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9255" tabRatio="783"/>
  </bookViews>
  <sheets>
    <sheet name="About" sheetId="1" r:id="rId1"/>
    <sheet name="Key to Data Locs" sheetId="28" r:id="rId2"/>
    <sheet name="GREET1 Results" sheetId="2" r:id="rId3"/>
    <sheet name="GREET1 EF" sheetId="4" r:id="rId4"/>
    <sheet name="GREET1 Electric" sheetId="27" r:id="rId5"/>
    <sheet name="GREET1 JetFuel_WTWa" sheetId="3" r:id="rId6"/>
    <sheet name="GREET1 Fuel_Specs" sheetId="15" r:id="rId7"/>
    <sheet name="Table1.A(a)s3_PL" sheetId="16" r:id="rId8"/>
    <sheet name="Table1.A(a)s2" sheetId="18" r:id="rId9"/>
    <sheet name="Table1.A(a)s1_PL" sheetId="17" r:id="rId10"/>
    <sheet name="calc-LDVs PL" sheetId="19" r:id="rId11"/>
    <sheet name="calc-HDVs PL" sheetId="20" r:id="rId12"/>
    <sheet name="calc-rail PL" sheetId="21" r:id="rId13"/>
    <sheet name="calc-ships PL" sheetId="22" r:id="rId14"/>
    <sheet name="calc-motorbikes PL" sheetId="23" r:id="rId15"/>
    <sheet name="calc-PEI-EFPEI PL" sheetId="24" r:id="rId16"/>
    <sheet name="calc-BFPEI PL" sheetId="25" r:id="rId17"/>
    <sheet name="calc-IFPEI PL" sheetId="26" r:id="rId18"/>
    <sheet name="PEI-TFPEI-LDVs" sheetId="5" r:id="rId19"/>
    <sheet name="PEI-TFPEI-HDVs" sheetId="9" r:id="rId20"/>
    <sheet name="PEI-TFPEI-aircraft" sheetId="10" r:id="rId21"/>
    <sheet name="PEI-TFPEI-rail" sheetId="11" r:id="rId22"/>
    <sheet name="PEI-TFPEI-ships" sheetId="12" r:id="rId23"/>
    <sheet name="PEI-TFPEI-motorbikes" sheetId="13" r:id="rId24"/>
    <sheet name="PEI-EFPEI" sheetId="6" r:id="rId25"/>
    <sheet name="PEI-BFPEI" sheetId="7" r:id="rId26"/>
    <sheet name="PEI-IFPEI" sheetId="8" r:id="rId27"/>
  </sheets>
  <definedNames>
    <definedName name="HHV_Adjust">About!$A$134</definedName>
    <definedName name="use_lifecycle_biofuel_EIs">About!$A$48</definedName>
  </definedNames>
  <calcPr calcId="145621" iterate="1" iterateDelta="1.0000000000000001E-5"/>
</workbook>
</file>

<file path=xl/calcChain.xml><?xml version="1.0" encoding="utf-8"?>
<calcChain xmlns="http://schemas.openxmlformats.org/spreadsheetml/2006/main">
  <c r="G2" i="23" l="1"/>
  <c r="F2" i="23"/>
  <c r="G2" i="22"/>
  <c r="F2" i="22"/>
  <c r="F2" i="10"/>
  <c r="G2" i="21"/>
  <c r="F2" i="21"/>
  <c r="G2" i="20"/>
  <c r="F2" i="20"/>
  <c r="E2" i="26" l="1"/>
  <c r="E17" i="26" s="1"/>
  <c r="E2" i="8" s="1"/>
  <c r="G2" i="25"/>
  <c r="G17" i="25" s="1"/>
  <c r="I2" i="24"/>
  <c r="I17" i="24" s="1"/>
  <c r="I2" i="6" s="1"/>
  <c r="I3" i="24"/>
  <c r="I18" i="24" s="1"/>
  <c r="G17" i="23"/>
  <c r="F17" i="23"/>
  <c r="G17" i="22"/>
  <c r="G2" i="12" s="1"/>
  <c r="F17" i="22"/>
  <c r="F2" i="12" s="1"/>
  <c r="G17" i="21"/>
  <c r="F17" i="21"/>
  <c r="G17" i="20"/>
  <c r="F17" i="20"/>
  <c r="F2" i="9" s="1"/>
  <c r="G26" i="19"/>
  <c r="G27" i="19"/>
  <c r="G2" i="19"/>
  <c r="G17" i="19" s="1"/>
  <c r="F2" i="19"/>
  <c r="F17" i="19" s="1"/>
  <c r="H13" i="8"/>
  <c r="G13" i="8"/>
  <c r="F13" i="8"/>
  <c r="E13" i="8"/>
  <c r="D13" i="8"/>
  <c r="C13" i="8"/>
  <c r="H12" i="8"/>
  <c r="G12" i="8"/>
  <c r="F12" i="8"/>
  <c r="E12" i="8"/>
  <c r="D12" i="8"/>
  <c r="C12" i="8"/>
  <c r="H11" i="8"/>
  <c r="G11" i="8"/>
  <c r="F11" i="8"/>
  <c r="E11" i="8"/>
  <c r="D11" i="8"/>
  <c r="C11" i="8"/>
  <c r="G10" i="8"/>
  <c r="G9" i="8"/>
  <c r="G8" i="8"/>
  <c r="G7" i="8"/>
  <c r="G6" i="8"/>
  <c r="G5" i="8"/>
  <c r="G4" i="8"/>
  <c r="G3" i="8"/>
  <c r="H2" i="8"/>
  <c r="G2" i="8"/>
  <c r="F2" i="8"/>
  <c r="D2" i="8"/>
  <c r="C2" i="8"/>
  <c r="B3" i="8"/>
  <c r="B4" i="8"/>
  <c r="B5" i="8"/>
  <c r="B6" i="8"/>
  <c r="B7" i="8"/>
  <c r="B8" i="8"/>
  <c r="B9" i="8"/>
  <c r="B10" i="8"/>
  <c r="B11" i="8"/>
  <c r="B12" i="8"/>
  <c r="B13" i="8"/>
  <c r="B2" i="8"/>
  <c r="H26" i="26"/>
  <c r="H27" i="26"/>
  <c r="H28" i="26"/>
  <c r="H17" i="26"/>
  <c r="G13" i="7"/>
  <c r="F13" i="7"/>
  <c r="E13" i="7"/>
  <c r="D13" i="7"/>
  <c r="C13" i="7"/>
  <c r="F12" i="7"/>
  <c r="F11" i="7"/>
  <c r="F10" i="7"/>
  <c r="F9" i="7"/>
  <c r="F8" i="7"/>
  <c r="F7" i="7"/>
  <c r="F6" i="7"/>
  <c r="F5" i="7"/>
  <c r="F4" i="7"/>
  <c r="F3" i="7"/>
  <c r="H2" i="7"/>
  <c r="F2" i="7"/>
  <c r="B3" i="7"/>
  <c r="B4" i="7"/>
  <c r="B5" i="7"/>
  <c r="B6" i="7"/>
  <c r="B7" i="7"/>
  <c r="B8" i="7"/>
  <c r="B9" i="7"/>
  <c r="B10" i="7"/>
  <c r="B11" i="7"/>
  <c r="B12" i="7"/>
  <c r="B13" i="7"/>
  <c r="B2" i="7"/>
  <c r="H17" i="25"/>
  <c r="N13" i="6"/>
  <c r="M13" i="6"/>
  <c r="L13" i="6"/>
  <c r="K13" i="6"/>
  <c r="J13" i="6"/>
  <c r="I13" i="6"/>
  <c r="H13" i="6"/>
  <c r="G13" i="6"/>
  <c r="F13" i="6"/>
  <c r="E13" i="6"/>
  <c r="D13" i="6"/>
  <c r="C13" i="6"/>
  <c r="N12" i="6"/>
  <c r="M12" i="6"/>
  <c r="K12" i="6"/>
  <c r="J12" i="6"/>
  <c r="I12" i="6"/>
  <c r="H12" i="6"/>
  <c r="G12" i="6"/>
  <c r="F12" i="6"/>
  <c r="E12" i="6"/>
  <c r="D12" i="6"/>
  <c r="C12" i="6"/>
  <c r="N11" i="6"/>
  <c r="M11" i="6"/>
  <c r="K11" i="6"/>
  <c r="J11" i="6"/>
  <c r="I11" i="6"/>
  <c r="H11" i="6"/>
  <c r="G11" i="6"/>
  <c r="F11" i="6"/>
  <c r="E11" i="6"/>
  <c r="D11" i="6"/>
  <c r="C11" i="6"/>
  <c r="N10" i="6"/>
  <c r="J10" i="6"/>
  <c r="H10" i="6"/>
  <c r="G10" i="6"/>
  <c r="F10" i="6"/>
  <c r="E10" i="6"/>
  <c r="D10" i="6"/>
  <c r="N9" i="6"/>
  <c r="J9" i="6"/>
  <c r="H9" i="6"/>
  <c r="G9" i="6"/>
  <c r="F9" i="6"/>
  <c r="E9" i="6"/>
  <c r="D9" i="6"/>
  <c r="N8" i="6"/>
  <c r="J8" i="6"/>
  <c r="H8" i="6"/>
  <c r="G8" i="6"/>
  <c r="F8" i="6"/>
  <c r="E8" i="6"/>
  <c r="D8" i="6"/>
  <c r="N7" i="6"/>
  <c r="J7" i="6"/>
  <c r="H7" i="6"/>
  <c r="G7" i="6"/>
  <c r="F7" i="6"/>
  <c r="E7" i="6"/>
  <c r="D7" i="6"/>
  <c r="N6" i="6"/>
  <c r="J6" i="6"/>
  <c r="H6" i="6"/>
  <c r="G6" i="6"/>
  <c r="F6" i="6"/>
  <c r="E6" i="6"/>
  <c r="D6" i="6"/>
  <c r="N5" i="6"/>
  <c r="J5" i="6"/>
  <c r="H5" i="6"/>
  <c r="G5" i="6"/>
  <c r="F5" i="6"/>
  <c r="E5" i="6"/>
  <c r="D5" i="6"/>
  <c r="N4" i="6"/>
  <c r="J4" i="6"/>
  <c r="H4" i="6"/>
  <c r="G4" i="6"/>
  <c r="F4" i="6"/>
  <c r="E4" i="6"/>
  <c r="D4" i="6"/>
  <c r="N3" i="6"/>
  <c r="J3" i="6"/>
  <c r="H3" i="6"/>
  <c r="G3" i="6"/>
  <c r="F3" i="6"/>
  <c r="E3" i="6"/>
  <c r="D3" i="6"/>
  <c r="N2" i="6"/>
  <c r="M2" i="6"/>
  <c r="K2" i="6"/>
  <c r="J2" i="6"/>
  <c r="H2" i="6"/>
  <c r="G2" i="6"/>
  <c r="F2" i="6"/>
  <c r="E2" i="6"/>
  <c r="D2" i="6"/>
  <c r="C2" i="6"/>
  <c r="B11" i="6"/>
  <c r="B12" i="6"/>
  <c r="B13" i="6"/>
  <c r="B2" i="6"/>
  <c r="M26" i="24"/>
  <c r="M27" i="24"/>
  <c r="M28" i="24"/>
  <c r="M17" i="24"/>
  <c r="C2" i="13"/>
  <c r="D2" i="13"/>
  <c r="E2" i="13"/>
  <c r="H2" i="13"/>
  <c r="C3" i="13"/>
  <c r="H3" i="13"/>
  <c r="C4" i="13"/>
  <c r="H4" i="13"/>
  <c r="C5" i="13"/>
  <c r="H5" i="13"/>
  <c r="C6" i="13"/>
  <c r="H6" i="13"/>
  <c r="C7" i="13"/>
  <c r="H7" i="13"/>
  <c r="C8" i="13"/>
  <c r="H8" i="13"/>
  <c r="C9" i="13"/>
  <c r="H9" i="13"/>
  <c r="C10" i="13"/>
  <c r="H10" i="13"/>
  <c r="C11" i="13"/>
  <c r="D11" i="13"/>
  <c r="H11" i="13"/>
  <c r="C12" i="13"/>
  <c r="D12" i="13"/>
  <c r="H12" i="13"/>
  <c r="C13" i="13"/>
  <c r="D13" i="13"/>
  <c r="E13" i="13"/>
  <c r="F13" i="13"/>
  <c r="G13" i="13"/>
  <c r="H13" i="13"/>
  <c r="B3" i="13"/>
  <c r="B4" i="13"/>
  <c r="B5" i="13"/>
  <c r="B6" i="13"/>
  <c r="B7" i="13"/>
  <c r="B8" i="13"/>
  <c r="B9" i="13"/>
  <c r="B10" i="13"/>
  <c r="B11" i="13"/>
  <c r="B12" i="13"/>
  <c r="B13" i="13"/>
  <c r="B2" i="13"/>
  <c r="C2" i="12"/>
  <c r="D2" i="12"/>
  <c r="E2" i="12"/>
  <c r="H2" i="12"/>
  <c r="C3" i="12"/>
  <c r="H3" i="12"/>
  <c r="C4" i="12"/>
  <c r="H4" i="12"/>
  <c r="C5" i="12"/>
  <c r="H5" i="12"/>
  <c r="C6" i="12"/>
  <c r="H6" i="12"/>
  <c r="C7" i="12"/>
  <c r="H7" i="12"/>
  <c r="C8" i="12"/>
  <c r="H8" i="12"/>
  <c r="C9" i="12"/>
  <c r="H9" i="12"/>
  <c r="C10" i="12"/>
  <c r="H10" i="12"/>
  <c r="C11" i="12"/>
  <c r="D11" i="12"/>
  <c r="E11" i="12"/>
  <c r="H11" i="12"/>
  <c r="C12" i="12"/>
  <c r="D12" i="12"/>
  <c r="E12" i="12"/>
  <c r="H12" i="12"/>
  <c r="C13" i="12"/>
  <c r="D13" i="12"/>
  <c r="E13" i="12"/>
  <c r="F13" i="12"/>
  <c r="G13" i="12"/>
  <c r="H13" i="12"/>
  <c r="B3" i="12"/>
  <c r="B4" i="12"/>
  <c r="B5" i="12"/>
  <c r="B6" i="12"/>
  <c r="B7" i="12"/>
  <c r="B8" i="12"/>
  <c r="B9" i="12"/>
  <c r="B10" i="12"/>
  <c r="B11" i="12"/>
  <c r="B12" i="12"/>
  <c r="B13" i="12"/>
  <c r="B2" i="12"/>
  <c r="C2" i="11"/>
  <c r="D2" i="11"/>
  <c r="E2" i="11"/>
  <c r="H2" i="11"/>
  <c r="C3" i="11"/>
  <c r="H3" i="11"/>
  <c r="C4" i="11"/>
  <c r="H4" i="11"/>
  <c r="C5" i="11"/>
  <c r="H5" i="11"/>
  <c r="C6" i="11"/>
  <c r="H6" i="11"/>
  <c r="C7" i="11"/>
  <c r="H7" i="11"/>
  <c r="C8" i="11"/>
  <c r="H8" i="11"/>
  <c r="C9" i="11"/>
  <c r="H9" i="11"/>
  <c r="C10" i="11"/>
  <c r="H10" i="11"/>
  <c r="C11" i="11"/>
  <c r="D11" i="11"/>
  <c r="E11" i="11"/>
  <c r="H11" i="11"/>
  <c r="C12" i="11"/>
  <c r="D12" i="11"/>
  <c r="E12" i="11"/>
  <c r="H12" i="11"/>
  <c r="C13" i="11"/>
  <c r="D13" i="11"/>
  <c r="E13" i="11"/>
  <c r="F13" i="11"/>
  <c r="G13" i="11"/>
  <c r="H13" i="11"/>
  <c r="B3" i="11"/>
  <c r="B4" i="11"/>
  <c r="B5" i="11"/>
  <c r="B6" i="11"/>
  <c r="B7" i="11"/>
  <c r="B8" i="11"/>
  <c r="B9" i="11"/>
  <c r="B10" i="11"/>
  <c r="B11" i="11"/>
  <c r="B12" i="11"/>
  <c r="B13" i="11"/>
  <c r="B2" i="11"/>
  <c r="D2" i="9"/>
  <c r="E2" i="9"/>
  <c r="H2" i="9"/>
  <c r="H3" i="9"/>
  <c r="H4" i="9"/>
  <c r="H5" i="9"/>
  <c r="H6" i="9"/>
  <c r="H7" i="9"/>
  <c r="H8" i="9"/>
  <c r="H9" i="9"/>
  <c r="H10" i="9"/>
  <c r="G11" i="9"/>
  <c r="H11" i="9"/>
  <c r="G12" i="9"/>
  <c r="H12" i="9"/>
  <c r="C13" i="9"/>
  <c r="D13" i="9"/>
  <c r="E13" i="9"/>
  <c r="F13" i="9"/>
  <c r="G13" i="9"/>
  <c r="H13" i="9"/>
  <c r="B3" i="9"/>
  <c r="B4" i="9"/>
  <c r="B5" i="9"/>
  <c r="B6" i="9"/>
  <c r="B7" i="9"/>
  <c r="B8" i="9"/>
  <c r="B9" i="9"/>
  <c r="B10" i="9"/>
  <c r="B11" i="9"/>
  <c r="B12" i="9"/>
  <c r="B13" i="9"/>
  <c r="B2" i="9"/>
  <c r="H13" i="5"/>
  <c r="G13" i="5"/>
  <c r="F13" i="5"/>
  <c r="E13" i="5"/>
  <c r="D13" i="5"/>
  <c r="C13" i="5"/>
  <c r="H12" i="5"/>
  <c r="E12" i="5"/>
  <c r="D12" i="5"/>
  <c r="C12" i="5"/>
  <c r="H11" i="5"/>
  <c r="E11" i="5"/>
  <c r="D11" i="5"/>
  <c r="C11" i="5"/>
  <c r="H10" i="5"/>
  <c r="H9" i="5"/>
  <c r="H8" i="5"/>
  <c r="H7" i="5"/>
  <c r="H6" i="5"/>
  <c r="H5" i="5"/>
  <c r="H4" i="5"/>
  <c r="H3" i="5"/>
  <c r="H2" i="5"/>
  <c r="E2" i="5"/>
  <c r="D2" i="5"/>
  <c r="C2" i="5"/>
  <c r="B3" i="5"/>
  <c r="B4" i="5"/>
  <c r="B5" i="5"/>
  <c r="B6" i="5"/>
  <c r="B7" i="5"/>
  <c r="B8" i="5"/>
  <c r="B9" i="5"/>
  <c r="B10" i="5"/>
  <c r="B11" i="5"/>
  <c r="B12" i="5"/>
  <c r="B13" i="5"/>
  <c r="B2" i="5"/>
  <c r="G2" i="9" l="1"/>
  <c r="F2" i="11"/>
  <c r="G2" i="11"/>
  <c r="F2" i="13"/>
  <c r="G2" i="13"/>
  <c r="G11" i="5"/>
  <c r="G2" i="5"/>
  <c r="F2" i="5"/>
  <c r="G12" i="5" l="1"/>
  <c r="R8" i="17" l="1"/>
  <c r="F27" i="26" l="1"/>
  <c r="E27" i="26"/>
  <c r="D27" i="26"/>
  <c r="C27" i="26"/>
  <c r="F26" i="26"/>
  <c r="E26" i="26"/>
  <c r="D26" i="26"/>
  <c r="C26" i="26"/>
  <c r="F17" i="26"/>
  <c r="D17" i="26"/>
  <c r="C17" i="26"/>
  <c r="F12" i="26"/>
  <c r="E12" i="26"/>
  <c r="D12" i="26"/>
  <c r="C12" i="26"/>
  <c r="F11" i="26"/>
  <c r="E11" i="26"/>
  <c r="D11" i="26"/>
  <c r="C11" i="26"/>
  <c r="F10" i="26"/>
  <c r="E10" i="26"/>
  <c r="E25" i="26" s="1"/>
  <c r="D10" i="26"/>
  <c r="C10" i="26"/>
  <c r="F9" i="26"/>
  <c r="E9" i="26"/>
  <c r="E24" i="26" s="1"/>
  <c r="D9" i="26"/>
  <c r="C9" i="26"/>
  <c r="F8" i="26"/>
  <c r="E8" i="26"/>
  <c r="E23" i="26" s="1"/>
  <c r="D8" i="26"/>
  <c r="C8" i="26"/>
  <c r="F7" i="26"/>
  <c r="E7" i="26"/>
  <c r="E22" i="26" s="1"/>
  <c r="D7" i="26"/>
  <c r="C7" i="26"/>
  <c r="F6" i="26"/>
  <c r="E6" i="26"/>
  <c r="E21" i="26" s="1"/>
  <c r="D6" i="26"/>
  <c r="C6" i="26"/>
  <c r="F5" i="26"/>
  <c r="E5" i="26"/>
  <c r="D5" i="26"/>
  <c r="C5" i="26"/>
  <c r="F4" i="26"/>
  <c r="E4" i="26"/>
  <c r="E19" i="26" s="1"/>
  <c r="D4" i="26"/>
  <c r="C4" i="26"/>
  <c r="F3" i="26"/>
  <c r="E3" i="26"/>
  <c r="E18" i="26" s="1"/>
  <c r="D3" i="26"/>
  <c r="C3" i="26"/>
  <c r="F2" i="26"/>
  <c r="D2" i="26"/>
  <c r="C2" i="26"/>
  <c r="G12" i="25"/>
  <c r="E12" i="25"/>
  <c r="D12" i="25"/>
  <c r="C12" i="25"/>
  <c r="G11" i="25"/>
  <c r="E11" i="25"/>
  <c r="D11" i="25"/>
  <c r="C11" i="25"/>
  <c r="G10" i="25"/>
  <c r="E10" i="25"/>
  <c r="D10" i="25"/>
  <c r="C10" i="25"/>
  <c r="G9" i="25"/>
  <c r="E9" i="25"/>
  <c r="D9" i="25"/>
  <c r="C9" i="25"/>
  <c r="G8" i="25"/>
  <c r="E8" i="25"/>
  <c r="D8" i="25"/>
  <c r="C8" i="25"/>
  <c r="G7" i="25"/>
  <c r="E7" i="25"/>
  <c r="D7" i="25"/>
  <c r="C7" i="25"/>
  <c r="G6" i="25"/>
  <c r="E6" i="25"/>
  <c r="D6" i="25"/>
  <c r="C6" i="25"/>
  <c r="G5" i="25"/>
  <c r="E5" i="25"/>
  <c r="D5" i="25"/>
  <c r="C5" i="25"/>
  <c r="G4" i="25"/>
  <c r="E4" i="25"/>
  <c r="D4" i="25"/>
  <c r="C4" i="25"/>
  <c r="G3" i="25"/>
  <c r="E3" i="25"/>
  <c r="D3" i="25"/>
  <c r="C3" i="25"/>
  <c r="E2" i="25"/>
  <c r="D2" i="25"/>
  <c r="C2" i="25"/>
  <c r="K27" i="24"/>
  <c r="I27" i="24"/>
  <c r="C27" i="24"/>
  <c r="B27" i="24"/>
  <c r="K26" i="24"/>
  <c r="I26" i="24"/>
  <c r="C26" i="24"/>
  <c r="B26" i="24"/>
  <c r="K17" i="24"/>
  <c r="C17" i="24"/>
  <c r="B17" i="24"/>
  <c r="L12" i="24"/>
  <c r="K12" i="24"/>
  <c r="I12" i="24"/>
  <c r="C12" i="24"/>
  <c r="B12" i="24"/>
  <c r="L11" i="24"/>
  <c r="K11" i="24"/>
  <c r="I11" i="24"/>
  <c r="C11" i="24"/>
  <c r="B11" i="24"/>
  <c r="L10" i="24"/>
  <c r="K10" i="24"/>
  <c r="I10" i="24"/>
  <c r="I25" i="24" s="1"/>
  <c r="C10" i="24"/>
  <c r="B10" i="24"/>
  <c r="L9" i="24"/>
  <c r="K9" i="24"/>
  <c r="I9" i="24"/>
  <c r="I24" i="24" s="1"/>
  <c r="C9" i="24"/>
  <c r="B9" i="24"/>
  <c r="L8" i="24"/>
  <c r="K8" i="24"/>
  <c r="I8" i="24"/>
  <c r="I23" i="24" s="1"/>
  <c r="C8" i="24"/>
  <c r="B8" i="24"/>
  <c r="L7" i="24"/>
  <c r="K7" i="24"/>
  <c r="I7" i="24"/>
  <c r="I22" i="24" s="1"/>
  <c r="C7" i="24"/>
  <c r="B7" i="24"/>
  <c r="L6" i="24"/>
  <c r="K6" i="24"/>
  <c r="I6" i="24"/>
  <c r="I21" i="24" s="1"/>
  <c r="C6" i="24"/>
  <c r="B6" i="24"/>
  <c r="L5" i="24"/>
  <c r="K5" i="24"/>
  <c r="I5" i="24"/>
  <c r="C5" i="24"/>
  <c r="B5" i="24"/>
  <c r="L4" i="24"/>
  <c r="K4" i="24"/>
  <c r="I4" i="24"/>
  <c r="I19" i="24" s="1"/>
  <c r="C4" i="24"/>
  <c r="B4" i="24"/>
  <c r="L3" i="24"/>
  <c r="K3" i="24"/>
  <c r="C3" i="24"/>
  <c r="B3" i="24"/>
  <c r="L2" i="24"/>
  <c r="K2" i="24"/>
  <c r="C2" i="24"/>
  <c r="B2" i="24"/>
  <c r="D27" i="23"/>
  <c r="D26" i="23"/>
  <c r="D17" i="23"/>
  <c r="G12" i="23"/>
  <c r="G27" i="23" s="1"/>
  <c r="F12" i="23"/>
  <c r="F27" i="23" s="1"/>
  <c r="E12" i="23"/>
  <c r="D12" i="23"/>
  <c r="C12" i="23"/>
  <c r="G11" i="23"/>
  <c r="G26" i="23" s="1"/>
  <c r="G11" i="13" s="1"/>
  <c r="F11" i="23"/>
  <c r="F26" i="23" s="1"/>
  <c r="F11" i="13" s="1"/>
  <c r="E11" i="23"/>
  <c r="D11" i="23"/>
  <c r="C11" i="23"/>
  <c r="G10" i="23"/>
  <c r="G25" i="23" s="1"/>
  <c r="G10" i="13" s="1"/>
  <c r="F10" i="23"/>
  <c r="F25" i="23" s="1"/>
  <c r="F10" i="13" s="1"/>
  <c r="E10" i="23"/>
  <c r="D10" i="23"/>
  <c r="C10" i="23"/>
  <c r="G9" i="23"/>
  <c r="G24" i="23" s="1"/>
  <c r="G9" i="13" s="1"/>
  <c r="F9" i="23"/>
  <c r="F24" i="23" s="1"/>
  <c r="F9" i="13" s="1"/>
  <c r="E9" i="23"/>
  <c r="D9" i="23"/>
  <c r="C9" i="23"/>
  <c r="G8" i="23"/>
  <c r="G23" i="23" s="1"/>
  <c r="G8" i="13" s="1"/>
  <c r="F8" i="23"/>
  <c r="F23" i="23" s="1"/>
  <c r="F8" i="13" s="1"/>
  <c r="E8" i="23"/>
  <c r="D8" i="23"/>
  <c r="C8" i="23"/>
  <c r="G7" i="23"/>
  <c r="G22" i="23" s="1"/>
  <c r="G7" i="13" s="1"/>
  <c r="F7" i="23"/>
  <c r="F22" i="23" s="1"/>
  <c r="F7" i="13" s="1"/>
  <c r="E7" i="23"/>
  <c r="D7" i="23"/>
  <c r="C7" i="23"/>
  <c r="G6" i="23"/>
  <c r="G21" i="23" s="1"/>
  <c r="G6" i="13" s="1"/>
  <c r="F6" i="23"/>
  <c r="F21" i="23" s="1"/>
  <c r="F6" i="13" s="1"/>
  <c r="E6" i="23"/>
  <c r="D6" i="23"/>
  <c r="C6" i="23"/>
  <c r="G5" i="23"/>
  <c r="F5" i="23"/>
  <c r="E5" i="23"/>
  <c r="D5" i="23"/>
  <c r="C5" i="23"/>
  <c r="G4" i="23"/>
  <c r="G19" i="23" s="1"/>
  <c r="G4" i="13" s="1"/>
  <c r="F4" i="23"/>
  <c r="F19" i="23" s="1"/>
  <c r="F4" i="13" s="1"/>
  <c r="E4" i="23"/>
  <c r="D4" i="23"/>
  <c r="C4" i="23"/>
  <c r="G3" i="23"/>
  <c r="G18" i="23" s="1"/>
  <c r="G3" i="13" s="1"/>
  <c r="F3" i="23"/>
  <c r="F18" i="23" s="1"/>
  <c r="F3" i="13" s="1"/>
  <c r="E3" i="23"/>
  <c r="D3" i="23"/>
  <c r="C3" i="23"/>
  <c r="E2" i="23"/>
  <c r="D2" i="23"/>
  <c r="C2" i="23"/>
  <c r="E27" i="22"/>
  <c r="D27" i="22"/>
  <c r="E26" i="22"/>
  <c r="D26" i="22"/>
  <c r="E17" i="22"/>
  <c r="D17" i="22"/>
  <c r="G12" i="22"/>
  <c r="G27" i="22" s="1"/>
  <c r="F12" i="22"/>
  <c r="F27" i="22" s="1"/>
  <c r="E12" i="22"/>
  <c r="D12" i="22"/>
  <c r="C12" i="22"/>
  <c r="G11" i="22"/>
  <c r="G26" i="22" s="1"/>
  <c r="G11" i="12" s="1"/>
  <c r="F11" i="22"/>
  <c r="F26" i="22" s="1"/>
  <c r="F11" i="12" s="1"/>
  <c r="E11" i="22"/>
  <c r="D11" i="22"/>
  <c r="C11" i="22"/>
  <c r="G10" i="22"/>
  <c r="G25" i="22" s="1"/>
  <c r="G10" i="12" s="1"/>
  <c r="F10" i="22"/>
  <c r="F25" i="22" s="1"/>
  <c r="F10" i="12" s="1"/>
  <c r="E10" i="22"/>
  <c r="D10" i="22"/>
  <c r="C10" i="22"/>
  <c r="G9" i="22"/>
  <c r="G24" i="22" s="1"/>
  <c r="G9" i="12" s="1"/>
  <c r="F9" i="22"/>
  <c r="F24" i="22" s="1"/>
  <c r="F9" i="12" s="1"/>
  <c r="E9" i="22"/>
  <c r="D9" i="22"/>
  <c r="C9" i="22"/>
  <c r="G8" i="22"/>
  <c r="G23" i="22" s="1"/>
  <c r="G8" i="12" s="1"/>
  <c r="F8" i="22"/>
  <c r="F23" i="22" s="1"/>
  <c r="F8" i="12" s="1"/>
  <c r="E8" i="22"/>
  <c r="D8" i="22"/>
  <c r="C8" i="22"/>
  <c r="G7" i="22"/>
  <c r="G22" i="22" s="1"/>
  <c r="G7" i="12" s="1"/>
  <c r="F7" i="22"/>
  <c r="F22" i="22" s="1"/>
  <c r="F7" i="12" s="1"/>
  <c r="E7" i="22"/>
  <c r="D7" i="22"/>
  <c r="C7" i="22"/>
  <c r="G6" i="22"/>
  <c r="G21" i="22" s="1"/>
  <c r="G6" i="12" s="1"/>
  <c r="F6" i="22"/>
  <c r="F21" i="22" s="1"/>
  <c r="F6" i="12" s="1"/>
  <c r="E6" i="22"/>
  <c r="D6" i="22"/>
  <c r="C6" i="22"/>
  <c r="G5" i="22"/>
  <c r="F5" i="22"/>
  <c r="E5" i="22"/>
  <c r="D5" i="22"/>
  <c r="C5" i="22"/>
  <c r="G4" i="22"/>
  <c r="G19" i="22" s="1"/>
  <c r="G4" i="12" s="1"/>
  <c r="F4" i="22"/>
  <c r="F19" i="22" s="1"/>
  <c r="F4" i="12" s="1"/>
  <c r="E4" i="22"/>
  <c r="D4" i="22"/>
  <c r="C4" i="22"/>
  <c r="G3" i="22"/>
  <c r="G18" i="22" s="1"/>
  <c r="G3" i="12" s="1"/>
  <c r="F3" i="22"/>
  <c r="F18" i="22" s="1"/>
  <c r="F3" i="12" s="1"/>
  <c r="E3" i="22"/>
  <c r="D3" i="22"/>
  <c r="C3" i="22"/>
  <c r="E2" i="22"/>
  <c r="D2" i="22"/>
  <c r="C2" i="22"/>
  <c r="E27" i="21"/>
  <c r="E26" i="21"/>
  <c r="D27" i="21"/>
  <c r="D26" i="21"/>
  <c r="E17" i="21"/>
  <c r="D17" i="21"/>
  <c r="G12" i="21"/>
  <c r="G27" i="21" s="1"/>
  <c r="F12" i="21"/>
  <c r="E12" i="21"/>
  <c r="D12" i="21"/>
  <c r="C12" i="21"/>
  <c r="G11" i="21"/>
  <c r="G26" i="21" s="1"/>
  <c r="G11" i="11" s="1"/>
  <c r="F11" i="21"/>
  <c r="E11" i="21"/>
  <c r="D11" i="21"/>
  <c r="C11" i="21"/>
  <c r="G10" i="21"/>
  <c r="G25" i="21" s="1"/>
  <c r="G10" i="11" s="1"/>
  <c r="F10" i="21"/>
  <c r="F25" i="21" s="1"/>
  <c r="F10" i="11" s="1"/>
  <c r="E10" i="21"/>
  <c r="D10" i="21"/>
  <c r="C10" i="21"/>
  <c r="G9" i="21"/>
  <c r="G24" i="21" s="1"/>
  <c r="G9" i="11" s="1"/>
  <c r="F9" i="21"/>
  <c r="F24" i="21" s="1"/>
  <c r="F9" i="11" s="1"/>
  <c r="E9" i="21"/>
  <c r="D9" i="21"/>
  <c r="C9" i="21"/>
  <c r="G8" i="21"/>
  <c r="G23" i="21" s="1"/>
  <c r="G8" i="11" s="1"/>
  <c r="F8" i="21"/>
  <c r="F23" i="21" s="1"/>
  <c r="F8" i="11" s="1"/>
  <c r="E8" i="21"/>
  <c r="D8" i="21"/>
  <c r="C8" i="21"/>
  <c r="G7" i="21"/>
  <c r="G22" i="21" s="1"/>
  <c r="G7" i="11" s="1"/>
  <c r="F7" i="21"/>
  <c r="F22" i="21" s="1"/>
  <c r="F7" i="11" s="1"/>
  <c r="E7" i="21"/>
  <c r="D7" i="21"/>
  <c r="C7" i="21"/>
  <c r="G6" i="21"/>
  <c r="G21" i="21" s="1"/>
  <c r="G6" i="11" s="1"/>
  <c r="F6" i="21"/>
  <c r="F21" i="21" s="1"/>
  <c r="F6" i="11" s="1"/>
  <c r="E6" i="21"/>
  <c r="D6" i="21"/>
  <c r="C6" i="21"/>
  <c r="G5" i="21"/>
  <c r="F5" i="21"/>
  <c r="E5" i="21"/>
  <c r="D5" i="21"/>
  <c r="C5" i="21"/>
  <c r="G4" i="21"/>
  <c r="G19" i="21" s="1"/>
  <c r="G4" i="11" s="1"/>
  <c r="F4" i="21"/>
  <c r="F19" i="21" s="1"/>
  <c r="F4" i="11" s="1"/>
  <c r="E4" i="21"/>
  <c r="D4" i="21"/>
  <c r="C4" i="21"/>
  <c r="G3" i="21"/>
  <c r="G18" i="21" s="1"/>
  <c r="G3" i="11" s="1"/>
  <c r="F3" i="21"/>
  <c r="F18" i="21" s="1"/>
  <c r="F3" i="11" s="1"/>
  <c r="E3" i="21"/>
  <c r="D3" i="21"/>
  <c r="C3" i="21"/>
  <c r="E2" i="21"/>
  <c r="D2" i="21"/>
  <c r="C2" i="21"/>
  <c r="G27" i="20"/>
  <c r="G26" i="20"/>
  <c r="E17" i="20"/>
  <c r="G12" i="20"/>
  <c r="F12" i="20"/>
  <c r="F27" i="20" s="1"/>
  <c r="E12" i="20"/>
  <c r="D12" i="20"/>
  <c r="C12" i="20"/>
  <c r="G11" i="20"/>
  <c r="F11" i="20"/>
  <c r="F26" i="20" s="1"/>
  <c r="F11" i="9" s="1"/>
  <c r="E11" i="20"/>
  <c r="D11" i="20"/>
  <c r="C11" i="20"/>
  <c r="G10" i="20"/>
  <c r="G25" i="20" s="1"/>
  <c r="G10" i="9" s="1"/>
  <c r="F10" i="20"/>
  <c r="F25" i="20" s="1"/>
  <c r="F10" i="9" s="1"/>
  <c r="E10" i="20"/>
  <c r="D10" i="20"/>
  <c r="C10" i="20"/>
  <c r="G9" i="20"/>
  <c r="G24" i="20" s="1"/>
  <c r="G9" i="9" s="1"/>
  <c r="F9" i="20"/>
  <c r="F24" i="20" s="1"/>
  <c r="F9" i="9" s="1"/>
  <c r="E9" i="20"/>
  <c r="D9" i="20"/>
  <c r="C9" i="20"/>
  <c r="G8" i="20"/>
  <c r="G23" i="20" s="1"/>
  <c r="G8" i="9" s="1"/>
  <c r="F8" i="20"/>
  <c r="F23" i="20" s="1"/>
  <c r="F8" i="9" s="1"/>
  <c r="E8" i="20"/>
  <c r="D8" i="20"/>
  <c r="C8" i="20"/>
  <c r="G7" i="20"/>
  <c r="G22" i="20" s="1"/>
  <c r="G7" i="9" s="1"/>
  <c r="F7" i="20"/>
  <c r="F22" i="20" s="1"/>
  <c r="F7" i="9" s="1"/>
  <c r="E7" i="20"/>
  <c r="D7" i="20"/>
  <c r="C7" i="20"/>
  <c r="G6" i="20"/>
  <c r="G21" i="20" s="1"/>
  <c r="G6" i="9" s="1"/>
  <c r="F6" i="20"/>
  <c r="F21" i="20" s="1"/>
  <c r="F6" i="9" s="1"/>
  <c r="E6" i="20"/>
  <c r="D6" i="20"/>
  <c r="C6" i="20"/>
  <c r="G5" i="20"/>
  <c r="F5" i="20"/>
  <c r="E5" i="20"/>
  <c r="D5" i="20"/>
  <c r="C5" i="20"/>
  <c r="G4" i="20"/>
  <c r="G19" i="20" s="1"/>
  <c r="G4" i="9" s="1"/>
  <c r="F4" i="20"/>
  <c r="F19" i="20" s="1"/>
  <c r="F4" i="9" s="1"/>
  <c r="E4" i="20"/>
  <c r="D4" i="20"/>
  <c r="C4" i="20"/>
  <c r="G3" i="20"/>
  <c r="G18" i="20" s="1"/>
  <c r="G3" i="9" s="1"/>
  <c r="F3" i="20"/>
  <c r="F18" i="20" s="1"/>
  <c r="F3" i="9" s="1"/>
  <c r="E3" i="20"/>
  <c r="D3" i="20"/>
  <c r="C3" i="20"/>
  <c r="E2" i="20"/>
  <c r="E26" i="20" s="1"/>
  <c r="E11" i="9" s="1"/>
  <c r="D2" i="20"/>
  <c r="C2" i="20"/>
  <c r="E27" i="19"/>
  <c r="D27" i="19"/>
  <c r="C27" i="19"/>
  <c r="E26" i="19"/>
  <c r="D26" i="19"/>
  <c r="C26" i="19"/>
  <c r="E17" i="19"/>
  <c r="D17" i="19"/>
  <c r="C17" i="19"/>
  <c r="G12" i="19"/>
  <c r="F12" i="19"/>
  <c r="F27" i="19" s="1"/>
  <c r="E12" i="19"/>
  <c r="D12" i="19"/>
  <c r="C12" i="19"/>
  <c r="G11" i="19"/>
  <c r="F11" i="19"/>
  <c r="F26" i="19" s="1"/>
  <c r="F11" i="5" s="1"/>
  <c r="E11" i="19"/>
  <c r="D11" i="19"/>
  <c r="C11" i="19"/>
  <c r="G10" i="19"/>
  <c r="G25" i="19" s="1"/>
  <c r="F10" i="19"/>
  <c r="F25" i="19" s="1"/>
  <c r="F10" i="5" s="1"/>
  <c r="E10" i="19"/>
  <c r="D10" i="19"/>
  <c r="C10" i="19"/>
  <c r="G9" i="19"/>
  <c r="G24" i="19" s="1"/>
  <c r="F9" i="19"/>
  <c r="F24" i="19" s="1"/>
  <c r="F9" i="5" s="1"/>
  <c r="E9" i="19"/>
  <c r="D9" i="19"/>
  <c r="C9" i="19"/>
  <c r="G8" i="19"/>
  <c r="G23" i="19" s="1"/>
  <c r="F8" i="19"/>
  <c r="F23" i="19" s="1"/>
  <c r="F8" i="5" s="1"/>
  <c r="E8" i="19"/>
  <c r="D8" i="19"/>
  <c r="C8" i="19"/>
  <c r="G7" i="19"/>
  <c r="G22" i="19" s="1"/>
  <c r="F7" i="19"/>
  <c r="F22" i="19" s="1"/>
  <c r="F7" i="5" s="1"/>
  <c r="E7" i="19"/>
  <c r="D7" i="19"/>
  <c r="C7" i="19"/>
  <c r="G6" i="19"/>
  <c r="G21" i="19" s="1"/>
  <c r="F6" i="19"/>
  <c r="F21" i="19" s="1"/>
  <c r="F6" i="5" s="1"/>
  <c r="E6" i="19"/>
  <c r="D6" i="19"/>
  <c r="C6" i="19"/>
  <c r="G5" i="19"/>
  <c r="F5" i="19"/>
  <c r="E5" i="19"/>
  <c r="D5" i="19"/>
  <c r="C5" i="19"/>
  <c r="G4" i="19"/>
  <c r="G19" i="19" s="1"/>
  <c r="F4" i="19"/>
  <c r="F19" i="19" s="1"/>
  <c r="F4" i="5" s="1"/>
  <c r="E4" i="19"/>
  <c r="D4" i="19"/>
  <c r="C4" i="19"/>
  <c r="G3" i="19"/>
  <c r="G18" i="19" s="1"/>
  <c r="F3" i="19"/>
  <c r="F18" i="19" s="1"/>
  <c r="F3" i="5" s="1"/>
  <c r="E3" i="19"/>
  <c r="D3" i="19"/>
  <c r="C3" i="19"/>
  <c r="E2" i="19"/>
  <c r="D2" i="19"/>
  <c r="C2" i="19"/>
  <c r="K28" i="16"/>
  <c r="F20" i="20" l="1"/>
  <c r="F5" i="9" s="1"/>
  <c r="F12" i="9"/>
  <c r="G20" i="22"/>
  <c r="G5" i="12" s="1"/>
  <c r="G12" i="12"/>
  <c r="D23" i="23"/>
  <c r="D18" i="23"/>
  <c r="D22" i="23"/>
  <c r="D25" i="23"/>
  <c r="D21" i="23"/>
  <c r="D24" i="23"/>
  <c r="D19" i="23"/>
  <c r="G20" i="20"/>
  <c r="G5" i="9" s="1"/>
  <c r="G20" i="21"/>
  <c r="G5" i="11" s="1"/>
  <c r="G12" i="11"/>
  <c r="E26" i="23"/>
  <c r="E11" i="13" s="1"/>
  <c r="E23" i="23"/>
  <c r="E8" i="13" s="1"/>
  <c r="E18" i="23"/>
  <c r="E3" i="13" s="1"/>
  <c r="E27" i="23"/>
  <c r="E22" i="23"/>
  <c r="E7" i="13" s="1"/>
  <c r="E25" i="23"/>
  <c r="E10" i="13" s="1"/>
  <c r="E21" i="23"/>
  <c r="E6" i="13" s="1"/>
  <c r="E24" i="23"/>
  <c r="E9" i="13" s="1"/>
  <c r="E19" i="23"/>
  <c r="E4" i="13" s="1"/>
  <c r="F12" i="5"/>
  <c r="F20" i="19"/>
  <c r="F5" i="5" s="1"/>
  <c r="D27" i="20"/>
  <c r="D23" i="20"/>
  <c r="D8" i="9" s="1"/>
  <c r="D18" i="20"/>
  <c r="D3" i="9" s="1"/>
  <c r="D26" i="20"/>
  <c r="D11" i="9" s="1"/>
  <c r="D22" i="20"/>
  <c r="D7" i="9" s="1"/>
  <c r="D25" i="20"/>
  <c r="D10" i="9" s="1"/>
  <c r="D21" i="20"/>
  <c r="D6" i="9" s="1"/>
  <c r="D24" i="20"/>
  <c r="D9" i="9" s="1"/>
  <c r="D19" i="20"/>
  <c r="D4" i="9" s="1"/>
  <c r="F20" i="23"/>
  <c r="F5" i="13" s="1"/>
  <c r="F12" i="13"/>
  <c r="G20" i="19"/>
  <c r="E21" i="21"/>
  <c r="E25" i="21"/>
  <c r="E22" i="21"/>
  <c r="E18" i="21"/>
  <c r="E23" i="21"/>
  <c r="F26" i="21"/>
  <c r="F11" i="11" s="1"/>
  <c r="E19" i="21"/>
  <c r="E24" i="21"/>
  <c r="F27" i="21"/>
  <c r="E20" i="21"/>
  <c r="F12" i="12"/>
  <c r="F20" i="22"/>
  <c r="F5" i="12" s="1"/>
  <c r="G20" i="23"/>
  <c r="G5" i="13" s="1"/>
  <c r="G12" i="13"/>
  <c r="E17" i="25"/>
  <c r="E2" i="7" s="1"/>
  <c r="E26" i="25"/>
  <c r="E11" i="7" s="1"/>
  <c r="E25" i="19"/>
  <c r="E10" i="5" s="1"/>
  <c r="C27" i="20"/>
  <c r="C12" i="9" s="1"/>
  <c r="K23" i="24"/>
  <c r="K8" i="6" s="1"/>
  <c r="E23" i="25" s="1"/>
  <c r="E8" i="7" s="1"/>
  <c r="B25" i="24"/>
  <c r="C26" i="25"/>
  <c r="C20" i="26"/>
  <c r="C25" i="26"/>
  <c r="D20" i="26"/>
  <c r="D5" i="8" s="1"/>
  <c r="D25" i="26"/>
  <c r="D10" i="8" s="1"/>
  <c r="E27" i="25"/>
  <c r="E12" i="7" s="1"/>
  <c r="E20" i="26"/>
  <c r="E5" i="8" s="1"/>
  <c r="E10" i="8"/>
  <c r="I9" i="6"/>
  <c r="G24" i="25" s="1"/>
  <c r="G9" i="7" s="1"/>
  <c r="L26" i="24"/>
  <c r="L11" i="6" s="1"/>
  <c r="L27" i="24"/>
  <c r="L12" i="6" s="1"/>
  <c r="G27" i="25"/>
  <c r="G12" i="7" s="1"/>
  <c r="F20" i="26"/>
  <c r="F5" i="8" s="1"/>
  <c r="F25" i="26"/>
  <c r="F10" i="8" s="1"/>
  <c r="E3" i="8"/>
  <c r="E4" i="8"/>
  <c r="E6" i="8"/>
  <c r="E7" i="8"/>
  <c r="E8" i="8"/>
  <c r="E9" i="8"/>
  <c r="D9" i="13"/>
  <c r="K20" i="24"/>
  <c r="K5" i="6" s="1"/>
  <c r="E20" i="25" s="1"/>
  <c r="E5" i="7" s="1"/>
  <c r="G2" i="7"/>
  <c r="G26" i="25"/>
  <c r="G11" i="7" s="1"/>
  <c r="F18" i="26"/>
  <c r="F3" i="8" s="1"/>
  <c r="F19" i="26"/>
  <c r="F4" i="8" s="1"/>
  <c r="F21" i="26"/>
  <c r="F6" i="8" s="1"/>
  <c r="F22" i="26"/>
  <c r="F7" i="8" s="1"/>
  <c r="F23" i="26"/>
  <c r="F8" i="8" s="1"/>
  <c r="F24" i="26"/>
  <c r="F9" i="8" s="1"/>
  <c r="C17" i="25"/>
  <c r="C27" i="25"/>
  <c r="C18" i="26"/>
  <c r="C19" i="26"/>
  <c r="C21" i="26"/>
  <c r="C22" i="26"/>
  <c r="C23" i="26"/>
  <c r="C24" i="26"/>
  <c r="D17" i="25"/>
  <c r="D2" i="7" s="1"/>
  <c r="D26" i="25"/>
  <c r="D11" i="7" s="1"/>
  <c r="D27" i="25"/>
  <c r="D12" i="7" s="1"/>
  <c r="D18" i="26"/>
  <c r="D3" i="8" s="1"/>
  <c r="D19" i="26"/>
  <c r="D4" i="8" s="1"/>
  <c r="D21" i="26"/>
  <c r="D6" i="8" s="1"/>
  <c r="D22" i="26"/>
  <c r="D7" i="8" s="1"/>
  <c r="D23" i="26"/>
  <c r="D8" i="8" s="1"/>
  <c r="D24" i="26"/>
  <c r="D9" i="8" s="1"/>
  <c r="I8" i="6"/>
  <c r="G23" i="25" s="1"/>
  <c r="G8" i="7" s="1"/>
  <c r="C20" i="24"/>
  <c r="K19" i="24"/>
  <c r="K4" i="6" s="1"/>
  <c r="E19" i="25" s="1"/>
  <c r="E4" i="7" s="1"/>
  <c r="K22" i="24"/>
  <c r="K7" i="6" s="1"/>
  <c r="E22" i="25" s="1"/>
  <c r="E7" i="7" s="1"/>
  <c r="K24" i="24"/>
  <c r="K9" i="6" s="1"/>
  <c r="E24" i="25" s="1"/>
  <c r="E9" i="7" s="1"/>
  <c r="B24" i="24"/>
  <c r="L17" i="24"/>
  <c r="L2" i="6" s="1"/>
  <c r="I20" i="24"/>
  <c r="I5" i="6" s="1"/>
  <c r="G20" i="25" s="1"/>
  <c r="G5" i="7" s="1"/>
  <c r="C24" i="24"/>
  <c r="B20" i="24"/>
  <c r="D7" i="13"/>
  <c r="B18" i="24"/>
  <c r="C21" i="24"/>
  <c r="B22" i="24"/>
  <c r="C25" i="24"/>
  <c r="C18" i="24"/>
  <c r="B19" i="24"/>
  <c r="I6" i="6"/>
  <c r="G21" i="25" s="1"/>
  <c r="G6" i="7" s="1"/>
  <c r="C22" i="24"/>
  <c r="B23" i="24"/>
  <c r="I10" i="6"/>
  <c r="G25" i="25" s="1"/>
  <c r="G10" i="7" s="1"/>
  <c r="E24" i="22"/>
  <c r="E9" i="12" s="1"/>
  <c r="D10" i="13"/>
  <c r="D20" i="23"/>
  <c r="D5" i="13" s="1"/>
  <c r="I3" i="6"/>
  <c r="G18" i="25" s="1"/>
  <c r="G3" i="7" s="1"/>
  <c r="C19" i="24"/>
  <c r="K21" i="24"/>
  <c r="K6" i="6" s="1"/>
  <c r="E21" i="25" s="1"/>
  <c r="E6" i="7" s="1"/>
  <c r="I7" i="6"/>
  <c r="G22" i="25" s="1"/>
  <c r="G7" i="7" s="1"/>
  <c r="C23" i="24"/>
  <c r="K25" i="24"/>
  <c r="K10" i="6" s="1"/>
  <c r="E25" i="25" s="1"/>
  <c r="E10" i="7" s="1"/>
  <c r="D3" i="13"/>
  <c r="K18" i="24"/>
  <c r="K3" i="6" s="1"/>
  <c r="E18" i="25" s="1"/>
  <c r="E3" i="7" s="1"/>
  <c r="I4" i="6"/>
  <c r="G19" i="25" s="1"/>
  <c r="G4" i="7" s="1"/>
  <c r="B21" i="24"/>
  <c r="E20" i="22"/>
  <c r="E5" i="12" s="1"/>
  <c r="D4" i="13"/>
  <c r="D8" i="13"/>
  <c r="G5" i="5"/>
  <c r="D24" i="22"/>
  <c r="D9" i="12" s="1"/>
  <c r="D20" i="22"/>
  <c r="D5" i="12" s="1"/>
  <c r="D6" i="13"/>
  <c r="D19" i="22"/>
  <c r="D4" i="12" s="1"/>
  <c r="D21" i="22"/>
  <c r="D6" i="12" s="1"/>
  <c r="D23" i="22"/>
  <c r="D8" i="12" s="1"/>
  <c r="D25" i="22"/>
  <c r="D10" i="12" s="1"/>
  <c r="E19" i="22"/>
  <c r="E4" i="12" s="1"/>
  <c r="E21" i="22"/>
  <c r="E6" i="12" s="1"/>
  <c r="E23" i="22"/>
  <c r="E8" i="12" s="1"/>
  <c r="E25" i="22"/>
  <c r="E10" i="12" s="1"/>
  <c r="E5" i="11"/>
  <c r="D18" i="22"/>
  <c r="D3" i="12" s="1"/>
  <c r="D22" i="22"/>
  <c r="D7" i="12" s="1"/>
  <c r="C17" i="20"/>
  <c r="C2" i="9" s="1"/>
  <c r="E18" i="22"/>
  <c r="E3" i="12" s="1"/>
  <c r="E22" i="22"/>
  <c r="E7" i="12" s="1"/>
  <c r="D20" i="21"/>
  <c r="D5" i="11" s="1"/>
  <c r="D18" i="21"/>
  <c r="D3" i="11" s="1"/>
  <c r="D22" i="21"/>
  <c r="D7" i="11" s="1"/>
  <c r="D24" i="21"/>
  <c r="D9" i="11" s="1"/>
  <c r="C26" i="20"/>
  <c r="C11" i="9" s="1"/>
  <c r="E3" i="11"/>
  <c r="E7" i="11"/>
  <c r="E9" i="11"/>
  <c r="G10" i="5"/>
  <c r="D19" i="21"/>
  <c r="D4" i="11" s="1"/>
  <c r="D21" i="21"/>
  <c r="D6" i="11" s="1"/>
  <c r="D23" i="21"/>
  <c r="D8" i="11" s="1"/>
  <c r="D25" i="21"/>
  <c r="D10" i="11" s="1"/>
  <c r="D20" i="19"/>
  <c r="D5" i="5" s="1"/>
  <c r="C25" i="19"/>
  <c r="C10" i="5" s="1"/>
  <c r="C25" i="20" s="1"/>
  <c r="C10" i="9" s="1"/>
  <c r="E25" i="20"/>
  <c r="E10" i="9" s="1"/>
  <c r="E4" i="11"/>
  <c r="E6" i="11"/>
  <c r="E8" i="11"/>
  <c r="E10" i="11"/>
  <c r="E27" i="20"/>
  <c r="E18" i="20"/>
  <c r="E3" i="9" s="1"/>
  <c r="E22" i="20"/>
  <c r="E7" i="9" s="1"/>
  <c r="E24" i="20"/>
  <c r="E9" i="9" s="1"/>
  <c r="C20" i="19"/>
  <c r="C5" i="5" s="1"/>
  <c r="C20" i="20" s="1"/>
  <c r="C5" i="9" s="1"/>
  <c r="E20" i="19"/>
  <c r="E5" i="5" s="1"/>
  <c r="D25" i="19"/>
  <c r="D10" i="5" s="1"/>
  <c r="E19" i="20"/>
  <c r="E4" i="9" s="1"/>
  <c r="E21" i="20"/>
  <c r="E6" i="9" s="1"/>
  <c r="E23" i="20"/>
  <c r="E8" i="9" s="1"/>
  <c r="C18" i="19"/>
  <c r="C3" i="5" s="1"/>
  <c r="C18" i="20" s="1"/>
  <c r="C3" i="9" s="1"/>
  <c r="C19" i="19"/>
  <c r="C4" i="5" s="1"/>
  <c r="C19" i="20" s="1"/>
  <c r="C4" i="9" s="1"/>
  <c r="C21" i="19"/>
  <c r="C6" i="5" s="1"/>
  <c r="C21" i="20" s="1"/>
  <c r="C6" i="9" s="1"/>
  <c r="C22" i="19"/>
  <c r="C7" i="5" s="1"/>
  <c r="C22" i="20" s="1"/>
  <c r="C7" i="9" s="1"/>
  <c r="C23" i="19"/>
  <c r="C8" i="5" s="1"/>
  <c r="C23" i="20" s="1"/>
  <c r="C8" i="9" s="1"/>
  <c r="C24" i="19"/>
  <c r="C9" i="5" s="1"/>
  <c r="C24" i="20" s="1"/>
  <c r="C9" i="9" s="1"/>
  <c r="D18" i="19"/>
  <c r="D3" i="5" s="1"/>
  <c r="D19" i="19"/>
  <c r="D4" i="5" s="1"/>
  <c r="D21" i="19"/>
  <c r="D6" i="5" s="1"/>
  <c r="D22" i="19"/>
  <c r="D7" i="5" s="1"/>
  <c r="D23" i="19"/>
  <c r="D8" i="5" s="1"/>
  <c r="D24" i="19"/>
  <c r="D9" i="5" s="1"/>
  <c r="E18" i="19"/>
  <c r="E3" i="5" s="1"/>
  <c r="E19" i="19"/>
  <c r="E4" i="5" s="1"/>
  <c r="E21" i="19"/>
  <c r="E6" i="5" s="1"/>
  <c r="E22" i="19"/>
  <c r="E7" i="5" s="1"/>
  <c r="E23" i="19"/>
  <c r="E8" i="5" s="1"/>
  <c r="E24" i="19"/>
  <c r="E9" i="5" s="1"/>
  <c r="G3" i="5"/>
  <c r="G4" i="5"/>
  <c r="G6" i="5"/>
  <c r="G7" i="5"/>
  <c r="G8" i="5"/>
  <c r="G9" i="5"/>
  <c r="K11" i="18"/>
  <c r="L11" i="18"/>
  <c r="M11" i="18"/>
  <c r="K12" i="18"/>
  <c r="L12" i="18"/>
  <c r="M12" i="18"/>
  <c r="K13" i="18"/>
  <c r="L13" i="18"/>
  <c r="M13" i="18"/>
  <c r="K14" i="18"/>
  <c r="L14" i="18"/>
  <c r="M14" i="18"/>
  <c r="K16" i="18"/>
  <c r="L16" i="18"/>
  <c r="M16" i="18"/>
  <c r="K17" i="18"/>
  <c r="L17" i="18"/>
  <c r="M17" i="18"/>
  <c r="M10" i="18"/>
  <c r="L10" i="18"/>
  <c r="K10" i="18"/>
  <c r="L26" i="17"/>
  <c r="M26" i="17"/>
  <c r="L27" i="17"/>
  <c r="M27" i="17"/>
  <c r="L28" i="17"/>
  <c r="M28" i="17"/>
  <c r="L30" i="17"/>
  <c r="M30" i="17"/>
  <c r="M25" i="17"/>
  <c r="L25" i="17"/>
  <c r="L24" i="17"/>
  <c r="M24" i="17"/>
  <c r="K25" i="17"/>
  <c r="K26" i="17"/>
  <c r="K27" i="17"/>
  <c r="K28" i="17"/>
  <c r="K30" i="17"/>
  <c r="K24" i="17"/>
  <c r="F20" i="21" l="1"/>
  <c r="F5" i="11" s="1"/>
  <c r="F12" i="11"/>
  <c r="D20" i="20"/>
  <c r="D5" i="9" s="1"/>
  <c r="D12" i="9"/>
  <c r="E20" i="23"/>
  <c r="E5" i="13" s="1"/>
  <c r="E12" i="13"/>
  <c r="M23" i="24"/>
  <c r="M8" i="6" s="1"/>
  <c r="B8" i="6"/>
  <c r="C23" i="25" s="1"/>
  <c r="L22" i="24"/>
  <c r="L7" i="6" s="1"/>
  <c r="C7" i="6"/>
  <c r="D22" i="25" s="1"/>
  <c r="D7" i="7" s="1"/>
  <c r="L25" i="24"/>
  <c r="L10" i="6" s="1"/>
  <c r="C10" i="6"/>
  <c r="D25" i="25" s="1"/>
  <c r="D10" i="7" s="1"/>
  <c r="C9" i="8"/>
  <c r="H24" i="26"/>
  <c r="H9" i="8" s="1"/>
  <c r="H19" i="26"/>
  <c r="H4" i="8" s="1"/>
  <c r="C4" i="8"/>
  <c r="L18" i="24"/>
  <c r="L3" i="6" s="1"/>
  <c r="C3" i="6"/>
  <c r="D18" i="25" s="1"/>
  <c r="D3" i="7" s="1"/>
  <c r="E20" i="20"/>
  <c r="E5" i="9" s="1"/>
  <c r="E12" i="9"/>
  <c r="B6" i="6"/>
  <c r="C21" i="25" s="1"/>
  <c r="M21" i="24"/>
  <c r="M6" i="6" s="1"/>
  <c r="L19" i="24"/>
  <c r="L4" i="6" s="1"/>
  <c r="C4" i="6"/>
  <c r="D19" i="25" s="1"/>
  <c r="D4" i="7" s="1"/>
  <c r="B7" i="6"/>
  <c r="C22" i="25" s="1"/>
  <c r="M22" i="24"/>
  <c r="M7" i="6" s="1"/>
  <c r="M20" i="24"/>
  <c r="M5" i="6" s="1"/>
  <c r="B5" i="6"/>
  <c r="C20" i="25" s="1"/>
  <c r="M24" i="24"/>
  <c r="M9" i="6" s="1"/>
  <c r="B9" i="6"/>
  <c r="C24" i="25" s="1"/>
  <c r="L20" i="24"/>
  <c r="L5" i="6" s="1"/>
  <c r="C5" i="6"/>
  <c r="D20" i="25" s="1"/>
  <c r="D5" i="7" s="1"/>
  <c r="H23" i="26"/>
  <c r="H8" i="8" s="1"/>
  <c r="C8" i="8"/>
  <c r="H18" i="26"/>
  <c r="H3" i="8" s="1"/>
  <c r="C3" i="8"/>
  <c r="H28" i="25"/>
  <c r="H13" i="7" s="1"/>
  <c r="C2" i="7"/>
  <c r="H25" i="26"/>
  <c r="H10" i="8" s="1"/>
  <c r="C10" i="8"/>
  <c r="L23" i="24"/>
  <c r="L8" i="6" s="1"/>
  <c r="C8" i="6"/>
  <c r="D23" i="25" s="1"/>
  <c r="D8" i="7" s="1"/>
  <c r="M19" i="24"/>
  <c r="M4" i="6" s="1"/>
  <c r="B4" i="6"/>
  <c r="C19" i="25" s="1"/>
  <c r="L21" i="24"/>
  <c r="L6" i="6" s="1"/>
  <c r="C6" i="6"/>
  <c r="D21" i="25" s="1"/>
  <c r="D6" i="7" s="1"/>
  <c r="L24" i="24"/>
  <c r="L9" i="6" s="1"/>
  <c r="C9" i="6"/>
  <c r="D24" i="25" s="1"/>
  <c r="D9" i="7" s="1"/>
  <c r="C7" i="8"/>
  <c r="H22" i="26"/>
  <c r="H7" i="8" s="1"/>
  <c r="H27" i="25"/>
  <c r="H12" i="7" s="1"/>
  <c r="C12" i="7"/>
  <c r="C5" i="8"/>
  <c r="H20" i="26"/>
  <c r="H5" i="8" s="1"/>
  <c r="B10" i="6"/>
  <c r="C25" i="25" s="1"/>
  <c r="M25" i="24"/>
  <c r="M10" i="6" s="1"/>
  <c r="B3" i="6"/>
  <c r="C18" i="25" s="1"/>
  <c r="M18" i="24"/>
  <c r="M3" i="6" s="1"/>
  <c r="H21" i="26"/>
  <c r="H6" i="8" s="1"/>
  <c r="C6" i="8"/>
  <c r="C11" i="7"/>
  <c r="H26" i="25"/>
  <c r="H11" i="7" s="1"/>
  <c r="K36" i="16"/>
  <c r="L36" i="16"/>
  <c r="M36" i="16"/>
  <c r="K37" i="16"/>
  <c r="L37" i="16"/>
  <c r="M37" i="16"/>
  <c r="K38" i="16"/>
  <c r="L38" i="16"/>
  <c r="M38" i="16"/>
  <c r="K41" i="16"/>
  <c r="L41" i="16"/>
  <c r="M41" i="16"/>
  <c r="K45" i="16"/>
  <c r="L45" i="16"/>
  <c r="M45" i="16"/>
  <c r="K49" i="16"/>
  <c r="L49" i="16"/>
  <c r="M49" i="16"/>
  <c r="K52" i="16"/>
  <c r="L52" i="16"/>
  <c r="M52" i="16"/>
  <c r="K57" i="16"/>
  <c r="L57" i="16"/>
  <c r="M57" i="16"/>
  <c r="K61" i="16"/>
  <c r="L61" i="16"/>
  <c r="M61" i="16"/>
  <c r="K62" i="16"/>
  <c r="L62" i="16"/>
  <c r="M62" i="16"/>
  <c r="K64" i="16"/>
  <c r="L64" i="16"/>
  <c r="M64" i="16"/>
  <c r="K70" i="16"/>
  <c r="L70" i="16"/>
  <c r="M70" i="16"/>
  <c r="K71" i="16"/>
  <c r="L71" i="16"/>
  <c r="M71" i="16"/>
  <c r="K78" i="16"/>
  <c r="L78" i="16"/>
  <c r="M78" i="16"/>
  <c r="K80" i="16"/>
  <c r="L80" i="16"/>
  <c r="M80" i="16"/>
  <c r="K84" i="16"/>
  <c r="L84" i="16"/>
  <c r="M84" i="16"/>
  <c r="K86" i="16"/>
  <c r="L86" i="16"/>
  <c r="M86" i="16"/>
  <c r="K29" i="16"/>
  <c r="L29" i="16"/>
  <c r="M29" i="16"/>
  <c r="K30" i="16"/>
  <c r="L30" i="16"/>
  <c r="M30" i="16"/>
  <c r="K33" i="16"/>
  <c r="L33" i="16"/>
  <c r="M33" i="16"/>
  <c r="M28" i="16"/>
  <c r="L28" i="16"/>
  <c r="C7" i="7" l="1"/>
  <c r="H22" i="25"/>
  <c r="H7" i="7" s="1"/>
  <c r="C6" i="7"/>
  <c r="H21" i="25"/>
  <c r="H6" i="7" s="1"/>
  <c r="C3" i="7"/>
  <c r="H18" i="25"/>
  <c r="H3" i="7" s="1"/>
  <c r="H19" i="25"/>
  <c r="H4" i="7" s="1"/>
  <c r="C4" i="7"/>
  <c r="C5" i="7"/>
  <c r="H20" i="25"/>
  <c r="H5" i="7" s="1"/>
  <c r="H23" i="25"/>
  <c r="H8" i="7" s="1"/>
  <c r="C8" i="7"/>
  <c r="C9" i="7"/>
  <c r="H24" i="25"/>
  <c r="H9" i="7" s="1"/>
  <c r="C10" i="7"/>
  <c r="H25" i="25"/>
  <c r="H10" i="7" s="1"/>
  <c r="H12" i="10"/>
  <c r="H11" i="10"/>
  <c r="H10" i="10"/>
  <c r="H9" i="10"/>
  <c r="H8" i="10"/>
  <c r="H7" i="10"/>
  <c r="H6" i="10"/>
  <c r="H5" i="10"/>
  <c r="H4" i="10"/>
  <c r="H3" i="10"/>
  <c r="H2" i="10"/>
  <c r="F12" i="10"/>
  <c r="F11" i="10"/>
  <c r="F4" i="10"/>
  <c r="F5" i="10"/>
  <c r="F6" i="10"/>
  <c r="F7" i="10"/>
  <c r="F8" i="10"/>
  <c r="F9" i="10"/>
  <c r="F10" i="10"/>
  <c r="F3" i="10"/>
  <c r="D12" i="10"/>
  <c r="D11" i="10"/>
  <c r="D4" i="10"/>
  <c r="D5" i="10"/>
  <c r="D6" i="10"/>
  <c r="D7" i="10"/>
  <c r="D8" i="10"/>
  <c r="D9" i="10"/>
  <c r="D10" i="10"/>
  <c r="D3" i="10"/>
  <c r="D2" i="10"/>
</calcChain>
</file>

<file path=xl/comments1.xml><?xml version="1.0" encoding="utf-8"?>
<comments xmlns="http://schemas.openxmlformats.org/spreadsheetml/2006/main">
  <authors>
    <author>jhan</author>
  </authors>
  <commentList>
    <comment ref="Q1335" authorId="0">
      <text>
        <r>
          <rPr>
            <sz val="9"/>
            <color indexed="81"/>
            <rFont val="Tahoma"/>
            <family val="2"/>
          </rPr>
          <t>=[VMT Share on CD]*([CD Electricity]+[CD RFG]) + [VMT Share on CS]*[CS RFG])</t>
        </r>
      </text>
    </comment>
    <comment ref="U1335" authorId="0">
      <text>
        <r>
          <rPr>
            <sz val="9"/>
            <color indexed="81"/>
            <rFont val="Tahoma"/>
            <family val="2"/>
          </rPr>
          <t>=[VMT Share on CD]*([CD Electricity]+[CD RFG]) + [VMT Share on CS]*[CS RFG])</t>
        </r>
      </text>
    </comment>
    <comment ref="Y1335" authorId="0">
      <text>
        <r>
          <rPr>
            <sz val="9"/>
            <color indexed="81"/>
            <rFont val="Tahoma"/>
            <family val="2"/>
          </rPr>
          <t>=[VMT Share on CD]*([CD Electricity]+[CD RFG]) + [VMT Share on CS]*[CS RFG])</t>
        </r>
      </text>
    </comment>
    <comment ref="Q1365" authorId="0">
      <text>
        <r>
          <rPr>
            <sz val="9"/>
            <color indexed="81"/>
            <rFont val="Tahoma"/>
            <family val="2"/>
          </rPr>
          <t>=[VMT Share on CD]*([CD Electricity]+[CD RFG]) + [VMT Share on CS]*[CS RFG])</t>
        </r>
      </text>
    </comment>
    <comment ref="U1365" authorId="0">
      <text>
        <r>
          <rPr>
            <sz val="9"/>
            <color indexed="81"/>
            <rFont val="Tahoma"/>
            <family val="2"/>
          </rPr>
          <t>=[VMT Share on CD]*([CD Electricity]+[CD RFG]) + [VMT Share on CS]*[CS RFG])</t>
        </r>
      </text>
    </comment>
    <comment ref="Y1365" authorId="0">
      <text>
        <r>
          <rPr>
            <sz val="9"/>
            <color indexed="81"/>
            <rFont val="Tahoma"/>
            <family val="2"/>
          </rPr>
          <t>=[VMT Share on CD]*([CD Electricity]+[CD RFG]) + [VMT Share on CS]*[CS RFG])</t>
        </r>
      </text>
    </comment>
    <comment ref="Q1395" authorId="0">
      <text>
        <r>
          <rPr>
            <sz val="9"/>
            <color indexed="81"/>
            <rFont val="Tahoma"/>
            <family val="2"/>
          </rPr>
          <t>=[VMT Share on CD]*([CD Electricity]+[CD RFG]) + [VMT Share on CS]*[CS RFG])</t>
        </r>
      </text>
    </comment>
    <comment ref="U1395" authorId="0">
      <text>
        <r>
          <rPr>
            <sz val="9"/>
            <color indexed="81"/>
            <rFont val="Tahoma"/>
            <family val="2"/>
          </rPr>
          <t>=[VMT Share on CD]*([CD Electricity]+[CD RFG]) + [VMT Share on CS]*[CS RFG])</t>
        </r>
      </text>
    </comment>
    <comment ref="Y1395" authorId="0">
      <text>
        <r>
          <rPr>
            <sz val="9"/>
            <color indexed="81"/>
            <rFont val="Tahoma"/>
            <family val="2"/>
          </rPr>
          <t>=[VMT Share on CD]*([CD Electricity]+[CD RFG]) + [VMT Share on CS]*[CS RFG])</t>
        </r>
      </text>
    </comment>
    <comment ref="Q1425" authorId="0">
      <text>
        <r>
          <rPr>
            <sz val="9"/>
            <color indexed="81"/>
            <rFont val="Tahoma"/>
            <family val="2"/>
          </rPr>
          <t>=[VMT Share on CD]*([CD Electricity]+[CD RFG]) + [VMT Share on CS]*[CS RFG])</t>
        </r>
      </text>
    </comment>
    <comment ref="U1425" authorId="0">
      <text>
        <r>
          <rPr>
            <sz val="9"/>
            <color indexed="81"/>
            <rFont val="Tahoma"/>
            <family val="2"/>
          </rPr>
          <t>=[VMT Share on CD]*([CD Electricity]+[CD RFG]) + [VMT Share on CS]*[CS RFG])</t>
        </r>
      </text>
    </comment>
    <comment ref="Y1425" authorId="0">
      <text>
        <r>
          <rPr>
            <sz val="9"/>
            <color indexed="81"/>
            <rFont val="Tahoma"/>
            <family val="2"/>
          </rPr>
          <t>=[VMT Share on CD]*([CD Electricity]+[CD RFG]) + [VMT Share on CS]*[CS RFG])</t>
        </r>
      </text>
    </comment>
    <comment ref="Q1455" authorId="0">
      <text>
        <r>
          <rPr>
            <sz val="9"/>
            <color indexed="81"/>
            <rFont val="Tahoma"/>
            <family val="2"/>
          </rPr>
          <t>=[VMT Share on CD]*([CD Electricity]+[CD RFG]) + [VMT Share on CS]*[CS RFG])</t>
        </r>
      </text>
    </comment>
    <comment ref="U1455" authorId="0">
      <text>
        <r>
          <rPr>
            <sz val="9"/>
            <color indexed="81"/>
            <rFont val="Tahoma"/>
            <family val="2"/>
          </rPr>
          <t>=[VMT Share on CD]*([CD Electricity]+[CD RFG]) + [VMT Share on CS]*[CS RFG])</t>
        </r>
      </text>
    </comment>
    <comment ref="Y1455" authorId="0">
      <text>
        <r>
          <rPr>
            <sz val="9"/>
            <color indexed="81"/>
            <rFont val="Tahoma"/>
            <family val="2"/>
          </rPr>
          <t>=[VMT Share on CD]*([CD Electricity]+[CD RFG]) + [VMT Share on CS]*[CS RFG])</t>
        </r>
      </text>
    </comment>
    <comment ref="Q1485" authorId="0">
      <text>
        <r>
          <rPr>
            <sz val="9"/>
            <color indexed="81"/>
            <rFont val="Tahoma"/>
            <family val="2"/>
          </rPr>
          <t>=[VMT Share on CD]*([CD Electricity]+[CD RFG]) + [VMT Share on CS]*[CS RFG])</t>
        </r>
      </text>
    </comment>
    <comment ref="U1485" authorId="0">
      <text>
        <r>
          <rPr>
            <sz val="9"/>
            <color indexed="81"/>
            <rFont val="Tahoma"/>
            <family val="2"/>
          </rPr>
          <t>=[VMT Share on CD]*([CD Electricity]+[CD RFG]) + [VMT Share on CS]*[CS RFG])</t>
        </r>
      </text>
    </comment>
    <comment ref="Y1485" authorId="0">
      <text>
        <r>
          <rPr>
            <sz val="9"/>
            <color indexed="81"/>
            <rFont val="Tahoma"/>
            <family val="2"/>
          </rPr>
          <t>=[VMT Share on CD]*([CD Electricity]+[CD RFG]) + [VMT Share on CS]*[CS RFG])</t>
        </r>
      </text>
    </comment>
    <comment ref="Q1515" authorId="0">
      <text>
        <r>
          <rPr>
            <sz val="9"/>
            <color indexed="81"/>
            <rFont val="Tahoma"/>
            <family val="2"/>
          </rPr>
          <t>=[VMT Share on CD]*([CD Electricity]+[CD RFG]) + [VMT Share on CS]*[CS RFG])</t>
        </r>
      </text>
    </comment>
    <comment ref="U1515" authorId="0">
      <text>
        <r>
          <rPr>
            <sz val="9"/>
            <color indexed="81"/>
            <rFont val="Tahoma"/>
            <family val="2"/>
          </rPr>
          <t>=[VMT Share on CD]*([CD Electricity]+[CD RFG]) + [VMT Share on CS]*[CS RFG])</t>
        </r>
      </text>
    </comment>
    <comment ref="Y1515" authorId="0">
      <text>
        <r>
          <rPr>
            <sz val="9"/>
            <color indexed="81"/>
            <rFont val="Tahoma"/>
            <family val="2"/>
          </rPr>
          <t>=[VMT Share on CD]*([CD Electricity]+[CD RFG]) + [VMT Share on CS]*[CS RFG])</t>
        </r>
      </text>
    </comment>
    <comment ref="Q1545" authorId="0">
      <text>
        <r>
          <rPr>
            <sz val="9"/>
            <color indexed="81"/>
            <rFont val="Tahoma"/>
            <family val="2"/>
          </rPr>
          <t>=[VMT Share on CD]*([CD Electricity]+[CD RFG]) + [VMT Share on CS]*[CS RFG])</t>
        </r>
      </text>
    </comment>
    <comment ref="U1545" authorId="0">
      <text>
        <r>
          <rPr>
            <sz val="9"/>
            <color indexed="81"/>
            <rFont val="Tahoma"/>
            <family val="2"/>
          </rPr>
          <t>=[VMT Share on CD]*([CD Electricity]+[CD RFG]) + [VMT Share on CS]*[CS RFG])</t>
        </r>
      </text>
    </comment>
    <comment ref="Y1545" authorId="0">
      <text>
        <r>
          <rPr>
            <sz val="9"/>
            <color indexed="81"/>
            <rFont val="Tahoma"/>
            <family val="2"/>
          </rPr>
          <t>=[VMT Share on CD]*([CD Electricity]+[CD RFG]) + [VMT Share on CS]*[CS RFG])</t>
        </r>
      </text>
    </comment>
    <comment ref="Q1575" authorId="0">
      <text>
        <r>
          <rPr>
            <sz val="9"/>
            <color indexed="81"/>
            <rFont val="Tahoma"/>
            <family val="2"/>
          </rPr>
          <t>=[VMT Share on CD]*([CD Electricity]+[CD EtOH]) + [VMT Share on CS]*[CS EtOH])</t>
        </r>
      </text>
    </comment>
    <comment ref="U1575" authorId="0">
      <text>
        <r>
          <rPr>
            <sz val="9"/>
            <color indexed="81"/>
            <rFont val="Tahoma"/>
            <family val="2"/>
          </rPr>
          <t>=[VMT Share on CD]*([CD Electricity]+[CD EtOH]) + [VMT Share on CS]*[CS EtOH])</t>
        </r>
      </text>
    </comment>
    <comment ref="Y1575" authorId="0">
      <text>
        <r>
          <rPr>
            <sz val="9"/>
            <color indexed="81"/>
            <rFont val="Tahoma"/>
            <family val="2"/>
          </rPr>
          <t>=[VMT Share on CD]*([CD Electricity]+[CD EtOH]) + [VMT Share on CS]*[CS EtOH])</t>
        </r>
      </text>
    </comment>
    <comment ref="Q1605" authorId="0">
      <text>
        <r>
          <rPr>
            <sz val="9"/>
            <color indexed="81"/>
            <rFont val="Tahoma"/>
            <family val="2"/>
          </rPr>
          <t>=[VMT Share on CD]*([CD Electricity]+[CD H2]) + [VMT Share on CS]*[CS H2])</t>
        </r>
      </text>
    </comment>
    <comment ref="U1605" authorId="0">
      <text>
        <r>
          <rPr>
            <sz val="9"/>
            <color indexed="81"/>
            <rFont val="Tahoma"/>
            <family val="2"/>
          </rPr>
          <t>=[VMT Share on CD]*([CD Electricity]+[CD H2]) + [VMT Share on CS]*[CS H2])</t>
        </r>
      </text>
    </comment>
    <comment ref="Y1605" authorId="0">
      <text>
        <r>
          <rPr>
            <sz val="9"/>
            <color indexed="81"/>
            <rFont val="Tahoma"/>
            <family val="2"/>
          </rPr>
          <t>=[VMT Share on CD]*([CD Electricity]+[CD H2]) + [VMT Share on CS]*[CS H2])</t>
        </r>
      </text>
    </comment>
    <comment ref="Q1635" authorId="0">
      <text>
        <r>
          <rPr>
            <sz val="9"/>
            <color indexed="81"/>
            <rFont val="Tahoma"/>
            <family val="2"/>
          </rPr>
          <t>=[VMT Share on CD]*([CD Electricity]+[CD H2]) + [VMT Share on CS]*[CS H2])</t>
        </r>
      </text>
    </comment>
    <comment ref="U1635" authorId="0">
      <text>
        <r>
          <rPr>
            <sz val="9"/>
            <color indexed="81"/>
            <rFont val="Tahoma"/>
            <family val="2"/>
          </rPr>
          <t>=[VMT Share on CD]*([CD Electricity]+[CD H2]) + [VMT Share on CS]*[CS H2])</t>
        </r>
      </text>
    </comment>
    <comment ref="Y1635" authorId="0">
      <text>
        <r>
          <rPr>
            <sz val="9"/>
            <color indexed="81"/>
            <rFont val="Tahoma"/>
            <family val="2"/>
          </rPr>
          <t>=[VMT Share on CD]*([CD Electricity]+[CD H2]) + [VMT Share on CS]*[CS H2])</t>
        </r>
      </text>
    </comment>
    <comment ref="Q1845" authorId="0">
      <text>
        <r>
          <rPr>
            <sz val="9"/>
            <color indexed="81"/>
            <rFont val="Tahoma"/>
            <family val="2"/>
          </rPr>
          <t>=[VMT Share on CD]*([CD Electricity]+[CD Diesel]) + [VMT Share on CS]*[CS Diesel])</t>
        </r>
      </text>
    </comment>
    <comment ref="U1845" authorId="0">
      <text>
        <r>
          <rPr>
            <sz val="9"/>
            <color indexed="81"/>
            <rFont val="Tahoma"/>
            <family val="2"/>
          </rPr>
          <t>=[VMT Share on CD]*([CD Electricity]+[CD Diesel]) + [VMT Share on CS]*[CS Diesel])</t>
        </r>
      </text>
    </comment>
    <comment ref="Y1845" authorId="0">
      <text>
        <r>
          <rPr>
            <sz val="9"/>
            <color indexed="81"/>
            <rFont val="Tahoma"/>
            <family val="2"/>
          </rPr>
          <t>=[VMT Share on CD]*([CD Electricity]+[CD Diesel]) + [VMT Share on CS]*[CS Diesel])</t>
        </r>
      </text>
    </comment>
    <comment ref="Q1875" authorId="0">
      <text>
        <r>
          <rPr>
            <sz val="9"/>
            <color indexed="81"/>
            <rFont val="Tahoma"/>
            <family val="2"/>
          </rPr>
          <t>=[VMT Share on CD]*([CD Electricity]+[CD Diesel]) + [VMT Share on CS]*[CS Diesel])</t>
        </r>
      </text>
    </comment>
    <comment ref="U1875" authorId="0">
      <text>
        <r>
          <rPr>
            <sz val="9"/>
            <color indexed="81"/>
            <rFont val="Tahoma"/>
            <family val="2"/>
          </rPr>
          <t>=[VMT Share on CD]*([CD Electricity]+[CD Diesel]) + [VMT Share on CS]*[CS Diesel])</t>
        </r>
      </text>
    </comment>
    <comment ref="Y1875" authorId="0">
      <text>
        <r>
          <rPr>
            <sz val="9"/>
            <color indexed="81"/>
            <rFont val="Tahoma"/>
            <family val="2"/>
          </rPr>
          <t>=[VMT Share on CD]*([CD Electricity]+[CD Diesel]) + [VMT Share on CS]*[CS Diesel])</t>
        </r>
      </text>
    </comment>
    <comment ref="Q1905" authorId="0">
      <text>
        <r>
          <rPr>
            <sz val="9"/>
            <color indexed="81"/>
            <rFont val="Tahoma"/>
            <family val="2"/>
          </rPr>
          <t>=[VMT Share on CD]*([CD Electricity]+[CD Diesel]) + [VMT Share on CS]*[CS Diesel])</t>
        </r>
      </text>
    </comment>
    <comment ref="U1905" authorId="0">
      <text>
        <r>
          <rPr>
            <sz val="9"/>
            <color indexed="81"/>
            <rFont val="Tahoma"/>
            <family val="2"/>
          </rPr>
          <t>=[VMT Share on CD]*([CD Electricity]+[CD Diesel]) + [VMT Share on CS]*[CS Diesel])</t>
        </r>
      </text>
    </comment>
    <comment ref="Y1905" authorId="0">
      <text>
        <r>
          <rPr>
            <sz val="9"/>
            <color indexed="81"/>
            <rFont val="Tahoma"/>
            <family val="2"/>
          </rPr>
          <t>=[VMT Share on CD]*([CD Electricity]+[CD Diesel]) + [VMT Share on CS]*[CS Diesel])</t>
        </r>
      </text>
    </comment>
    <comment ref="Q1935" authorId="0">
      <text>
        <r>
          <rPr>
            <sz val="9"/>
            <color indexed="81"/>
            <rFont val="Tahoma"/>
            <family val="2"/>
          </rPr>
          <t>=[VMT Share on CD]*([CD Electricity]+[CD Diesel]) + [VMT Share on CS]*[CS Diesel])</t>
        </r>
      </text>
    </comment>
    <comment ref="U1935" authorId="0">
      <text>
        <r>
          <rPr>
            <sz val="9"/>
            <color indexed="81"/>
            <rFont val="Tahoma"/>
            <family val="2"/>
          </rPr>
          <t>=[VMT Share on CD]*([CD Electricity]+[CD Diesel]) + [VMT Share on CS]*[CS Diesel])</t>
        </r>
      </text>
    </comment>
    <comment ref="Y1935" authorId="0">
      <text>
        <r>
          <rPr>
            <sz val="9"/>
            <color indexed="81"/>
            <rFont val="Tahoma"/>
            <family val="2"/>
          </rPr>
          <t>=[VMT Share on CD]*([CD Electricity]+[CD Diesel]) + [VMT Share on CS]*[CS Diesel])</t>
        </r>
      </text>
    </comment>
    <comment ref="Q1965" authorId="0">
      <text>
        <r>
          <rPr>
            <sz val="9"/>
            <color indexed="81"/>
            <rFont val="Tahoma"/>
            <family val="2"/>
          </rPr>
          <t>=[VMT Share on CD]*([CD Electricity]+[CD Diesel]) + [VMT Share on CS]*[CS Diesel])</t>
        </r>
      </text>
    </comment>
    <comment ref="U1965" authorId="0">
      <text>
        <r>
          <rPr>
            <sz val="9"/>
            <color indexed="81"/>
            <rFont val="Tahoma"/>
            <family val="2"/>
          </rPr>
          <t>=[VMT Share on CD]*([CD Electricity]+[CD Diesel]) + [VMT Share on CS]*[CS Diesel])</t>
        </r>
      </text>
    </comment>
    <comment ref="Y1965" authorId="0">
      <text>
        <r>
          <rPr>
            <sz val="9"/>
            <color indexed="81"/>
            <rFont val="Tahoma"/>
            <family val="2"/>
          </rPr>
          <t>=[VMT Share on CD]*([CD Electricity]+[CD Diesel]) + [VMT Share on CS]*[CS Diesel])</t>
        </r>
      </text>
    </comment>
    <comment ref="Q1995" authorId="0">
      <text>
        <r>
          <rPr>
            <sz val="9"/>
            <color indexed="81"/>
            <rFont val="Tahoma"/>
            <family val="2"/>
          </rPr>
          <t>=[VMT Share on CD]*([CD Electricity]+[CD Diesel]) + [VMT Share on CS]*[CS Diesel])</t>
        </r>
      </text>
    </comment>
    <comment ref="U1995" authorId="0">
      <text>
        <r>
          <rPr>
            <sz val="9"/>
            <color indexed="81"/>
            <rFont val="Tahoma"/>
            <family val="2"/>
          </rPr>
          <t>=[VMT Share on CD]*([CD Electricity]+[CD Diesel]) + [VMT Share on CS]*[CS Diesel])</t>
        </r>
      </text>
    </comment>
    <comment ref="Y1995" authorId="0">
      <text>
        <r>
          <rPr>
            <sz val="9"/>
            <color indexed="81"/>
            <rFont val="Tahoma"/>
            <family val="2"/>
          </rPr>
          <t>=[VMT Share on CD]*([CD Electricity]+[CD Diesel]) + [VMT Share on CS]*[CS Diesel])</t>
        </r>
      </text>
    </comment>
    <comment ref="Q2385" authorId="0">
      <text>
        <r>
          <rPr>
            <sz val="9"/>
            <color indexed="81"/>
            <rFont val="Tahoma"/>
            <family val="2"/>
          </rPr>
          <t>=[VMT Share on CD]*([CD Electricity]+[CD H2]) + [VMT Share on CS]*[CS H2]</t>
        </r>
      </text>
    </comment>
    <comment ref="U2385" authorId="0">
      <text>
        <r>
          <rPr>
            <sz val="9"/>
            <color indexed="81"/>
            <rFont val="Tahoma"/>
            <family val="2"/>
          </rPr>
          <t>=[VMT Share on CD]*([CD Electricity]+[CD H2]) + [VMT Share on CS]*[CS H2]</t>
        </r>
      </text>
    </comment>
    <comment ref="Y2385" authorId="0">
      <text>
        <r>
          <rPr>
            <sz val="9"/>
            <color indexed="81"/>
            <rFont val="Tahoma"/>
            <family val="2"/>
          </rPr>
          <t>=[VMT Share on CD]*([CD Electricity]+[CD H2]) + [VMT Share on CS]*[CS H2]</t>
        </r>
      </text>
    </comment>
    <comment ref="Q2415" authorId="0">
      <text>
        <r>
          <rPr>
            <sz val="9"/>
            <color indexed="81"/>
            <rFont val="Tahoma"/>
            <family val="2"/>
          </rPr>
          <t>=[VMT Share on CD]*([CD Electricity]+[CD H2]) + [VMT Share on CS]*[CS H2]</t>
        </r>
      </text>
    </comment>
    <comment ref="U2415" authorId="0">
      <text>
        <r>
          <rPr>
            <sz val="9"/>
            <color indexed="81"/>
            <rFont val="Tahoma"/>
            <family val="2"/>
          </rPr>
          <t>=[VMT Share on CD]*([CD Electricity]+[CD H2]) + [VMT Share on CS]*[CS H2]</t>
        </r>
      </text>
    </comment>
    <comment ref="Y2415" authorId="0">
      <text>
        <r>
          <rPr>
            <sz val="9"/>
            <color indexed="81"/>
            <rFont val="Tahoma"/>
            <family val="2"/>
          </rPr>
          <t>=[VMT Share on CD]*([CD Electricity]+[CD H2]) + [VMT Share on CS]*[CS H2]</t>
        </r>
      </text>
    </comment>
  </commentList>
</comments>
</file>

<file path=xl/comments2.xml><?xml version="1.0" encoding="utf-8"?>
<comments xmlns="http://schemas.openxmlformats.org/spreadsheetml/2006/main">
  <authors>
    <author>Michael Wang</author>
    <author>Anant Vyas</author>
    <author>mwang</author>
    <author>Hao Cai</author>
  </authors>
  <commentList>
    <comment ref="B5" authorId="0">
      <text>
        <r>
          <rPr>
            <sz val="8"/>
            <color indexed="81"/>
            <rFont val="Tahoma"/>
            <family val="2"/>
          </rPr>
          <t>Emsisions factors are for large industrial boilers. 
Calculated utility boiler results in g/kWh in Electric sheet are based on the inputs here. 
Also, utility boiler results in g/kWh are inputted separately into Electric sheet.</t>
        </r>
      </text>
    </comment>
    <comment ref="D5" authorId="0">
      <text>
        <r>
          <rPr>
            <sz val="8"/>
            <color indexed="81"/>
            <rFont val="Tahoma"/>
            <family val="2"/>
          </rPr>
          <t>Emsisions factors are for large turbines. 
Calculated turbine results in g/kWh in Electric sheet are based on the inputs here. 
Also, turbine results in g/kWh are inputted separately into Electric sheet.</t>
        </r>
      </text>
    </comment>
    <comment ref="E5" authorId="0">
      <text>
        <r>
          <rPr>
            <sz val="8"/>
            <color indexed="81"/>
            <rFont val="Tahoma"/>
            <family val="2"/>
          </rPr>
          <t xml:space="preserve">Calculated CC turbine results in g/kWh in Electric sheet are based on the inputs here. 
Also, CC turbine results in g/kWh are inputted separately into Electric sheet.
</t>
        </r>
      </text>
    </comment>
    <comment ref="H5" authorId="1">
      <text>
        <r>
          <rPr>
            <sz val="8"/>
            <color indexed="81"/>
            <rFont val="Tahoma"/>
            <family val="2"/>
          </rPr>
          <t xml:space="preserve">CO and CH4 emissions are calculated from CO2 emissions and ratios developed from Kuipers and Jarvis (1996). </t>
        </r>
      </text>
    </comment>
    <comment ref="K5" authorId="0">
      <text>
        <r>
          <rPr>
            <sz val="8"/>
            <color indexed="81"/>
            <rFont val="Tahoma"/>
            <family val="2"/>
          </rPr>
          <t xml:space="preserve">Calculated utility boilers results in g/kWh in Electric sheet are based on the inputs here. 
Also, utility boilers results in g/kWh are inputted separately into Electric sheet.
</t>
        </r>
      </text>
    </comment>
    <comment ref="AE5" authorId="0">
      <text>
        <r>
          <rPr>
            <sz val="8"/>
            <color indexed="81"/>
            <rFont val="Tahoma"/>
            <family val="2"/>
          </rPr>
          <t>Based on EPA's Air Chief Version 8, June 20th, 2001.
PM emission factors are coal utility boilers. 
CH4 emission factors are not changed this time.</t>
        </r>
      </text>
    </comment>
    <comment ref="AJ5" authorId="0">
      <text>
        <r>
          <rPr>
            <sz val="8"/>
            <color indexed="81"/>
            <rFont val="Tahoma"/>
            <family val="2"/>
          </rPr>
          <t>Based on EPA's Air Chief Version 8, June 20th, 2001.
PM emission factors are coal utility boilers. 
CH4 emission factors are not changed this time.</t>
        </r>
      </text>
    </comment>
    <comment ref="BD14" authorId="2">
      <text>
        <r>
          <rPr>
            <b/>
            <sz val="10"/>
            <color indexed="81"/>
            <rFont val="Tahoma"/>
            <family val="2"/>
          </rPr>
          <t xml:space="preserve">IPCC 2006 </t>
        </r>
      </text>
    </comment>
    <comment ref="BD15" authorId="2">
      <text>
        <r>
          <rPr>
            <b/>
            <sz val="10"/>
            <color indexed="81"/>
            <rFont val="Tahoma"/>
            <family val="2"/>
          </rPr>
          <t xml:space="preserve">IPCC 2006 </t>
        </r>
      </text>
    </comment>
    <comment ref="A19" authorId="0">
      <text>
        <r>
          <rPr>
            <sz val="8"/>
            <color indexed="81"/>
            <rFont val="Tahoma"/>
            <family val="2"/>
          </rPr>
          <t>Emission factors of fuel combustion for feestock and fuel tranportation are affected by load factors (see SAE 2000-01-2976). Thus, emission factors are determined for the trip to destination and the back-haul trip, separately.</t>
        </r>
      </text>
    </comment>
    <comment ref="AC35" authorId="0">
      <text>
        <r>
          <rPr>
            <sz val="8"/>
            <color indexed="81"/>
            <rFont val="Tahoma"/>
            <family val="2"/>
          </rPr>
          <t>Revised based on Mobile6 runs in Nov. 2002.</t>
        </r>
      </text>
    </comment>
    <comment ref="AO35" authorId="0">
      <text>
        <r>
          <rPr>
            <sz val="8"/>
            <color indexed="81"/>
            <rFont val="Tahoma"/>
            <family val="2"/>
          </rPr>
          <t>revised based on Mobile6 runs in Nov. 2002.</t>
        </r>
      </text>
    </comment>
    <comment ref="AC50" authorId="0">
      <text>
        <r>
          <rPr>
            <sz val="8"/>
            <color indexed="81"/>
            <rFont val="Tahoma"/>
            <family val="2"/>
          </rPr>
          <t>Revised based on Mobile6 runs in Nov. 2002.</t>
        </r>
      </text>
    </comment>
    <comment ref="AO50" authorId="0">
      <text>
        <r>
          <rPr>
            <sz val="8"/>
            <color indexed="81"/>
            <rFont val="Tahoma"/>
            <family val="2"/>
          </rPr>
          <t>revised based on Mobile6 runs in Nov. 2002.</t>
        </r>
      </text>
    </comment>
    <comment ref="H117" authorId="3">
      <text>
        <r>
          <rPr>
            <b/>
            <sz val="9"/>
            <color indexed="81"/>
            <rFont val="Tahoma"/>
            <family val="2"/>
          </rPr>
          <t>Hao Cai:</t>
        </r>
        <r>
          <rPr>
            <sz val="9"/>
            <color indexed="81"/>
            <rFont val="Tahoma"/>
            <family val="2"/>
          </rPr>
          <t xml:space="preserve">
Assumed the same as LDT1&amp;LDT2</t>
        </r>
      </text>
    </comment>
    <comment ref="H118" authorId="3">
      <text>
        <r>
          <rPr>
            <b/>
            <sz val="9"/>
            <color indexed="81"/>
            <rFont val="Tahoma"/>
            <family val="2"/>
          </rPr>
          <t>Hao Cai:</t>
        </r>
        <r>
          <rPr>
            <sz val="9"/>
            <color indexed="81"/>
            <rFont val="Tahoma"/>
            <family val="2"/>
          </rPr>
          <t xml:space="preserve">
Assumed the same as LDT1&amp;LDT2</t>
        </r>
      </text>
    </comment>
  </commentList>
</comments>
</file>

<file path=xl/comments3.xml><?xml version="1.0" encoding="utf-8"?>
<comments xmlns="http://schemas.openxmlformats.org/spreadsheetml/2006/main">
  <authors>
    <author>Wang2</author>
    <author>Michael Wang</author>
    <author>jhan</author>
    <author>JW</author>
    <author>Hao Cai</author>
    <author>Jeongwoo Han</author>
    <author>ywu</author>
  </authors>
  <commentList>
    <comment ref="M40" authorId="0">
      <text>
        <r>
          <rPr>
            <sz val="8"/>
            <color indexed="81"/>
            <rFont val="Tahoma"/>
            <family val="2"/>
          </rPr>
          <t xml:space="preserve">GREET-calculated emission factors.
</t>
        </r>
      </text>
    </comment>
    <comment ref="M41" authorId="0">
      <text>
        <r>
          <rPr>
            <sz val="8"/>
            <color indexed="81"/>
            <rFont val="Tahoma"/>
            <family val="2"/>
          </rPr>
          <t xml:space="preserve">GREET-calculated emission factors.
</t>
        </r>
      </text>
    </comment>
    <comment ref="C59" authorId="1">
      <text>
        <r>
          <rPr>
            <sz val="8"/>
            <color indexed="81"/>
            <rFont val="Tahoma"/>
            <family val="2"/>
          </rPr>
          <t>This generation mix is for calculating energy use and emissions of electricity generation for use in EVs, grid operations of charge-depleting HEVs, and electrolysis hydrogen.</t>
        </r>
      </text>
    </comment>
    <comment ref="D59" authorId="1">
      <text>
        <r>
          <rPr>
            <sz val="8"/>
            <color indexed="81"/>
            <rFont val="Tahoma"/>
            <family val="2"/>
          </rPr>
          <t>This generation mix is for calculating energy use and emissions of electricity generation for stationary use.</t>
        </r>
      </text>
    </comment>
    <comment ref="A73" authorId="2">
      <text>
        <r>
          <rPr>
            <sz val="9"/>
            <color indexed="81"/>
            <rFont val="Tahoma"/>
            <family val="2"/>
          </rPr>
          <t>Assuming 20% moisture in biomass feedstock</t>
        </r>
      </text>
    </comment>
    <comment ref="A74" authorId="2">
      <text>
        <r>
          <rPr>
            <sz val="9"/>
            <color indexed="81"/>
            <rFont val="Tahoma"/>
            <family val="2"/>
          </rPr>
          <t>Assuming 20% moisture in biomass feedstock</t>
        </r>
      </text>
    </comment>
    <comment ref="G75" authorId="1">
      <text>
        <r>
          <rPr>
            <sz val="8"/>
            <color indexed="81"/>
            <rFont val="Tahoma"/>
            <family val="2"/>
          </rPr>
          <t xml:space="preserve">The efficiency of 100% means that Btu accounting starts from Btu contained in electricity. The thermal efficiency of electricity generation in nuclear power plants (LWR) is 35%.
</t>
        </r>
      </text>
    </comment>
    <comment ref="H75" authorId="1">
      <text>
        <r>
          <rPr>
            <sz val="8"/>
            <color indexed="81"/>
            <rFont val="Tahoma"/>
            <family val="2"/>
          </rPr>
          <t xml:space="preserve">The efficiency of 100% means that Btu accounting starts from Btu contained in electricity. The thermal efficiency of electricity generation in nuclear power plants (LWR) is 35%.
</t>
        </r>
      </text>
    </comment>
    <comment ref="R86" authorId="1">
      <text>
        <r>
          <rPr>
            <sz val="8"/>
            <color indexed="81"/>
            <rFont val="Arial"/>
            <family val="2"/>
          </rPr>
          <t>Emission factors of VOC, CO, NOX, SOX, and PM10 are from TS look-up tables at the bottom of this sheet. User should not change the value here.</t>
        </r>
        <r>
          <rPr>
            <sz val="9"/>
            <color indexed="81"/>
            <rFont val="Tahoma"/>
            <family val="2"/>
          </rPr>
          <t xml:space="preserve">
</t>
        </r>
      </text>
    </comment>
    <comment ref="Z97" authorId="0">
      <text>
        <r>
          <rPr>
            <sz val="8"/>
            <color indexed="81"/>
            <rFont val="Tahoma"/>
            <family val="2"/>
          </rPr>
          <t xml:space="preserve">GREET-calculated emission factors.
</t>
        </r>
      </text>
    </comment>
    <comment ref="AF97" authorId="0">
      <text>
        <r>
          <rPr>
            <sz val="8"/>
            <color indexed="81"/>
            <rFont val="Tahoma"/>
            <family val="2"/>
          </rPr>
          <t xml:space="preserve">GREET-calculated emission factors.
</t>
        </r>
      </text>
    </comment>
    <comment ref="AG97" authorId="0">
      <text>
        <r>
          <rPr>
            <sz val="8"/>
            <color indexed="81"/>
            <rFont val="Tahoma"/>
            <family val="2"/>
          </rPr>
          <t xml:space="preserve">GREET-calculated emission factors.
</t>
        </r>
      </text>
    </comment>
    <comment ref="AH97" authorId="0">
      <text>
        <r>
          <rPr>
            <sz val="8"/>
            <color indexed="81"/>
            <rFont val="Tahoma"/>
            <family val="2"/>
          </rPr>
          <t xml:space="preserve">GREET-calculated emission factors.
</t>
        </r>
      </text>
    </comment>
    <comment ref="AI97" authorId="0">
      <text>
        <r>
          <rPr>
            <sz val="8"/>
            <color indexed="81"/>
            <rFont val="Tahoma"/>
            <family val="2"/>
          </rPr>
          <t xml:space="preserve">GREET-calculated emission factors.
</t>
        </r>
      </text>
    </comment>
    <comment ref="AJ97" authorId="0">
      <text>
        <r>
          <rPr>
            <sz val="8"/>
            <color indexed="81"/>
            <rFont val="Tahoma"/>
            <family val="2"/>
          </rPr>
          <t xml:space="preserve">GREET-calculated emission factors.
</t>
        </r>
      </text>
    </comment>
    <comment ref="Z98" authorId="0">
      <text>
        <r>
          <rPr>
            <sz val="8"/>
            <color indexed="81"/>
            <rFont val="Tahoma"/>
            <family val="2"/>
          </rPr>
          <t xml:space="preserve">GREET-calculated emission factors.
</t>
        </r>
      </text>
    </comment>
    <comment ref="AF98" authorId="0">
      <text>
        <r>
          <rPr>
            <sz val="8"/>
            <color indexed="81"/>
            <rFont val="Tahoma"/>
            <family val="2"/>
          </rPr>
          <t xml:space="preserve">GREET-calculated emission factors.
</t>
        </r>
      </text>
    </comment>
    <comment ref="AG98" authorId="0">
      <text>
        <r>
          <rPr>
            <sz val="8"/>
            <color indexed="81"/>
            <rFont val="Tahoma"/>
            <family val="2"/>
          </rPr>
          <t xml:space="preserve">GREET-calculated emission factors.
</t>
        </r>
      </text>
    </comment>
    <comment ref="AH98" authorId="0">
      <text>
        <r>
          <rPr>
            <sz val="8"/>
            <color indexed="81"/>
            <rFont val="Tahoma"/>
            <family val="2"/>
          </rPr>
          <t xml:space="preserve">GREET-calculated emission factors.
</t>
        </r>
      </text>
    </comment>
    <comment ref="AI98" authorId="0">
      <text>
        <r>
          <rPr>
            <sz val="8"/>
            <color indexed="81"/>
            <rFont val="Tahoma"/>
            <family val="2"/>
          </rPr>
          <t xml:space="preserve">GREET-calculated emission factors.
</t>
        </r>
      </text>
    </comment>
    <comment ref="AJ98" authorId="0">
      <text>
        <r>
          <rPr>
            <sz val="8"/>
            <color indexed="81"/>
            <rFont val="Tahoma"/>
            <family val="2"/>
          </rPr>
          <t xml:space="preserve">GREET-calculated emission factors.
</t>
        </r>
      </text>
    </comment>
    <comment ref="E100" authorId="1">
      <text>
        <r>
          <rPr>
            <sz val="8"/>
            <color indexed="81"/>
            <rFont val="Tahoma"/>
            <family val="2"/>
          </rPr>
          <t>This is the amount of CO2 in burnt biomass that is from the atmosphere.</t>
        </r>
      </text>
    </comment>
    <comment ref="F100" authorId="1">
      <text>
        <r>
          <rPr>
            <sz val="8"/>
            <color indexed="81"/>
            <rFont val="Tahoma"/>
            <family val="2"/>
          </rPr>
          <t>This is the amount of CO2 in burnt biomass that is from the atmosphere.</t>
        </r>
      </text>
    </comment>
    <comment ref="G100" authorId="1">
      <text>
        <r>
          <rPr>
            <sz val="8"/>
            <color indexed="81"/>
            <rFont val="Tahoma"/>
            <family val="2"/>
          </rPr>
          <t>This is the amount of CO2 in burnt biomass that is from the atmosphere.</t>
        </r>
      </text>
    </comment>
    <comment ref="H100" authorId="1">
      <text>
        <r>
          <rPr>
            <sz val="8"/>
            <color indexed="81"/>
            <rFont val="Tahoma"/>
            <family val="2"/>
          </rPr>
          <t>This is the amount of CO2 in burnt biomass that is from the atmosphere.</t>
        </r>
      </text>
    </comment>
    <comment ref="I100" authorId="1">
      <text>
        <r>
          <rPr>
            <sz val="8"/>
            <color indexed="81"/>
            <rFont val="Tahoma"/>
            <family val="2"/>
          </rPr>
          <t>This is the amount of CO2 in burnt biomass that is from the atmosphere.</t>
        </r>
      </text>
    </comment>
    <comment ref="M100" authorId="1">
      <text>
        <r>
          <rPr>
            <sz val="8"/>
            <color indexed="81"/>
            <rFont val="Tahoma"/>
            <family val="2"/>
          </rPr>
          <t>This is the amount of CO2 in burnt biomass that is from the atmosphere.</t>
        </r>
      </text>
    </comment>
    <comment ref="N100" authorId="1">
      <text>
        <r>
          <rPr>
            <sz val="8"/>
            <color indexed="81"/>
            <rFont val="Tahoma"/>
            <family val="2"/>
          </rPr>
          <t>This is the amount of CO2 in burnt biomass that is from the atmosphere.</t>
        </r>
      </text>
    </comment>
    <comment ref="O100" authorId="1">
      <text>
        <r>
          <rPr>
            <sz val="8"/>
            <color indexed="81"/>
            <rFont val="Tahoma"/>
            <family val="2"/>
          </rPr>
          <t>This is the amount of CO2 in burnt biomass that is from the atmosphere.</t>
        </r>
      </text>
    </comment>
    <comment ref="P100" authorId="1">
      <text>
        <r>
          <rPr>
            <sz val="8"/>
            <color indexed="81"/>
            <rFont val="Tahoma"/>
            <family val="2"/>
          </rPr>
          <t>This is the amount of CO2 in burnt biomass that is from the atmosphere.</t>
        </r>
      </text>
    </comment>
    <comment ref="Q100" authorId="1">
      <text>
        <r>
          <rPr>
            <sz val="8"/>
            <color indexed="81"/>
            <rFont val="Tahoma"/>
            <family val="2"/>
          </rPr>
          <t>This is the amount of CO2 in burnt biomass that is from the atmosphere.</t>
        </r>
      </text>
    </comment>
    <comment ref="AA100" authorId="1">
      <text>
        <r>
          <rPr>
            <sz val="8"/>
            <color indexed="81"/>
            <rFont val="Tahoma"/>
            <family val="2"/>
          </rPr>
          <t>This is the amount of CO2 in burnt biomass that is from the atmosphere.</t>
        </r>
      </text>
    </comment>
    <comment ref="AB100" authorId="1">
      <text>
        <r>
          <rPr>
            <sz val="8"/>
            <color indexed="81"/>
            <rFont val="Tahoma"/>
            <family val="2"/>
          </rPr>
          <t>This is the amount of CO2 in burnt biomass that is from the atmosphere.</t>
        </r>
      </text>
    </comment>
    <comment ref="AC100" authorId="1">
      <text>
        <r>
          <rPr>
            <sz val="8"/>
            <color indexed="81"/>
            <rFont val="Tahoma"/>
            <family val="2"/>
          </rPr>
          <t>This is the amount of CO2 in burnt biomass that is from the atmosphere.</t>
        </r>
      </text>
    </comment>
    <comment ref="AD100" authorId="1">
      <text>
        <r>
          <rPr>
            <sz val="8"/>
            <color indexed="81"/>
            <rFont val="Tahoma"/>
            <family val="2"/>
          </rPr>
          <t>This is the amount of CO2 in burnt biomass that is from the atmosphere.</t>
        </r>
      </text>
    </comment>
    <comment ref="AE100" authorId="1">
      <text>
        <r>
          <rPr>
            <sz val="8"/>
            <color indexed="81"/>
            <rFont val="Tahoma"/>
            <family val="2"/>
          </rPr>
          <t>This is the amount of CO2 in burnt biomass that is from the atmosphere.</t>
        </r>
      </text>
    </comment>
    <comment ref="AF100" authorId="1">
      <text>
        <r>
          <rPr>
            <sz val="8"/>
            <color indexed="81"/>
            <rFont val="Tahoma"/>
            <family val="2"/>
          </rPr>
          <t>This is the amount of CO2 in burnt biomass that is from the atmosphere.</t>
        </r>
      </text>
    </comment>
    <comment ref="AG100" authorId="1">
      <text>
        <r>
          <rPr>
            <sz val="8"/>
            <color indexed="81"/>
            <rFont val="Tahoma"/>
            <family val="2"/>
          </rPr>
          <t>This is the amount of CO2 in burnt biomass that is from the atmosphere.</t>
        </r>
      </text>
    </comment>
    <comment ref="AH100" authorId="1">
      <text>
        <r>
          <rPr>
            <sz val="8"/>
            <color indexed="81"/>
            <rFont val="Tahoma"/>
            <family val="2"/>
          </rPr>
          <t>This is the amount of CO2 in burnt biomass that is from the atmosphere.</t>
        </r>
      </text>
    </comment>
    <comment ref="AI100" authorId="1">
      <text>
        <r>
          <rPr>
            <sz val="8"/>
            <color indexed="81"/>
            <rFont val="Tahoma"/>
            <family val="2"/>
          </rPr>
          <t>This is the amount of CO2 in burnt biomass that is from the atmosphere.</t>
        </r>
      </text>
    </comment>
    <comment ref="AJ100" authorId="1">
      <text>
        <r>
          <rPr>
            <sz val="8"/>
            <color indexed="81"/>
            <rFont val="Tahoma"/>
            <family val="2"/>
          </rPr>
          <t>This is the amount of CO2 in burnt biomass that is from the atmosphere.</t>
        </r>
      </text>
    </comment>
    <comment ref="P114" authorId="2">
      <text>
        <r>
          <rPr>
            <sz val="9"/>
            <color indexed="81"/>
            <rFont val="Tahoma"/>
            <family val="2"/>
          </rPr>
          <t>Fugitive Emissions from Geofluid</t>
        </r>
      </text>
    </comment>
    <comment ref="BD114" authorId="2">
      <text>
        <r>
          <rPr>
            <sz val="9"/>
            <color indexed="81"/>
            <rFont val="Tahoma"/>
            <family val="2"/>
          </rPr>
          <t>Fugitive Emissions from Geofluid</t>
        </r>
      </text>
    </comment>
    <comment ref="A138" authorId="3">
      <text>
        <r>
          <rPr>
            <sz val="9"/>
            <color indexed="81"/>
            <rFont val="Tahoma"/>
            <family val="2"/>
          </rPr>
          <t>Energy use and emissions for power plant infrastructure are calculated in GREET2.</t>
        </r>
      </text>
    </comment>
    <comment ref="EH183" authorId="4">
      <text>
        <r>
          <rPr>
            <b/>
            <sz val="9"/>
            <color indexed="81"/>
            <rFont val="Tahoma"/>
            <family val="2"/>
          </rPr>
          <t>Hao Cai:</t>
        </r>
        <r>
          <rPr>
            <sz val="9"/>
            <color indexed="81"/>
            <rFont val="Tahoma"/>
            <family val="2"/>
          </rPr>
          <t xml:space="preserve">
Changed to "Geothermal…"</t>
        </r>
      </text>
    </comment>
    <comment ref="R207" authorId="5">
      <text>
        <r>
          <rPr>
            <sz val="9"/>
            <color indexed="81"/>
            <rFont val="Tahoma"/>
            <family val="2"/>
          </rPr>
          <t>The Alberta Utilities Commission</t>
        </r>
      </text>
    </comment>
    <comment ref="H209" authorId="5">
      <text>
        <r>
          <rPr>
            <sz val="9"/>
            <color indexed="81"/>
            <rFont val="Tahoma"/>
            <family val="2"/>
          </rPr>
          <t>this information is SA electricity mix in 2012: http://www.iea.org/statistics/statisticssearch/report/?year=2012&amp;country=SOUTHAFRIC&amp;product=ElectricityandHeat</t>
        </r>
      </text>
    </comment>
    <comment ref="H217" authorId="5">
      <text>
        <r>
          <rPr>
            <sz val="9"/>
            <color indexed="81"/>
            <rFont val="Tahoma"/>
            <family val="2"/>
          </rPr>
          <t>this values correspond to South Africa in 2011, according to the world bank IBRD- IDA.</t>
        </r>
      </text>
    </comment>
    <comment ref="R224" authorId="4">
      <text>
        <r>
          <rPr>
            <sz val="9"/>
            <color indexed="81"/>
            <rFont val="Tahoma"/>
            <family val="2"/>
          </rPr>
          <t>Assuming Alberta NG-based electricity is 100% from NG boilers.</t>
        </r>
      </text>
    </comment>
    <comment ref="B360" authorId="6">
      <text>
        <r>
          <rPr>
            <sz val="8"/>
            <color indexed="81"/>
            <rFont val="Tahoma"/>
            <family val="2"/>
          </rPr>
          <t xml:space="preserve">Emission factors are calculated by the emission rates in EF sheet (g/mmBtu) and energy efficiencies of coal IGCC turbine due to lack of NEI data.
</t>
        </r>
      </text>
    </comment>
    <comment ref="B374" authorId="6">
      <text>
        <r>
          <rPr>
            <sz val="8"/>
            <color indexed="81"/>
            <rFont val="Tahoma"/>
            <family val="2"/>
          </rPr>
          <t xml:space="preserve">Emission factors of VOC, CO, NOX, and PM10 are calculated by the emission rates of biomass FBC boiler in EF sheet (g/mmBtu) and energy efficiencies of biomass boiler due to lack of NEI data. SOX emission factors are assumed the same as biomass IGCC turbine.
</t>
        </r>
      </text>
    </comment>
    <comment ref="B388" authorId="6">
      <text>
        <r>
          <rPr>
            <sz val="8"/>
            <color indexed="81"/>
            <rFont val="Tahoma"/>
            <family val="2"/>
          </rPr>
          <t xml:space="preserve">Emission factors of VOC, CO, and PM10 are assumed to be the same as coal IGCC turbine due to lack of data.
</t>
        </r>
      </text>
    </comment>
    <comment ref="B403" authorId="6">
      <text>
        <r>
          <rPr>
            <sz val="8"/>
            <color indexed="81"/>
            <rFont val="Tahoma"/>
            <family val="2"/>
          </rPr>
          <t xml:space="preserve">Emission factors of VOC, CO, and PM10 are assumed to be the same as coal IGCC turbine due to lack of data.
</t>
        </r>
      </text>
    </comment>
  </commentList>
</comments>
</file>

<file path=xl/comments4.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<sst xmlns="http://schemas.openxmlformats.org/spreadsheetml/2006/main" count="9917" uniqueCount="1366">
  <si>
    <t>PEI Transportation Fuel Pollutant Emissions Intensities</t>
  </si>
  <si>
    <t>PEI Electricity Fuel Pollutant Emissions Intensities</t>
  </si>
  <si>
    <t>PEI Buildings Fuel Pollutant Emissions Intensities</t>
  </si>
  <si>
    <t>PEI Industrial Fuel Pollutant Emissions Intensities</t>
  </si>
  <si>
    <t>Source:</t>
  </si>
  <si>
    <t>Argonne National Laboratory</t>
  </si>
  <si>
    <t>https://greet.es.anl.gov/greet_1_series</t>
  </si>
  <si>
    <t>Notes:</t>
  </si>
  <si>
    <t>We use emission intensities by pollutant by fuel from the GREET1 model, which</t>
  </si>
  <si>
    <t>provides different intensities depending on which technology is burning a given</t>
  </si>
  <si>
    <t>fuel.</t>
  </si>
  <si>
    <t>that is combusting the fuel.  We try to use the most representative technology in</t>
  </si>
  <si>
    <t>GREET1 for each sector in our model.  This is, of course, an approximation.</t>
  </si>
  <si>
    <t>Although GREET1 has Emissions Indices time series with three points (2010, 2015, 2020)</t>
  </si>
  <si>
    <t>on the "EF_TS" tab for non-Transportation sectors, we use the non-time series data</t>
  </si>
  <si>
    <t>from the "EF" tab (which contains 2010 values) for several reasons.</t>
  </si>
  <si>
    <t>First, this is what GREET1 itself uses by default in its own calculations.</t>
  </si>
  <si>
    <t>Second, the time series changes on "EF_TS" seem sparse and irregular, with many</t>
  </si>
  <si>
    <t>emissions indices not changing over time.</t>
  </si>
  <si>
    <t>Third, this greatly reduces the number of input data tables we need to generate and</t>
  </si>
  <si>
    <t>read into Vensim, which will help with the portability of the model, particularly</t>
  </si>
  <si>
    <t>because many countries are unlikely to have future projected time series for</t>
  </si>
  <si>
    <t>emissions intensities by pollutant by sector by fuel.</t>
  </si>
  <si>
    <t>Emission Factors of Fuel Combustion: in grams per mmBtu of fuel burned, except as noted (based on lower heating values of fuels)</t>
  </si>
  <si>
    <t>1) Emission Factors of Fuel Combustion for Stationary Applications (grams per mmBtu of fuel burned)</t>
  </si>
  <si>
    <t>Natural Gas</t>
  </si>
  <si>
    <t>Diluent</t>
  </si>
  <si>
    <t>Residual Oil</t>
  </si>
  <si>
    <t>Diesel Fuel</t>
  </si>
  <si>
    <t>Gasoline</t>
  </si>
  <si>
    <t>Crude</t>
  </si>
  <si>
    <t>Diesel-like fuel from SCO</t>
  </si>
  <si>
    <t>LPG</t>
  </si>
  <si>
    <t>Coal</t>
  </si>
  <si>
    <t>Willow</t>
  </si>
  <si>
    <t>Poplar</t>
  </si>
  <si>
    <t>Switchgrass</t>
  </si>
  <si>
    <t>Corn Stover</t>
  </si>
  <si>
    <t>Forest Residue</t>
  </si>
  <si>
    <t xml:space="preserve">Sugarcane </t>
  </si>
  <si>
    <t>Sugarcane Bagasse</t>
  </si>
  <si>
    <t>Hydrogen</t>
  </si>
  <si>
    <t>Pet Coke</t>
  </si>
  <si>
    <t>Biogas</t>
  </si>
  <si>
    <t>Char</t>
  </si>
  <si>
    <t>Miscanthus</t>
  </si>
  <si>
    <t>Grain Sorghum Bagasse or Lignin</t>
  </si>
  <si>
    <t>Sweet Sorghum Bagasse or Lignin</t>
  </si>
  <si>
    <t>Forage Sorghum Bagasse or Lignin</t>
  </si>
  <si>
    <t>Lignin in Sorghum Bagasse</t>
  </si>
  <si>
    <t>Refinery Still Gas</t>
  </si>
  <si>
    <t>Utility/ Industrial Boiler (&gt;100 mmBtu/hr input)</t>
  </si>
  <si>
    <t>Small Industrial Boiler (10-100 mmBtu/hr input)</t>
  </si>
  <si>
    <t>Large Gas Turbine</t>
  </si>
  <si>
    <t>CC Gas Turbine</t>
  </si>
  <si>
    <t>Small Turbine</t>
  </si>
  <si>
    <t>Stationary Reciprocating Engine</t>
  </si>
  <si>
    <t xml:space="preserve">    NG Flaring in Oil Field</t>
  </si>
  <si>
    <t>NG Kiln</t>
  </si>
  <si>
    <t>Diluent Flaring in Oil Sand Field</t>
  </si>
  <si>
    <t>Utility Boiler</t>
  </si>
  <si>
    <t>Industrial Boiler</t>
  </si>
  <si>
    <t>Commercial Boiler</t>
  </si>
  <si>
    <t>Turbine</t>
  </si>
  <si>
    <t>Farming Tractor</t>
  </si>
  <si>
    <t>Heavy Machinery</t>
  </si>
  <si>
    <t>IGCC Turbine</t>
  </si>
  <si>
    <t>Kiln</t>
  </si>
  <si>
    <t>Small Industrial Boiler</t>
  </si>
  <si>
    <t>Large Industrial Boiler</t>
  </si>
  <si>
    <t>Gasification Turbine</t>
  </si>
  <si>
    <t>Gasifier</t>
  </si>
  <si>
    <t>Field Burning (grams/kg dry straw burnt)</t>
  </si>
  <si>
    <t xml:space="preserve">Small Industrial Boiler </t>
  </si>
  <si>
    <t>Boiler</t>
  </si>
  <si>
    <t xml:space="preserve">RNG Flaring </t>
  </si>
  <si>
    <t xml:space="preserve"> Boiler</t>
  </si>
  <si>
    <t>VOC</t>
  </si>
  <si>
    <t>CO</t>
  </si>
  <si>
    <t>NOx</t>
  </si>
  <si>
    <t>PM10</t>
  </si>
  <si>
    <t>PM2.5</t>
  </si>
  <si>
    <t>SOx</t>
  </si>
  <si>
    <t>BC</t>
  </si>
  <si>
    <t>OC</t>
  </si>
  <si>
    <t>CH4</t>
  </si>
  <si>
    <t>N2O</t>
  </si>
  <si>
    <t>CO2</t>
  </si>
  <si>
    <t>Remarks</t>
  </si>
  <si>
    <t>EPA,1992</t>
  </si>
  <si>
    <t>EII, 1994, Acurex, 1994</t>
  </si>
  <si>
    <t>Mobile5a</t>
  </si>
  <si>
    <t>Acurex, 1994</t>
  </si>
  <si>
    <t>Assumed</t>
  </si>
  <si>
    <t>Delucchi, Table D6</t>
  </si>
  <si>
    <t>2) Emission Factors of Fuel Combustion: Feedstock and Fuel Transportation From Product Origin to Product Destination (grams per mmBtu of fuel burned)</t>
  </si>
  <si>
    <t xml:space="preserve"> </t>
  </si>
  <si>
    <t>2.1) Emission Ratios by Fuel Type Relative to Baseline Fuel</t>
  </si>
  <si>
    <t>Ocean Tanker: Bunker fuel as Baseline Fuel</t>
  </si>
  <si>
    <t>Barge: Residual Oil as Baseline Fuel</t>
  </si>
  <si>
    <t>Locomotive: Diesel as Baseline Fuel</t>
  </si>
  <si>
    <t>Heavy-Duty Truck: Diesel as Baseline Fuel</t>
  </si>
  <si>
    <t>Pipeline: Diesel as Baseline Fuel</t>
  </si>
  <si>
    <t>Diesel</t>
  </si>
  <si>
    <t>DME</t>
  </si>
  <si>
    <t>FTD</t>
  </si>
  <si>
    <t>Biodiesel</t>
  </si>
  <si>
    <t>Renewable Diesel</t>
  </si>
  <si>
    <t>Renewable Gasoline</t>
  </si>
  <si>
    <t>Electricity</t>
  </si>
  <si>
    <t>LNG</t>
  </si>
  <si>
    <t>E90</t>
  </si>
  <si>
    <t>M90</t>
  </si>
  <si>
    <t>2.2) Emission Factors of Fuel Combustion: Feedstock and Fuel Transportation from Product Origin to Product Destination (grams per mmBtu of fuel burned)</t>
  </si>
  <si>
    <t>Ocean Tanker</t>
  </si>
  <si>
    <t>Barge</t>
  </si>
  <si>
    <t>Locomotive</t>
  </si>
  <si>
    <t>Class8B Diesel Truck Emission Factors (g/mi.)</t>
  </si>
  <si>
    <t>Heavy Heavy-Duty Truck: grams per MMBtu</t>
  </si>
  <si>
    <t>Class6 Diesel Truck Emission Factors (g/mi.)</t>
  </si>
  <si>
    <t>MediumHeavy-Duty Truck: grams per mmBtu</t>
  </si>
  <si>
    <t>Pipeline Reciprocating Engine: Current</t>
  </si>
  <si>
    <t>Pipeline Turbine</t>
  </si>
  <si>
    <t>Pipeline Reciprocating Engine: Future</t>
  </si>
  <si>
    <t>Bunker Fuel</t>
  </si>
  <si>
    <t>Ethanol</t>
  </si>
  <si>
    <t>Methanol</t>
  </si>
  <si>
    <t>NG</t>
  </si>
  <si>
    <t>2.3) Emission Factors of Fuel Combustion for Feedstock and Fuel Transportation: Trip from Product Destination Back to Product Origin (grams per mmBtu of fuel burned)</t>
  </si>
  <si>
    <t>Medium Heavy-Duty Truck: grams per mmBtu</t>
  </si>
  <si>
    <t>Natural gas</t>
  </si>
  <si>
    <t>Biomass</t>
  </si>
  <si>
    <t>Residual fuel oil</t>
  </si>
  <si>
    <t>Crude oil</t>
  </si>
  <si>
    <t>Biochar</t>
  </si>
  <si>
    <t>Jet fuel</t>
  </si>
  <si>
    <t>Engine</t>
  </si>
  <si>
    <t>Combined cycle</t>
  </si>
  <si>
    <t>Simple cycle</t>
  </si>
  <si>
    <t>Flared</t>
  </si>
  <si>
    <t>IGCC</t>
  </si>
  <si>
    <t>Industrial, commercial, and utility boilers</t>
  </si>
  <si>
    <t>Open burning</t>
  </si>
  <si>
    <t>Nonroad vehicles</t>
  </si>
  <si>
    <t>HDDT 8b</t>
  </si>
  <si>
    <t>HDDT 6</t>
  </si>
  <si>
    <t>Off-road vehicles</t>
  </si>
  <si>
    <t>Ocean tanker</t>
  </si>
  <si>
    <t>Cruise</t>
  </si>
  <si>
    <t>Landing and take-offs</t>
  </si>
  <si>
    <t>Passenger cars</t>
  </si>
  <si>
    <t>LDT1</t>
  </si>
  <si>
    <t>LDT2</t>
  </si>
  <si>
    <t>HDV</t>
  </si>
  <si>
    <t>Energy Unit</t>
  </si>
  <si>
    <t>Btu</t>
  </si>
  <si>
    <t>mBtu</t>
  </si>
  <si>
    <t>J</t>
  </si>
  <si>
    <t>kJ</t>
  </si>
  <si>
    <t>MJ</t>
  </si>
  <si>
    <t>Emission Unit</t>
  </si>
  <si>
    <t>g</t>
  </si>
  <si>
    <t>mg</t>
  </si>
  <si>
    <t>kg</t>
  </si>
  <si>
    <t>lb</t>
  </si>
  <si>
    <t>oz</t>
  </si>
  <si>
    <t>mmBtu</t>
  </si>
  <si>
    <t>Baseline Gasoline</t>
  </si>
  <si>
    <t>CA Gasoline</t>
  </si>
  <si>
    <t>Baseline Conventional and LS Diesel</t>
  </si>
  <si>
    <t xml:space="preserve">Total Energy </t>
  </si>
  <si>
    <t>WTP Efficiency</t>
  </si>
  <si>
    <t>Fossil Fuels</t>
  </si>
  <si>
    <t>Petroleum</t>
  </si>
  <si>
    <t>Water consumption</t>
  </si>
  <si>
    <t>CO2 (w/ C in VOC &amp; CO)</t>
  </si>
  <si>
    <t>GHGs</t>
  </si>
  <si>
    <t>VOC: Total</t>
  </si>
  <si>
    <t>CO: Total</t>
  </si>
  <si>
    <t>NOx: Total</t>
  </si>
  <si>
    <t>PM10: Total</t>
  </si>
  <si>
    <t>PM2.5: Total</t>
  </si>
  <si>
    <t>SOx: Total</t>
  </si>
  <si>
    <t>BC: Total</t>
  </si>
  <si>
    <t>OC: Total</t>
  </si>
  <si>
    <t>VOC: Urban</t>
  </si>
  <si>
    <t>CO: Urban</t>
  </si>
  <si>
    <t>NOx: Urban</t>
  </si>
  <si>
    <t>PM10: Urban</t>
  </si>
  <si>
    <t>PM2.5: Urban</t>
  </si>
  <si>
    <t>SOx: Urban</t>
  </si>
  <si>
    <t>BC: Urban</t>
  </si>
  <si>
    <t>OC: Urban</t>
  </si>
  <si>
    <t>Gasoline Vehicle: Gasoline</t>
  </si>
  <si>
    <t>Item</t>
  </si>
  <si>
    <t>Feedstock</t>
  </si>
  <si>
    <t>Fuel</t>
  </si>
  <si>
    <t>Vehicle Operation</t>
  </si>
  <si>
    <t>Total</t>
  </si>
  <si>
    <t>Water Consumption</t>
  </si>
  <si>
    <t>BC Total</t>
  </si>
  <si>
    <t>OC Total</t>
  </si>
  <si>
    <t>SIDI Vehicle: Gasoline</t>
  </si>
  <si>
    <t>CIDI Vehicle: Conventional and LS Diesel</t>
  </si>
  <si>
    <t>Grid-Independent SI HEV: Gasoline</t>
  </si>
  <si>
    <t>Percentage of each stage</t>
  </si>
  <si>
    <t>CD Electric</t>
  </si>
  <si>
    <t>CD Gasoline</t>
  </si>
  <si>
    <t>CS Gasoline</t>
  </si>
  <si>
    <t>Average</t>
  </si>
  <si>
    <t>CD RG</t>
  </si>
  <si>
    <t>CS RG</t>
  </si>
  <si>
    <t>CD EtOH LLBlend</t>
  </si>
  <si>
    <t>CS EtOH LLBlend</t>
  </si>
  <si>
    <t>CD CNG</t>
  </si>
  <si>
    <t>CS CNG</t>
  </si>
  <si>
    <t>CD LNG</t>
  </si>
  <si>
    <t>CS LNG</t>
  </si>
  <si>
    <t>CD LPG</t>
  </si>
  <si>
    <t>CS LPG</t>
  </si>
  <si>
    <t>CD MeOH</t>
  </si>
  <si>
    <t>CS MeOH</t>
  </si>
  <si>
    <t>CD EtOH</t>
  </si>
  <si>
    <t>CS EtOH</t>
  </si>
  <si>
    <t>CD H2</t>
  </si>
  <si>
    <t>CS H2</t>
  </si>
  <si>
    <t>Grid-Independent CIDI HEV: Conventional and LS Diesel</t>
  </si>
  <si>
    <t>CD Electricity</t>
  </si>
  <si>
    <t>CD CDnLSD</t>
  </si>
  <si>
    <t>CS Diesel</t>
  </si>
  <si>
    <t>CD DME</t>
  </si>
  <si>
    <t>CS DME</t>
  </si>
  <si>
    <t>CD FTD</t>
  </si>
  <si>
    <t>CS FTD</t>
  </si>
  <si>
    <t>CD BD</t>
  </si>
  <si>
    <t>CS BD</t>
  </si>
  <si>
    <t>CD RD</t>
  </si>
  <si>
    <t>CS RD</t>
  </si>
  <si>
    <t>CD ED</t>
  </si>
  <si>
    <t>CS ED</t>
  </si>
  <si>
    <t>FCV: LS Gasoline</t>
  </si>
  <si>
    <t>FCV: LS Diesel</t>
  </si>
  <si>
    <t>3.  Well-to-Wheels Energy, Water and Emission Changes (%, relative to GVs Fueled with Gasoline)</t>
  </si>
  <si>
    <t>1.  Well-to-Pump Energy Consumption, Water Consmption and Emissions: Btu or Gallon or g per mmBtu of Fuel Available at Fuel Station Pumps</t>
  </si>
  <si>
    <t>Low-Level EtOH Blend with Gasoline (E10, Corn)</t>
  </si>
  <si>
    <t>Compressed Natural Gas, NA NG</t>
  </si>
  <si>
    <t>Liquefied Natural Gas, NA NG</t>
  </si>
  <si>
    <t>Liquefied Petroleum Gas, Crude and NG Mix</t>
  </si>
  <si>
    <t>Naphtha, NA NG</t>
  </si>
  <si>
    <t>M85 for MeOH FFV, NA NG</t>
  </si>
  <si>
    <t>M90 for Dedi. MeOH Vehicles, NA NG</t>
  </si>
  <si>
    <t>MeOH for FCV: NA NG</t>
  </si>
  <si>
    <t>E85 for FFV, Corn</t>
  </si>
  <si>
    <t>BtOH for FFV: BtOH100, Corn</t>
  </si>
  <si>
    <t>E85 for Dedi. EtOH Vehicle, Corn</t>
  </si>
  <si>
    <t>EtOH for FCV, Corn</t>
  </si>
  <si>
    <t>Soybean-based RG100</t>
  </si>
  <si>
    <t>Forest Residue-based Pyrolysis RG100</t>
  </si>
  <si>
    <t>Grid-Connected SI PHEV: Gasoline and Electricity (U.S. Mix)</t>
  </si>
  <si>
    <t>Grid-Connected SI PHEV: CA gasoline and Electricity (U.S. Mix)</t>
  </si>
  <si>
    <t>Grid-Connected SI PHEV: Low-Level EtOH Blend with Gasoline (E10, Corn) and Electricity (U.S. Mix)</t>
  </si>
  <si>
    <t>Grid-Connected SI PHEV: CNG (NA NG) and Electricity (U.S. Mix)</t>
  </si>
  <si>
    <t>Grid-Connected SI PHEV: LNG (NA NG) and Electricity (U.S. Mix)</t>
  </si>
  <si>
    <t>Grid-Connected SI PHEV: LPG (Crude and NG Mix) and Electricity (U.S. Mix)</t>
  </si>
  <si>
    <t>Grid-Connected SI PHEV: M90 (NA NG) and Electricity (U.S. Mix)</t>
  </si>
  <si>
    <t>Grid-Connected SI PHEV: E85 (Corn) and Electricity (U.S. Mix)</t>
  </si>
  <si>
    <t>Grid-Connected SI PHEV: G.H2 (Refueling Station, NA NG) and Electricity (U.S. Mix)</t>
  </si>
  <si>
    <t>Grid-Connected SI PHEV: L.H2 (Central Plants, NA NG) and Electricity (U.S. Mix)</t>
  </si>
  <si>
    <t>DME: NA NG</t>
  </si>
  <si>
    <t>FTD100: NA NG</t>
  </si>
  <si>
    <t>Soybean-based BD20</t>
  </si>
  <si>
    <t>Soybean-based RDII 100</t>
  </si>
  <si>
    <t>Forest Residue-based RDII 100</t>
  </si>
  <si>
    <t>E-Diesel, Corn</t>
  </si>
  <si>
    <t>Grid-Connected CIDI PHEV: Diesel and Electricity (U.S. Mix)</t>
  </si>
  <si>
    <t>Grid-Connected CIDI PHEV: DME (NA NG) and Electricity (U.S. Mix)</t>
  </si>
  <si>
    <t>Grid-Connected CIDI PHEV: FTD100 (NA NG) and Electricity (U.S. Mix)</t>
  </si>
  <si>
    <t>Grid-Connected CIDI PHEV: BD20 (Soybean) and Electricity (U.S. Mix)</t>
  </si>
  <si>
    <t>Grid-Connected CIDI PHEV: E-Diesel (Corn) and Electricity (U.S. Mix)</t>
  </si>
  <si>
    <t>Electricity  (U.S. Mix)</t>
  </si>
  <si>
    <t>FCV: G.H2, Refueling Station, NA NG</t>
  </si>
  <si>
    <t>FCV: L.H2, Central Plants, NA NG</t>
  </si>
  <si>
    <t>Grid-Connected FC PHEV: G.H2 (Refueling Station, NA NG) and Electricity (U.S. Mix)</t>
  </si>
  <si>
    <t>Grid-Connected FC PHEV: L.H2 (Central Plants, NA NG) and Electricity (U.S. Mix)</t>
  </si>
  <si>
    <t>2.  Well-to-Wheels Energy Consumption, Water Consumption, and Emissions: per mile and per mmBtu</t>
  </si>
  <si>
    <t>Btu/mile or Gallon/mile or g/mile</t>
  </si>
  <si>
    <t>Btu/mmBtu or Gallon/mmBtu or g/mmBtu</t>
  </si>
  <si>
    <t>Gasoline Vehicle: Low-Level EtOH Blend with Gasoline (E10, Corn)</t>
  </si>
  <si>
    <t>Bi-Fuel CNGV on CNG, NA NG</t>
  </si>
  <si>
    <t>Dedicated CNGV, NA NG</t>
  </si>
  <si>
    <t>LNGV: Dedicated, NA NG</t>
  </si>
  <si>
    <t>LPGV: Dedicated, Crude and NG Mix</t>
  </si>
  <si>
    <t>MeOH FFV: M85, NA NG</t>
  </si>
  <si>
    <t>Dedi. MeOH Vehicle: M90, NA NG</t>
  </si>
  <si>
    <t>EtOH FFV: E85, Corn</t>
  </si>
  <si>
    <t>BtOH FFV: BtOH100, Corn</t>
  </si>
  <si>
    <t>Dedi. EtOH Vehicle: E85, Corn</t>
  </si>
  <si>
    <t>SI Vehicle: Soybean-based RG100</t>
  </si>
  <si>
    <t>SI Vehicle: Forest Residue-based Pyrolysis RG100</t>
  </si>
  <si>
    <t>G.H2 ICE Vehicle, Refueling Station, NA NG</t>
  </si>
  <si>
    <t>L.H2 ICE Vehicle, Central Plants, NA NG</t>
  </si>
  <si>
    <t>SIDI Vehicle: Low-Level EtOH Blend with Gasoline (E10, Corn)</t>
  </si>
  <si>
    <t>SIDI Dedi. MeOH Vehicle: M90, NA NG</t>
  </si>
  <si>
    <t>SIDI Dedi. EtOH Vehicle: E85, Corn</t>
  </si>
  <si>
    <t>CIDI Vehicle: DME, NA NG</t>
  </si>
  <si>
    <t>CIDI Vehicle: FTD100, NA NG</t>
  </si>
  <si>
    <t>CIDI Vehicle: Soybean-based BD20</t>
  </si>
  <si>
    <t>CIDI Vehicle: Soybean-based RDII 100</t>
  </si>
  <si>
    <t>CIDI Vehicle: Forest Residue-based RDII 100</t>
  </si>
  <si>
    <t>CIDI Vehicle: E-Diesel, Corn</t>
  </si>
  <si>
    <t>Grid-Independent SI HEV: Forest Residue-based Pyrolysis RG100</t>
  </si>
  <si>
    <t>Grid-Independent SI HEV: Low-Level EtOH Blend with Gasoline (E10, Corn)</t>
  </si>
  <si>
    <t>Grid-Independent SI HEV: CNG, NA NG</t>
  </si>
  <si>
    <t>Grid-Independent SI HEV: LNG, NA NG</t>
  </si>
  <si>
    <t>Grid-Independent SI HEV: LPG, Crude and NG Mix</t>
  </si>
  <si>
    <t>Grid-Independent SI HEV: M90, NA NG</t>
  </si>
  <si>
    <t>Grid-Independent SI HEV: E85, Corn</t>
  </si>
  <si>
    <t>Grid-Independent SI ICE HEV: G.H2, Refueling Station, NA NG</t>
  </si>
  <si>
    <t>Grid-Independent SI ICE HEV: L.H2, Central Plants, NA NG</t>
  </si>
  <si>
    <t>Grid-Connected SI PHEV: Forest Residue-based Pyrolysis RG100 and Electricity (U.S. Mix)</t>
  </si>
  <si>
    <t>Grid-Independent CIDI HEV: DME, NA NG</t>
  </si>
  <si>
    <t>Grid-Independent CIDI HEV: FTD100, NA NG</t>
  </si>
  <si>
    <t>Grid-Independent CIDI HEV: Soybean-based BD20</t>
  </si>
  <si>
    <t>Grid-Independent CIDI HEV: Forest Residue-based RDII 100</t>
  </si>
  <si>
    <t>Grid-Independent CIDI HEV: E-Diesel, Corn</t>
  </si>
  <si>
    <t>Grid-Connected CIDI PHEV: Conventional/Low-Sulfure Diesel and Electricity (U.S. Mix)</t>
  </si>
  <si>
    <t>Grid-Connected CIDI PHEV: Forest Residue-based RDII 100 and Electricity (U.S. Mix)</t>
  </si>
  <si>
    <t>Electric Vehicle: U.S. Mix</t>
  </si>
  <si>
    <t>FCV: MeOH, NA NG</t>
  </si>
  <si>
    <t>FCV: EtOH, Corn</t>
  </si>
  <si>
    <t>FCV: CNG, NA NG</t>
  </si>
  <si>
    <t>FCV: LNG, NA NG</t>
  </si>
  <si>
    <t>FCV: LPG, Crude and NG Mix</t>
  </si>
  <si>
    <t>FCV: Naphtha, NA NG</t>
  </si>
  <si>
    <t>Select Aircraft</t>
  </si>
  <si>
    <t>Service Functional Unit</t>
  </si>
  <si>
    <t>kg km</t>
  </si>
  <si>
    <t>Energy Functional Unit</t>
  </si>
  <si>
    <t>1.  Well-to-Wake Energy Consumption, Water Consumption, and Emissions</t>
  </si>
  <si>
    <t>Passenger Aircraft - Single Aisle (SA)</t>
  </si>
  <si>
    <t>RNAVSA_Petro</t>
  </si>
  <si>
    <t>RNAVSA_SPK</t>
  </si>
  <si>
    <t>RNAVSA_Blend</t>
  </si>
  <si>
    <t>WTP</t>
  </si>
  <si>
    <t>PTWa</t>
  </si>
  <si>
    <t>WTW</t>
  </si>
  <si>
    <t>Passenger Aircraft - Small Twin Aisle (STA)</t>
  </si>
  <si>
    <t>RNAVSTA_Petro</t>
  </si>
  <si>
    <t>RNAVSTA_SPK</t>
  </si>
  <si>
    <t>RNAVSTA_Blend</t>
  </si>
  <si>
    <t>Total energy</t>
  </si>
  <si>
    <t>Passenger Aircraft - Large Twin Aisle (LTA)</t>
  </si>
  <si>
    <t>RNAVLTA_Petro</t>
  </si>
  <si>
    <t>RNAVLTA_SPK</t>
  </si>
  <si>
    <t>RNAVLTA_Blend</t>
  </si>
  <si>
    <t>Fossi lfuels</t>
  </si>
  <si>
    <t>Passenger Aircraft - Large Quad (LQ)</t>
  </si>
  <si>
    <t>RNAVLQ_Petro</t>
  </si>
  <si>
    <t>RNAVLQ_SPK</t>
  </si>
  <si>
    <t>RNAVLQ_Blend</t>
  </si>
  <si>
    <t>lb mi</t>
  </si>
  <si>
    <t>average passenger+luggage km</t>
  </si>
  <si>
    <t>average passenger+luggage mi</t>
  </si>
  <si>
    <t>Passenger Aircraft - Regional Jet (RJ)</t>
  </si>
  <si>
    <t>RNAVRJ_Petro</t>
  </si>
  <si>
    <t>RNAVRJ_SPK</t>
  </si>
  <si>
    <t>RNAVRJ_Blend</t>
  </si>
  <si>
    <t>Passenger Aircraft - Business Jet (BJ)</t>
  </si>
  <si>
    <t>RNAVBJ_Petro</t>
  </si>
  <si>
    <t>RNAVBJ_SPK</t>
  </si>
  <si>
    <t>RNAVBJ_Blend</t>
  </si>
  <si>
    <t>Freight Aircraft - Single Aisle (SA-F)</t>
  </si>
  <si>
    <t>RNAVSA_F_Petro</t>
  </si>
  <si>
    <t>RNAVSA_F_SPK</t>
  </si>
  <si>
    <t>RNAVSA_F_Blend</t>
  </si>
  <si>
    <t>Freight Aircraft - Small Twin Aisle (STA-F)</t>
  </si>
  <si>
    <t>RNAVSTA_F_Petro</t>
  </si>
  <si>
    <t>RNAVSTA_F_SPK</t>
  </si>
  <si>
    <t>RNAVSTA_F_Blend</t>
  </si>
  <si>
    <t>Freight Aircraft - Large Twin Aisle (LTA-F)</t>
  </si>
  <si>
    <t>RNAVLTA_F_Petro</t>
  </si>
  <si>
    <t>RNAVLTA_F_SPK</t>
  </si>
  <si>
    <t>RNAVLTA_F_Blend</t>
  </si>
  <si>
    <t>Freight Aircraft - Large Quad (LQ-F)</t>
  </si>
  <si>
    <t>RNAVLQ_F_Petro</t>
  </si>
  <si>
    <t>RNAVLQ_F_SPK</t>
  </si>
  <si>
    <t>RNAVLQ_F_Blend</t>
  </si>
  <si>
    <t>BC, Total</t>
  </si>
  <si>
    <t>OC, Total</t>
  </si>
  <si>
    <t>Passenger Aircraft, Single Aisle (SA): Petroleum Ultra Low Sulfur Jet</t>
  </si>
  <si>
    <t>J or Gallon or g per kg km</t>
  </si>
  <si>
    <t>J or Gallon or g per mmBtu</t>
  </si>
  <si>
    <t>Passenger Aircraft, Small Twin Aisle (STA): Petroleum Ultra Low Sulfur Jet</t>
  </si>
  <si>
    <t>Passenger Aircraft, Large Twin Aisle (LTA): Petroleum Ultra Low Sulfur Jet</t>
  </si>
  <si>
    <t>Passenger Aircraft, Large Quad (LQ): Petroleum Ultra Low Sulfur Jet</t>
  </si>
  <si>
    <t>Passenger Aircraft, Regional Jet (RJ): Petroleum Ultra Low Sulfur Jet</t>
  </si>
  <si>
    <t>Passenger Aircraft, Business Jet (BJ): Petroleum Ultra Low Sulfur Jet</t>
  </si>
  <si>
    <t>Freight Aircraft, Single Aisle (SA): Petroleum Ultra Low Sulfur Jet</t>
  </si>
  <si>
    <t>Freight Aircraft, Small Twin Aisle (STA-F): Petroleum Ultra Low Sulfur Jet</t>
  </si>
  <si>
    <t>Freight Aircraft, Large Twin Aisle (LTA-F): Petroleum Ultra Low Sulfur Jet</t>
  </si>
  <si>
    <t>Freight Aircraft, Large Quad (LQ-F): Petroleum Ultra Low Sulfur Jet</t>
  </si>
  <si>
    <t>PM25</t>
  </si>
  <si>
    <t>F gases</t>
  </si>
  <si>
    <t>coal</t>
  </si>
  <si>
    <t>natural gas</t>
  </si>
  <si>
    <t>nuclear</t>
  </si>
  <si>
    <t>wind</t>
  </si>
  <si>
    <t>hydro</t>
  </si>
  <si>
    <t>solar PV</t>
  </si>
  <si>
    <t>solar thermal</t>
  </si>
  <si>
    <t>biomass</t>
  </si>
  <si>
    <t>electricity</t>
  </si>
  <si>
    <t>petroleum diesel</t>
  </si>
  <si>
    <t>heat</t>
  </si>
  <si>
    <t>petroleum gasoline</t>
  </si>
  <si>
    <t>biofuel gasoline</t>
  </si>
  <si>
    <t>biofuel diesel</t>
  </si>
  <si>
    <t>jet fuel</t>
  </si>
  <si>
    <t>Sector</t>
  </si>
  <si>
    <t>GREET1 Sheet</t>
  </si>
  <si>
    <t>GREET1 Column Name</t>
  </si>
  <si>
    <t>See "Key to Data Locs" tab for specific references to data used.</t>
  </si>
  <si>
    <t>EF</t>
  </si>
  <si>
    <t>n/a</t>
  </si>
  <si>
    <t>Vehicle Type</t>
  </si>
  <si>
    <t>Natural Gas: CC Gas Turbine</t>
  </si>
  <si>
    <t>Greet1 Col</t>
  </si>
  <si>
    <t>E</t>
  </si>
  <si>
    <t>AY</t>
  </si>
  <si>
    <t>AA</t>
  </si>
  <si>
    <t>Coal: Utility Boiler</t>
  </si>
  <si>
    <t>Forest Residue: Utility Boiler</t>
  </si>
  <si>
    <t>Buildings</t>
  </si>
  <si>
    <t>AC</t>
  </si>
  <si>
    <t>Coal: Industrial Boiler</t>
  </si>
  <si>
    <t>C</t>
  </si>
  <si>
    <t>Natural Gas: Small Industrial Boiler</t>
  </si>
  <si>
    <t>Q</t>
  </si>
  <si>
    <t>Diesel Fuel: Commercial Boiler</t>
  </si>
  <si>
    <t>Industry</t>
  </si>
  <si>
    <t>B</t>
  </si>
  <si>
    <t>Natural Gas: Utility/Industrial Boiler</t>
  </si>
  <si>
    <t>AX</t>
  </si>
  <si>
    <t>Forest Residue: Large Industrial Boiler</t>
  </si>
  <si>
    <t>P</t>
  </si>
  <si>
    <t>Diesel Fuel: Industrial Boiler</t>
  </si>
  <si>
    <t>Transportation</t>
  </si>
  <si>
    <t>For non-Transportation sectors, GREET1 disaggregates emissions indices by type of technology</t>
  </si>
  <si>
    <t>HDVs</t>
  </si>
  <si>
    <t>GREET1 Table</t>
  </si>
  <si>
    <t>AE</t>
  </si>
  <si>
    <t>Heavy Heavy-Duty Truck: LNG</t>
  </si>
  <si>
    <t>Results</t>
  </si>
  <si>
    <t>H</t>
  </si>
  <si>
    <t>AD</t>
  </si>
  <si>
    <t>Heavy Heavy-Duty Truck: Diesel</t>
  </si>
  <si>
    <t>AM</t>
  </si>
  <si>
    <t>Heavy Heavy-Duty Truck: Renewable Gasoline</t>
  </si>
  <si>
    <t>AK</t>
  </si>
  <si>
    <t>Heavy Heavy-Duty Truck: Biodiesel</t>
  </si>
  <si>
    <t>rail</t>
  </si>
  <si>
    <t>T</t>
  </si>
  <si>
    <t>Locomotive: Natural Gas</t>
  </si>
  <si>
    <t>S</t>
  </si>
  <si>
    <t>Locomotive: Diesel</t>
  </si>
  <si>
    <t>Z</t>
  </si>
  <si>
    <t>X</t>
  </si>
  <si>
    <t>Locomotive: Renewable Gasoline</t>
  </si>
  <si>
    <t>Locomotive: Biodiesel</t>
  </si>
  <si>
    <t>ships</t>
  </si>
  <si>
    <t>K</t>
  </si>
  <si>
    <t>O</t>
  </si>
  <si>
    <t>Barge: Natural Gas</t>
  </si>
  <si>
    <t>Barge: Diesel</t>
  </si>
  <si>
    <t>Barge: Renewable Gasoline</t>
  </si>
  <si>
    <t>Barge: Biodiesel</t>
  </si>
  <si>
    <t>this spreadsheet are actually used or usable in the model.  For example, currently no</t>
  </si>
  <si>
    <t>ships use natural gas as a fuel type, and there is no policy lever that can cause them to do so.</t>
  </si>
  <si>
    <t>motorbikes</t>
  </si>
  <si>
    <t>LDVs</t>
  </si>
  <si>
    <t>aircraft</t>
  </si>
  <si>
    <t>Note that not all of the vehicle/fuel type combinations reported by GREET1 and included in</t>
  </si>
  <si>
    <t>JetFuel_WTWa</t>
  </si>
  <si>
    <t>F</t>
  </si>
  <si>
    <t>When no emissions indices are provided for a vehicle/fuel type for a fuel that has emissions</t>
  </si>
  <si>
    <t>that fuel name is highlighted in red.  These must be updated in the event that that vehicle</t>
  </si>
  <si>
    <t>type becomes able to burn that fuel type someday in the future.</t>
  </si>
  <si>
    <t>when burned (for example, "natural gas" in aircraft), the cell containing</t>
  </si>
  <si>
    <t>natural gas nonpeaker</t>
  </si>
  <si>
    <t>geothermal</t>
  </si>
  <si>
    <t>petroleum</t>
  </si>
  <si>
    <t>natural gas peaker</t>
  </si>
  <si>
    <t>Residual Oil: Utility Boiler</t>
  </si>
  <si>
    <t>Natural Gas: Large Gas Turbine</t>
  </si>
  <si>
    <t>D</t>
  </si>
  <si>
    <t>MSW</t>
  </si>
  <si>
    <t>Incinerator</t>
  </si>
  <si>
    <t>PetroJet</t>
  </si>
  <si>
    <t>SPK</t>
  </si>
  <si>
    <t>Blend</t>
  </si>
  <si>
    <t>Energy Unit:</t>
  </si>
  <si>
    <t>Emission Unit:</t>
  </si>
  <si>
    <t>Service Functional Unit:</t>
  </si>
  <si>
    <t>Energy Functional Unit:</t>
  </si>
  <si>
    <t>WTW Results Menu</t>
  </si>
  <si>
    <t>Select a vehicle type from a pink drop down menu, then press "Go"</t>
  </si>
  <si>
    <t>SI ICE Vehicles</t>
  </si>
  <si>
    <t>SI Hybrid Vehicles (HEV)</t>
  </si>
  <si>
    <t>SI Plug-in Hybrids (PHEV)</t>
  </si>
  <si>
    <t>Per Vehicle Distnace Travelled</t>
  </si>
  <si>
    <t>Per Energy in Fuels</t>
  </si>
  <si>
    <t>Select Fuels</t>
  </si>
  <si>
    <t>SIDI ICE Vehicles</t>
  </si>
  <si>
    <t>CIDI Hybrid Vehicles (HEV)</t>
  </si>
  <si>
    <t>CIDI Plug-in Hybrids (PHEV)</t>
  </si>
  <si>
    <t>CIDI ICE Vehicles</t>
  </si>
  <si>
    <t>Battery Electric Vehicles (BEV) and Fuel Cell Vehicles (FCV)</t>
  </si>
  <si>
    <t>Functional Unit</t>
  </si>
  <si>
    <t>mile</t>
  </si>
  <si>
    <t>km</t>
  </si>
  <si>
    <t>Unit Selection</t>
  </si>
  <si>
    <t>Select units from a pink drop down menu for the Results</t>
  </si>
  <si>
    <t>Per Vehicle Distance Travelled</t>
  </si>
  <si>
    <t>SI - Gasoline</t>
  </si>
  <si>
    <t>RNAVGASCRFG</t>
  </si>
  <si>
    <t>SI - CA gasoline</t>
  </si>
  <si>
    <t>RNAVGASCARFG</t>
  </si>
  <si>
    <t>RNAVGASLLETOH</t>
  </si>
  <si>
    <t>SI - Bi-Fuel CNGV on CNG</t>
  </si>
  <si>
    <t>RNAVCNGBI</t>
  </si>
  <si>
    <t>SI - EtOH FFV</t>
  </si>
  <si>
    <t>RNAVETOHFFV</t>
  </si>
  <si>
    <t>SI - BtOH FFV</t>
  </si>
  <si>
    <t>RNAVBTOHFFV</t>
  </si>
  <si>
    <t>SI - MeOH FFV</t>
  </si>
  <si>
    <t>RNAVMEOHFFV</t>
  </si>
  <si>
    <t xml:space="preserve">SI - CNG Vehicle </t>
  </si>
  <si>
    <t>RNAVCNG</t>
  </si>
  <si>
    <t xml:space="preserve">SI - LNG Vehicle </t>
  </si>
  <si>
    <t>RNAVLNG</t>
  </si>
  <si>
    <t xml:space="preserve">SI - LPG Vehicle </t>
  </si>
  <si>
    <t>RNAVLPG</t>
  </si>
  <si>
    <t>SI - Dedi. MeOH Vehicle</t>
  </si>
  <si>
    <t>RNAVMEOH</t>
  </si>
  <si>
    <t>SI - Dedi. EtOH Vehicle</t>
  </si>
  <si>
    <t>RNAVETOHDED</t>
  </si>
  <si>
    <t>SI - Gaseous H2</t>
  </si>
  <si>
    <t>RNAVGH2ICE</t>
  </si>
  <si>
    <t>SI - Liquid H2</t>
  </si>
  <si>
    <t>RNAVLH2ICE</t>
  </si>
  <si>
    <t>SI - RG from Bio Oil</t>
  </si>
  <si>
    <t>RNAVRENGASSI</t>
  </si>
  <si>
    <t>SI - RG from Pyrolysis</t>
  </si>
  <si>
    <t>RNAVPYRORENGASSI</t>
  </si>
  <si>
    <t>SI - RG from IDL</t>
  </si>
  <si>
    <t>RNAVIDLRENGASSI</t>
  </si>
  <si>
    <t>SI - High Octane Fuel (E25)</t>
  </si>
  <si>
    <t>RNAVHOF25SI</t>
  </si>
  <si>
    <t>SI - High Octane Fuel (E40)</t>
  </si>
  <si>
    <t>RNAVHOF40SI</t>
  </si>
  <si>
    <t>SIDI - Gasoline</t>
  </si>
  <si>
    <t>RNAVGASCRFGSIDI</t>
  </si>
  <si>
    <t>SIDI - CA gasoline</t>
  </si>
  <si>
    <t>RNAVGASCARFGSIDI</t>
  </si>
  <si>
    <t>RNAVGASLLETOHSIDI</t>
  </si>
  <si>
    <t>SIDI - Dedi. MeOH</t>
  </si>
  <si>
    <t>RNAVMEOHSIDI</t>
  </si>
  <si>
    <t>SIDI - Dedi. EtOH</t>
  </si>
  <si>
    <t>RNAVETOHSIDI</t>
  </si>
  <si>
    <t>CIDI - Diesel</t>
  </si>
  <si>
    <t>RNAVDIESELCIDI</t>
  </si>
  <si>
    <t>CIDI - DME</t>
  </si>
  <si>
    <t>RNAVDMECIDI</t>
  </si>
  <si>
    <t>CIDI - FT Diesel</t>
  </si>
  <si>
    <t>RNAVFTDCIDI</t>
  </si>
  <si>
    <t>CIDI - Biodiesel</t>
  </si>
  <si>
    <t>RNAVBIODIESELCIDI</t>
  </si>
  <si>
    <t>CIDI - RD from Bio Oil</t>
  </si>
  <si>
    <t>RNAVRENDIESEL1CIDI</t>
  </si>
  <si>
    <t>CIDI - RD from Pyrolysis</t>
  </si>
  <si>
    <t>RNAVRENDIESEL2CIDI</t>
  </si>
  <si>
    <t>CIDI - E-Diesel</t>
  </si>
  <si>
    <t>RNAVEDIESELCIDI</t>
  </si>
  <si>
    <t>SI HEV - Gasoline</t>
  </si>
  <si>
    <t>RNAVHEV</t>
  </si>
  <si>
    <t>SI HEV - CA gasoline</t>
  </si>
  <si>
    <t>RNAVHEVCRFG</t>
  </si>
  <si>
    <t>SI HEV - RG from Pyrolysis</t>
  </si>
  <si>
    <t>RNAVHEVRENGAS</t>
  </si>
  <si>
    <t>RNAVHEVLLETOH</t>
  </si>
  <si>
    <t>SI HEV - CNG</t>
  </si>
  <si>
    <t>RNAVHEVCNG</t>
  </si>
  <si>
    <t>SI HEV - LNG</t>
  </si>
  <si>
    <t>RNAVHEVLNG</t>
  </si>
  <si>
    <t>SI HEV - LPG</t>
  </si>
  <si>
    <t>RNAVHEVLPG</t>
  </si>
  <si>
    <t>SI HEV - MeOH</t>
  </si>
  <si>
    <t>RNAVHEVMEOH</t>
  </si>
  <si>
    <t>SI HEV - EtOH</t>
  </si>
  <si>
    <t>RNAVHEVETOH</t>
  </si>
  <si>
    <t>SI HEV - Gaseous H2</t>
  </si>
  <si>
    <t>RNAVHEVGH2</t>
  </si>
  <si>
    <t>SI HEV - Liquid H2</t>
  </si>
  <si>
    <t>RNAVHEVLH2</t>
  </si>
  <si>
    <t>SI PHEV - Gasoline and Electricity</t>
  </si>
  <si>
    <t>RNAVPHEV</t>
  </si>
  <si>
    <t>SI PHEV - CA gasoline and Electricity</t>
  </si>
  <si>
    <t>RNAVPHEVCRFG</t>
  </si>
  <si>
    <t>SI PHEV - RG and Electricity</t>
  </si>
  <si>
    <t>RNAVPHEVRENGAS</t>
  </si>
  <si>
    <t>RNAVPHEVLLETOH</t>
  </si>
  <si>
    <t>SI PHEV - CNG and Electricity</t>
  </si>
  <si>
    <t>RNAVPHEVCNG</t>
  </si>
  <si>
    <t>SI PHEV - LNG and Electricity</t>
  </si>
  <si>
    <t>RNAVPHEVLNG</t>
  </si>
  <si>
    <t>SI PHEV - LPG and Electricity</t>
  </si>
  <si>
    <t>RNAVPHEVLPG</t>
  </si>
  <si>
    <t>SI PHEV - MeOH and Electricity</t>
  </si>
  <si>
    <t>RNAVPHEVMEOH</t>
  </si>
  <si>
    <t>SI PHEV - EtOH and Electricity</t>
  </si>
  <si>
    <t>RNAVPHEVETOH</t>
  </si>
  <si>
    <t>SI PHEV - Gaseous H2 and Electricity</t>
  </si>
  <si>
    <t>RNAVPHEVGH2</t>
  </si>
  <si>
    <t>SI PHEV - Liquid H2 and Electricity</t>
  </si>
  <si>
    <t>RNAVPHEVLH2</t>
  </si>
  <si>
    <t>CIDI HEV - Diesel</t>
  </si>
  <si>
    <t>RNAVHEVDIESEL</t>
  </si>
  <si>
    <t>CIDI HEV - DME</t>
  </si>
  <si>
    <t>RNAVHEVDMETHER</t>
  </si>
  <si>
    <t>CIDI HEV - FT Diesel</t>
  </si>
  <si>
    <t>RNAVHEVFTDIESEL</t>
  </si>
  <si>
    <t>CIDI HEV - Biodiesel</t>
  </si>
  <si>
    <t>RNAVHEVBIODIESEL</t>
  </si>
  <si>
    <t>CIDI HEV - RD from Pyrolysis</t>
  </si>
  <si>
    <t>RNAVHEVRENDIESEL</t>
  </si>
  <si>
    <t>CIDI HEV - E-Diesel</t>
  </si>
  <si>
    <t>RNAVHEVEDIESEL</t>
  </si>
  <si>
    <t>CIDI PHEV - Diesel and Electricity</t>
  </si>
  <si>
    <t>RNAVPHEVDIESEL</t>
  </si>
  <si>
    <t>CIDI PHEV - DME and Electricity</t>
  </si>
  <si>
    <t>RNAVPHEVDMETHER</t>
  </si>
  <si>
    <t>CIDI PHEV - FTD and Electricity</t>
  </si>
  <si>
    <t>RNAVPHEVFTDIESEL</t>
  </si>
  <si>
    <t>CIDI PHEV - BD and Electricity</t>
  </si>
  <si>
    <t>RNAVPHEVBIODIESEL</t>
  </si>
  <si>
    <t>CIDI PHEV - RD from Pyrolysis and Electricity</t>
  </si>
  <si>
    <t>RNAVPHEVRENDIESEL</t>
  </si>
  <si>
    <t>CIDI PHEV - E-Diesel and Electricity</t>
  </si>
  <si>
    <t>RNAVPHEVEDIESEL</t>
  </si>
  <si>
    <t>BEV - Electricity</t>
  </si>
  <si>
    <t>RNAVPHEVELECTRIC</t>
  </si>
  <si>
    <t>FC PHEV - Gaseous H2 and Electricity</t>
  </si>
  <si>
    <t>RNAVPHEVFCVGH2</t>
  </si>
  <si>
    <t>FC PHEV - Liquid H2 and Electricity</t>
  </si>
  <si>
    <t>RNAVPHEVFCVLH2</t>
  </si>
  <si>
    <t>FCV - Gaseous H2</t>
  </si>
  <si>
    <t>RNAVFCVGH2</t>
  </si>
  <si>
    <t>FCV - Liquid H2</t>
  </si>
  <si>
    <t>RNAVFCVLH2</t>
  </si>
  <si>
    <t>FCV - MeOH</t>
  </si>
  <si>
    <t>RNAVFCVMEOH</t>
  </si>
  <si>
    <t>FCV - Gasoline</t>
  </si>
  <si>
    <t>RNAVFCVGAS</t>
  </si>
  <si>
    <t>FCV - CA gasoline</t>
  </si>
  <si>
    <t>RNAVFCVCARFG</t>
  </si>
  <si>
    <t>FCV - Diesel</t>
  </si>
  <si>
    <t>RNAVFCVDIESEL</t>
  </si>
  <si>
    <t>FCV - EtOH</t>
  </si>
  <si>
    <t>RNAVFCVETOH</t>
  </si>
  <si>
    <t>FCV - CNG</t>
  </si>
  <si>
    <t>RNAVFCVCNG</t>
  </si>
  <si>
    <t>FCV - LNG</t>
  </si>
  <si>
    <t>RNAVFCVLNG</t>
  </si>
  <si>
    <t>FCV - LPG</t>
  </si>
  <si>
    <t>RNAVFCVLPG</t>
  </si>
  <si>
    <t>FCV - Naphtha</t>
  </si>
  <si>
    <t>RNAVFCVNAPTHA</t>
  </si>
  <si>
    <t>High Octane Fuel Vehicle: HOF E25</t>
  </si>
  <si>
    <t>High Octane Fuel Vehicle: HOF E40</t>
  </si>
  <si>
    <t>Blended feedstock-based RG100 via Indirect Liquefaction (IDL)</t>
  </si>
  <si>
    <t>SI - E10</t>
  </si>
  <si>
    <t>SIDI - E10</t>
  </si>
  <si>
    <t>SI HEV - E10</t>
  </si>
  <si>
    <t>SI PHEV - E10</t>
  </si>
  <si>
    <t>SI Vehicle: Blended feedstock-based RG100 via Indirect Liquefaction (IDL)</t>
  </si>
  <si>
    <t>AW</t>
  </si>
  <si>
    <t>Forest Residue: Small Industrial Boiler</t>
  </si>
  <si>
    <t>Heating Value Adjustment</t>
  </si>
  <si>
    <t>Fuels have two "heating values" (energy content per unit mass of fuel).  A fuel's "lower" heating</t>
  </si>
  <si>
    <t>value (also known as the "net calorific value") assumes the latent heat of vaporization of water in</t>
  </si>
  <si>
    <t>the reaction products is not recovered, while the higher value (the "gross calorific value") takes</t>
  </si>
  <si>
    <t>into account the latent heat of vaporization of water in the combustion products.  In other words,</t>
  </si>
  <si>
    <t>the "lower" heating values express the concept that there is less recoverable energy, useful to</t>
  </si>
  <si>
    <t>do work, per unit mass of fuel.</t>
  </si>
  <si>
    <t>Fuel use data from the Energy Information Administration is expressed in BTUs of fuel burned</t>
  </si>
  <si>
    <t>based on the higher heating values of those fuels.  These data are used in many variables</t>
  </si>
  <si>
    <t>throughout the model.  (Other countries may have different data sources but should</t>
  </si>
  <si>
    <t>be assumed to be based on gross energy content of fuels, or higher heating values, unless</t>
  </si>
  <si>
    <t>otherwise specified.)</t>
  </si>
  <si>
    <t>Therefore, the emissions indices from GREET need to be adjusted to reflect fuels' higher heating</t>
  </si>
  <si>
    <t>values.  GREET includes the heating values for each fuel on tab "".  There also</t>
  </si>
  <si>
    <t>is a toggle switch on that tab to tell GREET to use the higher heating values, but that switch only</t>
  </si>
  <si>
    <t>updates the emissions intensities for certain pollutants (CO2 and SOx) on tab "EF," not all</t>
  </si>
  <si>
    <t>pollutants.  This is a bug in GREET.  Accordingly, rather than rely on GREET's toggle switch, we</t>
  </si>
  <si>
    <t>manually adjust the emissions intensities using the ratios of lower and higher heating values</t>
  </si>
  <si>
    <t>available on that tab.</t>
  </si>
  <si>
    <t>The adjustment can be disabled by setting the following cell to zero.  Do this only if adapting</t>
  </si>
  <si>
    <t>the EPS for a non-U.S. country and you are certain that the input data you have for quantity of</t>
  </si>
  <si>
    <t>fuel used (in energy units) in the various sectors is based on lower heating values.</t>
  </si>
  <si>
    <t>Specifications of Fuels, Global Warming Potentials of Greenhouse Gases, and Carbon and Sulfur Ratios of Pollutants</t>
  </si>
  <si>
    <t>1) Specifications of Fuels</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</si>
  <si>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</si>
  <si>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</si>
  <si>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</si>
  <si>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</si>
  <si>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</si>
  <si>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</si>
  <si>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</si>
  <si>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</si>
  <si>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</si>
  <si>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</si>
  <si>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</si>
  <si>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</si>
  <si>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</si>
  <si>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</si>
  <si>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</si>
  <si>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Synthetic crude oil (SCO)</t>
  </si>
  <si>
    <t>Bitumen</t>
  </si>
  <si>
    <t>Dilbit (After Recovery)</t>
  </si>
  <si>
    <t>Dilbit (Before Recovery)</t>
  </si>
  <si>
    <t>Shale Oil (Bakken)</t>
  </si>
  <si>
    <t>Shale Oil (Eagle Ford)</t>
  </si>
  <si>
    <t>Gasoline blendstock</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</si>
  <si>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</si>
  <si>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</si>
  <si>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</si>
  <si>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</si>
  <si>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</si>
  <si>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</si>
  <si>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</si>
  <si>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</si>
  <si>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</si>
  <si>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</si>
  <si>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</si>
  <si>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</si>
  <si>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</si>
  <si>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</si>
  <si>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</si>
  <si>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</si>
  <si>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</si>
  <si>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</si>
  <si>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</si>
  <si>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</si>
  <si>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</si>
  <si>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</si>
  <si>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</si>
  <si>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</si>
  <si>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</si>
  <si>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</si>
  <si>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</si>
  <si>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</si>
  <si>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</si>
  <si>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</si>
  <si>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</si>
  <si>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</si>
  <si>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</si>
  <si>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</si>
  <si>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</si>
  <si>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</si>
  <si>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</si>
  <si>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</si>
  <si>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</si>
  <si>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</si>
  <si>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</si>
  <si>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</si>
  <si>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</si>
  <si>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</si>
  <si>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</si>
  <si>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</si>
  <si>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</si>
  <si>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</si>
  <si>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</si>
  <si>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</si>
  <si>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</si>
  <si>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</si>
  <si>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Tire Derived Fuel</t>
  </si>
  <si>
    <t>Coking coal</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</si>
  <si>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</si>
  <si>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</si>
  <si>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</si>
  <si>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</si>
  <si>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</si>
  <si>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</si>
  <si>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</si>
  <si>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</si>
  <si>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</si>
  <si>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</si>
  <si>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</si>
  <si>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</si>
  <si>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</si>
  <si>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</si>
  <si>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</si>
  <si>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</si>
  <si>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</si>
  <si>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</si>
  <si>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</si>
  <si>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</si>
  <si>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Metrics for Near Term Climate Forcers</t>
  </si>
  <si>
    <t>Type</t>
  </si>
  <si>
    <t>None</t>
  </si>
  <si>
    <t>GWP</t>
  </si>
  <si>
    <t>GTP</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</si>
  <si>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</si>
  <si>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</si>
  <si>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</si>
  <si>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</si>
  <si>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</si>
  <si>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</si>
  <si>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</si>
  <si>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</si>
  <si>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</si>
  <si>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</si>
  <si>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</si>
  <si>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</si>
  <si>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</si>
  <si>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</si>
  <si>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</si>
  <si>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</si>
  <si>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</si>
  <si>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</si>
  <si>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</si>
  <si>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</si>
  <si>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</si>
  <si>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</si>
  <si>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metric tonne</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</si>
  <si>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</si>
  <si>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</si>
  <si>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</si>
  <si>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</si>
  <si>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</si>
  <si>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</si>
  <si>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</si>
  <si>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</si>
  <si>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</si>
  <si>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</si>
  <si>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</si>
  <si>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</si>
  <si>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</si>
  <si>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</si>
  <si>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</si>
  <si>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</si>
  <si>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</si>
  <si>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</si>
  <si>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</si>
  <si>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</si>
  <si>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</si>
  <si>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Wh</t>
  </si>
  <si>
    <t>kWh</t>
  </si>
  <si>
    <t>BTU</t>
  </si>
  <si>
    <t>mmBTU</t>
  </si>
  <si>
    <t>hph</t>
  </si>
  <si>
    <t>Calculation: LHV</t>
  </si>
  <si>
    <t>Use emissions intensities for higher heating value (HHV) fuel use quantities</t>
  </si>
  <si>
    <t>Yard trimming waste</t>
  </si>
  <si>
    <t>3) Time-Series Tables for Emission Factors of Fuel Combustions in Agricultural and Mining Equipment (emission factors are in grams/mmBtu of fuel burned)</t>
  </si>
  <si>
    <t>3.1) CNG-powered Agricultural and Mining Equipment</t>
  </si>
  <si>
    <t>3.2) Gasoline-powered Agricultural and Mining Equipment</t>
  </si>
  <si>
    <t>3.3) Diesel-powered Agricultural and Mining Equipment</t>
  </si>
  <si>
    <t>4) Mass fractions of black carbon and organic carbon emissions of corresponding PM2.5 emission factors</t>
  </si>
  <si>
    <t>4.1) Stationary, mobile, and open burning emission sources, %</t>
  </si>
  <si>
    <t>Nonroad Equipment</t>
  </si>
  <si>
    <t>4.2) Tire and brake wear (TBW) emissions</t>
  </si>
  <si>
    <t>Iron ore extraction and processing</t>
  </si>
  <si>
    <t>Bauxite mining</t>
  </si>
  <si>
    <t>Lead ore mining</t>
  </si>
  <si>
    <t>Nickel ore mining</t>
  </si>
  <si>
    <t>Cobalt ore mining</t>
  </si>
  <si>
    <t>Copper ore mining</t>
  </si>
  <si>
    <t>Zinc ore mining</t>
  </si>
  <si>
    <t>Magnesium ore mining</t>
  </si>
  <si>
    <t>Dolomite mining</t>
  </si>
  <si>
    <t>South Africa mining</t>
  </si>
  <si>
    <t>North America platinum mining</t>
  </si>
  <si>
    <t>Vanadium ore mining</t>
  </si>
  <si>
    <t>Zirconium ore mining</t>
  </si>
  <si>
    <t>Primary mining and beneficiation</t>
  </si>
  <si>
    <t>Manganese ore mining</t>
  </si>
  <si>
    <t>Oil recovery</t>
  </si>
  <si>
    <t>Coal mining</t>
  </si>
  <si>
    <t>Uranium mining</t>
  </si>
  <si>
    <t>Corn farming</t>
  </si>
  <si>
    <t>Wilow farming</t>
  </si>
  <si>
    <t>Poplar farming</t>
  </si>
  <si>
    <t>Switchgrass farming</t>
  </si>
  <si>
    <t>Miscanthus farming</t>
  </si>
  <si>
    <t>Corn stover collection</t>
  </si>
  <si>
    <t>Forest residue collection</t>
  </si>
  <si>
    <t>Sugarcane farming</t>
  </si>
  <si>
    <t>Grain sorghum farming</t>
  </si>
  <si>
    <t>Sweet sorghum farming</t>
  </si>
  <si>
    <t>Forage sorghum farming</t>
  </si>
  <si>
    <t>Soybean farming</t>
  </si>
  <si>
    <t>Palm FFB farming</t>
  </si>
  <si>
    <t>Canola farming</t>
  </si>
  <si>
    <t>Jatropha farming</t>
  </si>
  <si>
    <t>Camelina farming</t>
  </si>
  <si>
    <t>Landing preprocessing/sorting</t>
  </si>
  <si>
    <t>Storage</t>
  </si>
  <si>
    <t>Handling</t>
  </si>
  <si>
    <t>Phosphoric rock production</t>
  </si>
  <si>
    <t>Limestone mining</t>
  </si>
  <si>
    <t>Limestone mining in Chile</t>
  </si>
  <si>
    <t>SPK Type</t>
  </si>
  <si>
    <t>ETJ from Corn</t>
  </si>
  <si>
    <t>Passenger Aircraft, Single Aisle (SA): ETJ from Corn</t>
  </si>
  <si>
    <t>Passenger Aircraft, Single Aisle (SA): 50% SPK in a Blend of ETJ from Corn with Petroleum Ultra Low Sulfur Jet</t>
  </si>
  <si>
    <t>Passenger Aircraft, Small Twin Aisle (STA): ETJ from Corn</t>
  </si>
  <si>
    <t>Passenger Aircraft, Small Twin Aisle (STA): 50% SPK in a Blend of ETJ from Corn with Petroleum Ultra Low Sulfur Jet</t>
  </si>
  <si>
    <t>Passenger Aircraft, Large Twin Aisle (LTA): ETJ from Corn</t>
  </si>
  <si>
    <t>Passenger Aircraft, Large Twin Aisle (LTA): 50% SPK in a Blend of ETJ from Corn with Petroleum Ultra Low Sulfur Jet</t>
  </si>
  <si>
    <t>Passenger Aircraft, Large Quad (LQ): ETJ from Corn</t>
  </si>
  <si>
    <t>Passenger Aircraft, Large Quad (LQ): 50% SPK in a Blend of ETJ from Corn with Petroleum Ultra Low Sulfur Jet</t>
  </si>
  <si>
    <t>Passenger Aircraft, Regional Jet (RJ): ETJ from Corn</t>
  </si>
  <si>
    <t>Passenger Aircraft, Regional Jet (RJ): 50% SPK in a Blend of ETJ from Corn with Petroleum Ultra Low Sulfur Jet</t>
  </si>
  <si>
    <t>Passenger Aircraft, Business Jet (BJ): ETJ from Corn</t>
  </si>
  <si>
    <t>Passenger Aircraft, Business Jet (BJ): 50% SPK in a Blend of ETJ from Corn with Petroleum Ultra Low Sulfur Jet</t>
  </si>
  <si>
    <t>Freight Aircraft, Single Aisle (SA): ETJ from Corn</t>
  </si>
  <si>
    <t>Freight Aircraft, Single Aisle (SA): 50% SPK in a Blend of ETJ from Corn with Petroleum Ultra Low Sulfur Jet</t>
  </si>
  <si>
    <t>Freight Aircraft, Small Twin Aisle (STA-F): ETJ from Corn</t>
  </si>
  <si>
    <t>Freight Aircraft, Small Twin Aisle (STA-F): 50% SPK in a Blend of ETJ from Corn with Petroleum Ultra Low Sulfur Jet</t>
  </si>
  <si>
    <t>Freight Aircraft, Large Twin Aisle (LTA-F): ETJ from Corn</t>
  </si>
  <si>
    <t>Freight Aircraft, Large Twin Aisle (LTA-F): 50% SPK in a Blend of ETJ from Corn with Petroleum Ultra Low Sulfur Jet</t>
  </si>
  <si>
    <t>Freight Aircraft, Large Quad (LQ-F): ETJ from Corn</t>
  </si>
  <si>
    <t>Freight Aircraft, Large Quad (LQ-F): 50% SPK in a Blend of ETJ from Corn with Petroleum Ultra Low Sulfur Jet</t>
  </si>
  <si>
    <t>Gasoline Vehicle: CA Gasoline</t>
  </si>
  <si>
    <t>High Octane Fuel Vehicle: HOF E10</t>
  </si>
  <si>
    <t>SIDI Vehicle: CA Gasoline</t>
  </si>
  <si>
    <t>Grid-Independent SI HEV: CA Gasoline</t>
  </si>
  <si>
    <t>FCV: CA Gasoline</t>
  </si>
  <si>
    <t>Grid-Connected SI PHEV: LPG (NA NG) and Electricity (U.S. Mix)</t>
  </si>
  <si>
    <t>Grid-Connected SI PHEV: CA Gasoline and Electricity (U.S. Mix)</t>
  </si>
  <si>
    <t>GREET 1 2016</t>
  </si>
  <si>
    <t>TABLE 1.A(a)  SECTORAL BACKGROUND DATA  FOR  ENERGY</t>
  </si>
  <si>
    <t>Inventory 2014</t>
  </si>
  <si>
    <t>Fuel combustion activities - sectoral approach</t>
  </si>
  <si>
    <t>Submission 2016 v1</t>
  </si>
  <si>
    <t>(Sheet 3 of 4)</t>
  </si>
  <si>
    <t>POLAND</t>
  </si>
  <si>
    <t>GREENHOUSE GAS SOURCE AND SINK CATEGORIES</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</si>
  <si>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</si>
  <si>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</si>
  <si>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</si>
  <si>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</si>
  <si>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</si>
  <si>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</si>
  <si>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</si>
  <si>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</si>
  <si>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t>(TJ)</t>
  </si>
  <si>
    <r>
      <t>NCV/GCV</t>
    </r>
    <r>
      <rPr>
        <b/>
        <vertAlign val="superscript"/>
        <sz val="9"/>
        <rFont val="Times New Roman"/>
        <family val="1"/>
      </rPr>
      <t>(3)</t>
    </r>
  </si>
  <si>
    <t>(t/TJ)</t>
  </si>
  <si>
    <t>(kg/TJ)</t>
  </si>
  <si>
    <t>(kt)</t>
  </si>
  <si>
    <t>1.A.3  Transport</t>
  </si>
  <si>
    <t>NCV,NO</t>
  </si>
  <si>
    <t>Liquid fuels</t>
  </si>
  <si>
    <t>Solid fuels</t>
  </si>
  <si>
    <t>NO</t>
  </si>
  <si>
    <t>Gaseous fuels</t>
  </si>
  <si>
    <r>
      <t>Other fossil fuels</t>
    </r>
    <r>
      <rPr>
        <vertAlign val="superscript"/>
        <sz val="9"/>
        <rFont val="Times New Roman"/>
        <family val="1"/>
      </rPr>
      <t>(4)</t>
    </r>
  </si>
  <si>
    <t>NA,NO</t>
  </si>
  <si>
    <r>
      <t>Biomass</t>
    </r>
    <r>
      <rPr>
        <vertAlign val="superscript"/>
        <sz val="9"/>
        <rFont val="Times New Roman"/>
        <family val="1"/>
      </rPr>
      <t>(6)</t>
    </r>
  </si>
  <si>
    <r>
      <t>a.  Domestic aviation</t>
    </r>
    <r>
      <rPr>
        <vertAlign val="superscript"/>
        <sz val="9"/>
        <rFont val="Times New Roman"/>
        <family val="1"/>
      </rPr>
      <t>(10)</t>
    </r>
  </si>
  <si>
    <t>Aviation gasoline</t>
  </si>
  <si>
    <t>NCV</t>
  </si>
  <si>
    <t>Jet kerosene</t>
  </si>
  <si>
    <r>
      <t>b.  Road transportation</t>
    </r>
    <r>
      <rPr>
        <vertAlign val="superscript"/>
        <sz val="9"/>
        <rFont val="Times New Roman"/>
        <family val="1"/>
      </rPr>
      <t>(11)</t>
    </r>
  </si>
  <si>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</si>
  <si>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</si>
  <si>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</si>
  <si>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</si>
  <si>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</si>
  <si>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</si>
  <si>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</si>
  <si>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</si>
  <si>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</si>
  <si>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</si>
  <si>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Tractors</t>
  </si>
  <si>
    <t>Diesel Oil</t>
  </si>
  <si>
    <t>c.  Railways</t>
  </si>
  <si>
    <r>
      <t>Other fossil  fuels (</t>
    </r>
    <r>
      <rPr>
        <i/>
        <sz val="9"/>
        <rFont val="Times New Roman"/>
        <family val="1"/>
      </rPr>
      <t>please specify)</t>
    </r>
  </si>
  <si>
    <t>NA</t>
  </si>
  <si>
    <r>
      <t>d.  Domestic Navigation</t>
    </r>
    <r>
      <rPr>
        <vertAlign val="superscript"/>
        <sz val="9"/>
        <rFont val="Times New Roman"/>
        <family val="1"/>
      </rPr>
      <t>(10)</t>
    </r>
    <r>
      <rPr>
        <sz val="9"/>
        <rFont val="Times New Roman"/>
        <family val="1"/>
      </rPr>
      <t xml:space="preserve"> </t>
    </r>
  </si>
  <si>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</si>
  <si>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</si>
  <si>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</si>
  <si>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</si>
  <si>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Other fossil fuels</t>
    </r>
    <r>
      <rPr>
        <vertAlign val="superscript"/>
        <sz val="9"/>
        <color indexed="8"/>
        <rFont val="Times New Roman"/>
        <family val="1"/>
      </rPr>
      <t>(4)</t>
    </r>
  </si>
  <si>
    <r>
      <t>Biomass</t>
    </r>
    <r>
      <rPr>
        <vertAlign val="superscript"/>
        <sz val="9"/>
        <color indexed="8"/>
        <rFont val="Times New Roman"/>
        <family val="1"/>
      </rPr>
      <t>(6)</t>
    </r>
  </si>
  <si>
    <t>i. Pipeline transport</t>
  </si>
  <si>
    <r>
      <t>ii. Other</t>
    </r>
    <r>
      <rPr>
        <i/>
        <sz val="9"/>
        <color indexed="8"/>
        <rFont val="Times New Roman"/>
        <family val="1"/>
      </rPr>
      <t xml:space="preserve"> (please specify)</t>
    </r>
  </si>
  <si>
    <r>
      <t xml:space="preserve">Note: </t>
    </r>
    <r>
      <rPr>
        <sz val="9"/>
        <rFont val="Times New Roman"/>
        <family val="1"/>
      </rPr>
      <t>All footnotes for this table are given at the end of the table on sheet 4.</t>
    </r>
  </si>
  <si>
    <t>GJ</t>
  </si>
  <si>
    <t>g/Btu</t>
  </si>
  <si>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</si>
  <si>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r>
      <t xml:space="preserve">Note: </t>
    </r>
    <r>
      <rPr>
        <sz val="9"/>
        <color indexed="8"/>
        <rFont val="Times New Roman"/>
        <family val="1"/>
      </rPr>
      <t>All footnotes for this table are given at the end of the table on sheet 4.</t>
    </r>
  </si>
  <si>
    <r>
      <t>Peat</t>
    </r>
    <r>
      <rPr>
        <vertAlign val="superscript"/>
        <sz val="9"/>
        <rFont val="Times New Roman"/>
        <family val="1"/>
      </rPr>
      <t>(5)</t>
    </r>
  </si>
  <si>
    <t>1.A.1.c.iv  Other (please specify)</t>
  </si>
  <si>
    <t>Peat</t>
  </si>
  <si>
    <t>Other Fossil Fuels</t>
  </si>
  <si>
    <t>Solid Fuels</t>
  </si>
  <si>
    <t>Gaseous Fuels</t>
  </si>
  <si>
    <t>Liquid Fuels</t>
  </si>
  <si>
    <t>1.A.1.c.iii  Other energy industries</t>
  </si>
  <si>
    <t>1.A.1.c.ii  Oil and gas extraction</t>
  </si>
  <si>
    <t>1.A.1.c.i  Manufacture of solid fuels</t>
  </si>
  <si>
    <r>
      <t>c.  Manufacture of solid fuels and other energy industries</t>
    </r>
    <r>
      <rPr>
        <vertAlign val="superscript"/>
        <sz val="9"/>
        <rFont val="Times New Roman"/>
        <family val="1"/>
      </rPr>
      <t>(8)</t>
    </r>
  </si>
  <si>
    <t>b.  Petroleum refining</t>
  </si>
  <si>
    <t>1.A.1.a.iii  Heat plants</t>
  </si>
  <si>
    <t>1.A.1.a.ii  Combined heat and power generation</t>
  </si>
  <si>
    <t>IE</t>
  </si>
  <si>
    <t>NO,IE</t>
  </si>
  <si>
    <t>IE,NO</t>
  </si>
  <si>
    <t>1.A.1.a.i  Electricity Generation</t>
  </si>
  <si>
    <t>IE,NCV</t>
  </si>
  <si>
    <t>IE,NCV,NO</t>
  </si>
  <si>
    <r>
      <t>a.  Public electricity and heat production</t>
    </r>
    <r>
      <rPr>
        <vertAlign val="superscript"/>
        <sz val="9"/>
        <rFont val="Times New Roman"/>
        <family val="1"/>
      </rPr>
      <t>(7)</t>
    </r>
  </si>
  <si>
    <t>1.A.1. Energy industries</t>
  </si>
  <si>
    <t>1.A. Fuel combustion</t>
  </si>
  <si>
    <t>Amount captured</t>
  </si>
  <si>
    <r>
      <t>CO</t>
    </r>
    <r>
      <rPr>
        <b/>
        <vertAlign val="subscript"/>
        <sz val="9"/>
        <rFont val="Times New Roman"/>
        <family val="1"/>
      </rPr>
      <t>2</t>
    </r>
  </si>
  <si>
    <r>
      <t xml:space="preserve"> CO</t>
    </r>
    <r>
      <rPr>
        <b/>
        <vertAlign val="subscript"/>
        <sz val="9"/>
        <rFont val="Times New Roman"/>
        <family val="1"/>
      </rPr>
      <t>2</t>
    </r>
    <r>
      <rPr>
        <b/>
        <vertAlign val="superscript"/>
        <sz val="9"/>
        <rFont val="Times New Roman"/>
        <family val="1"/>
      </rPr>
      <t>(1)</t>
    </r>
  </si>
  <si>
    <t>(Sheet 1 of 4)</t>
  </si>
  <si>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</si>
  <si>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</si>
  <si>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</si>
  <si>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</si>
  <si>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</si>
  <si>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r>
      <t xml:space="preserve"> CO</t>
    </r>
    <r>
      <rPr>
        <b/>
        <vertAlign val="subscript"/>
        <sz val="9"/>
        <color indexed="8"/>
        <rFont val="Times New Roman"/>
        <family val="1"/>
      </rPr>
      <t>2</t>
    </r>
  </si>
  <si>
    <r>
      <t>NCV/GCV</t>
    </r>
    <r>
      <rPr>
        <b/>
        <vertAlign val="superscript"/>
        <sz val="9"/>
        <color indexed="8"/>
        <rFont val="Times New Roman"/>
        <family val="1"/>
      </rPr>
      <t>(3)</t>
    </r>
  </si>
  <si>
    <t>1.A.2 Manufacturing industries and construction</t>
  </si>
  <si>
    <r>
      <t>Peat</t>
    </r>
    <r>
      <rPr>
        <vertAlign val="superscript"/>
        <sz val="9"/>
        <color indexed="8"/>
        <rFont val="Times New Roman"/>
        <family val="1"/>
      </rPr>
      <t>(5)</t>
    </r>
  </si>
  <si>
    <t>a.  Iron and steel</t>
  </si>
  <si>
    <t>b.  Non-ferrous metals</t>
  </si>
  <si>
    <t>c.  Chemicals</t>
  </si>
  <si>
    <t>d.  Pulp, paper and print</t>
  </si>
  <si>
    <t>e.  Food processing, beverages and tobacco</t>
  </si>
  <si>
    <t>f.  Non-metallic minerals</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</si>
  <si>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</si>
  <si>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1.A.2.g.i  Manufacturing of machinery</t>
  </si>
  <si>
    <t>1.A.2.g.ii  Manufacturing of transport equipment</t>
  </si>
  <si>
    <t>1.A.2.g.iii  Mining (excluding fuels) and quarrying</t>
  </si>
  <si>
    <t>1.A.2.g.iv  Wood and wood products</t>
  </si>
  <si>
    <t>1.A.2.g.v  Construction</t>
  </si>
  <si>
    <t>1.A.2.g.viii  Other (please specify)</t>
  </si>
  <si>
    <t>Other</t>
  </si>
  <si>
    <t>1.A.2.g.vi  Textile and leather</t>
  </si>
  <si>
    <t>lignite</t>
  </si>
  <si>
    <t>offshore wind</t>
  </si>
  <si>
    <t>KOBIZE</t>
  </si>
  <si>
    <t>http://www.kobize.pl/uploads/materialy/materialy_do_pobrania/monitorowanie_raportowanie_weryfikacja_emisji_w_eu_ets/WO_i_WE_do_stosowania_w_SHE_2015.pdf</t>
  </si>
  <si>
    <t>U.S. Emissions Indices for All Pollutants</t>
  </si>
  <si>
    <t>Poland CO2 Emissions Indices</t>
  </si>
  <si>
    <t>Tables 1.A(a)s1, 1.A(a)s2, 1.A(a)s3</t>
  </si>
  <si>
    <t>unspecified</t>
  </si>
  <si>
    <t>Tailpipe vs. Lifecycle</t>
  </si>
  <si>
    <t>For the most part, the emissions indices in this file are tailpipe emissions indices.</t>
  </si>
  <si>
    <t>However, only for the pollutant CO2, and only for biofuel gasoline, biofuel diesel,</t>
  </si>
  <si>
    <t>and biomass, we subtract the CO2 that was sequestered in the course of creating</t>
  </si>
  <si>
    <t>these fuels, resulting in a lifecycle emissions index rather than a tailpipe emissions</t>
  </si>
  <si>
    <t>index.  This must be done for the two liquid biofuels in order for elements of the</t>
  </si>
  <si>
    <t>Transportation sector to work correctly- particularly the Low Carbon Fuel Standard policy.</t>
  </si>
  <si>
    <t>We apply the same treatment to biomass for consistency.</t>
  </si>
  <si>
    <t>Note that this assumes that CO2 sequestration from producing the biofuels or</t>
  </si>
  <si>
    <r>
      <t xml:space="preserve">biomass in the BAU case is </t>
    </r>
    <r>
      <rPr>
        <b/>
        <sz val="11"/>
        <color theme="1"/>
        <rFont val="Calibri"/>
        <family val="2"/>
        <scheme val="minor"/>
      </rPr>
      <t>NOT</t>
    </r>
    <r>
      <rPr>
        <sz val="11"/>
        <color theme="1"/>
        <rFont val="Calibri"/>
        <family val="2"/>
        <scheme val="minor"/>
      </rPr>
      <t xml:space="preserve"> already factored into the Industry or Land Use</t>
    </r>
  </si>
  <si>
    <t>sectors' input data.  If this assumption is violated, then CO2 sequestration from</t>
  </si>
  <si>
    <t>producing the BAU case quantity of biofuels and biomass will be double-counted.</t>
  </si>
  <si>
    <t>This may not be problematic for some EPS regional adaptations, if there is</t>
  </si>
  <si>
    <t>little to no biofuel or biomass production in the BAU case.</t>
  </si>
  <si>
    <t>If you wish to use tailpipe rather than lifecycle CO2 emissions for biofuel</t>
  </si>
  <si>
    <t>gasoline, biofuel diesel, and biomass, you can toggle the switch below to do</t>
  </si>
  <si>
    <t>so.  NOTE that the low-carbon fuel standard (both the BAU version and the</t>
  </si>
  <si>
    <t>policy lever) will not work correctly if you use tailpipe emissions indices.</t>
  </si>
  <si>
    <t>This may not be a problem if you are adapting the model to a country or</t>
  </si>
  <si>
    <t>region with no BAU LCFS-like policy and you have no interest in using the</t>
  </si>
  <si>
    <t>LCFS policy lever when designing policy packages.</t>
  </si>
  <si>
    <t>Use lifecycle (rather than tailpipe) CO2 emissions indices for biofuels</t>
  </si>
  <si>
    <t>Biofuel Mappings</t>
  </si>
  <si>
    <t>GREET includes a number of different biofuels that could be considered "biofuel</t>
  </si>
  <si>
    <t>gasoline" or "biofuel diesel."</t>
  </si>
  <si>
    <t>Generic "renewable gasoline" or "biodiesel" emissions indices are available for</t>
  </si>
  <si>
    <t>some combustion technologies.  We use these, when available.  In other cases (such as</t>
  </si>
  <si>
    <t>for LDVs and motorbikes), we need to select the</t>
  </si>
  <si>
    <t>best specific biofuels to represent each of the two biofuel subscripts in the model.</t>
  </si>
  <si>
    <t>We also need to make this selection to convert CO2 from tailpipe to lifecycle emissions</t>
  </si>
  <si>
    <t>(as noted above) for all combustion technologies.</t>
  </si>
  <si>
    <t>We prefer values for these fuels when they are pure, not blends (that is, no blend</t>
  </si>
  <si>
    <t>such as E15 or BD20), because the transportation sector and the LCFS policy assume</t>
  </si>
  <si>
    <t>these subscripts refer to the biofuel portion, even if it is ultimately blended before</t>
  </si>
  <si>
    <t>use.  However, emissions indices are not provided for any pure ethanol fuel in GREET.</t>
  </si>
  <si>
    <t>Accordingly, we use emissions indices for the most similar fuel, E85.</t>
  </si>
  <si>
    <t>Thus, mappings for emissions indices purposes are:</t>
  </si>
  <si>
    <t>"Renewable Gasoline" where available, otherwise EtOH FFV: E85, Corn</t>
  </si>
  <si>
    <t>"Biodiesel" where available, otherwise Soybean-based RDII 100</t>
  </si>
  <si>
    <t>For purposes of converting CO2 from tailpipe to lifecycle emissions, we need to map</t>
  </si>
  <si>
    <t>to specific fuels, and a pure ethanol option is available.  Thus, our mappings for</t>
  </si>
  <si>
    <t>lifecycle CO2 purposes are:</t>
  </si>
  <si>
    <t>EtOH for FCV</t>
  </si>
  <si>
    <t>(Even though the EtOH here is labeled "for FCV," what we care about is that it is</t>
  </si>
  <si>
    <t>100% ethanol, though we do not use it in fuel cell vehicles (FCVs) in this model.)</t>
  </si>
  <si>
    <t>Transportation Sector</t>
  </si>
  <si>
    <t>Non-Transportation Sectors</t>
  </si>
  <si>
    <t>In the Electricity sector, for non-CO2 pollutants, we use values from GREET1's</t>
  </si>
  <si>
    <t>"Electric" tab, which Argonne NL staff have confirmed are more up-to-date and</t>
  </si>
  <si>
    <t>better than the values on the "EF" tab for power plants.  (No SOx value is available</t>
  </si>
  <si>
    <t>for biomass power plants on the "Electric" tab, so we continue to use the value</t>
  </si>
  <si>
    <t>from the "EF" tab.)</t>
  </si>
  <si>
    <t>Electricity Generation</t>
  </si>
  <si>
    <t>1) Scenario Control and Key Input Parameters (from the Inputs sheet)</t>
  </si>
  <si>
    <t xml:space="preserve">    Control variable for selecting power plant emission factors</t>
  </si>
  <si>
    <t xml:space="preserve">     1 --  GREET-calculated emissions factors via emission factors in EF Sheet</t>
  </si>
  <si>
    <t xml:space="preserve">     2 --  Emission factors based on EIA/eGRID database</t>
  </si>
  <si>
    <t xml:space="preserve">    </t>
  </si>
  <si>
    <t>G.H2</t>
  </si>
  <si>
    <t>L.H2</t>
  </si>
  <si>
    <t>Selecting nuclear reactor technologies for electrolysis at refueling stations</t>
  </si>
  <si>
    <t xml:space="preserve">    1 --  Light Water Reactor (LWR); 2-- High Temperature Gas Reactor (HTGR)</t>
  </si>
  <si>
    <t>LWR</t>
  </si>
  <si>
    <t>HTGR</t>
  </si>
  <si>
    <t>Conversion factor for nuclear power plants (MWh/g of U-235)</t>
  </si>
  <si>
    <t>Energy Use of Power Plant Infrastructure</t>
  </si>
  <si>
    <t>No</t>
  </si>
  <si>
    <t xml:space="preserve">  To consider energy and emissions for infrastructure of power plants?</t>
  </si>
  <si>
    <t>Pressurized Water Reactor (PWR)</t>
  </si>
  <si>
    <t>Boiling Water Reactor (BWR)</t>
  </si>
  <si>
    <t>Shares of LWR technologies for infrastructure</t>
  </si>
  <si>
    <t>Geothermal-Flash</t>
  </si>
  <si>
    <t>Geothermal-Binary</t>
  </si>
  <si>
    <t>Geothermal-EGS</t>
  </si>
  <si>
    <t>Shares of Geothermal Technologies</t>
  </si>
  <si>
    <t>Fugitive CO2 emissions from geofluid (g CO2/kWh)</t>
  </si>
  <si>
    <t>2) Electricity Generation Mixes, Combustion Technology Shares, and Power Plant Energy Conversion Efficiencies</t>
  </si>
  <si>
    <t>2.1) Regional Combustion Technolgy Shares and Power Plant Energy Conversion Efficiencies</t>
  </si>
  <si>
    <t>Oil</t>
  </si>
  <si>
    <t>Combustion Technology</t>
  </si>
  <si>
    <t>Gas Turbine</t>
  </si>
  <si>
    <t>Internal Combustion Engine</t>
  </si>
  <si>
    <t>Region</t>
  </si>
  <si>
    <t>U.S.</t>
  </si>
  <si>
    <t>ASCC </t>
  </si>
  <si>
    <t>FRCC</t>
  </si>
  <si>
    <t>HICC</t>
  </si>
  <si>
    <t>MRO</t>
  </si>
  <si>
    <t>NPCC</t>
  </si>
  <si>
    <t>RFC</t>
  </si>
  <si>
    <t>SERC</t>
  </si>
  <si>
    <t>SPP</t>
  </si>
  <si>
    <t>TRE</t>
  </si>
  <si>
    <t>WECC</t>
  </si>
  <si>
    <t>Efficiency</t>
  </si>
  <si>
    <t>Technology Share</t>
  </si>
  <si>
    <t>Emissions (g/kWh)</t>
  </si>
  <si>
    <t>Combined Cycle</t>
  </si>
  <si>
    <t>2.2) Electricity Generation Mixes, Combustion Technolgy Shares and Power Plant Energy Conversion Efficiencies for GREET Calculation</t>
  </si>
  <si>
    <t>Generation Mix for EVs, Grid-Connected PHEVs, and Electrolysis H2</t>
  </si>
  <si>
    <t>Generation Mix for Stationary Applications</t>
  </si>
  <si>
    <t>Combustion Technology Shares for A Given Plant Fuel Type: EVs, GC PHEVs, and Electrolysis</t>
  </si>
  <si>
    <t>Combustion Technology Shares for A Given Plant Fuel Type (Stationary)</t>
  </si>
  <si>
    <t>Power Plant Energy Conversion Efficiency (Transportation)</t>
  </si>
  <si>
    <t>Power Plant Energy Conversion Efficiency (Stationary)</t>
  </si>
  <si>
    <t>Urban Emission Share for EVs, Grid-Connected PHEVs, and Electrolysis H2</t>
  </si>
  <si>
    <t>Urban Emission Share for Stationary Applications</t>
  </si>
  <si>
    <t>Residual Oil-Fired Power Plants</t>
  </si>
  <si>
    <t xml:space="preserve">     Boiler</t>
  </si>
  <si>
    <t xml:space="preserve">     Internal Combustion Engine</t>
  </si>
  <si>
    <t xml:space="preserve">     Gas Turbine</t>
  </si>
  <si>
    <t>Natural Gas-Fired Power Plants</t>
  </si>
  <si>
    <t xml:space="preserve">     Simple-cycle gas turbine</t>
  </si>
  <si>
    <t xml:space="preserve">     Combined-cycle gas turbine</t>
  </si>
  <si>
    <t>Coal-Fired Power Plants</t>
  </si>
  <si>
    <t>Share of coal to power plants</t>
  </si>
  <si>
    <t xml:space="preserve">     IGCC</t>
  </si>
  <si>
    <t>Biomass Power Plants</t>
  </si>
  <si>
    <t>Nuclear Power Plants</t>
  </si>
  <si>
    <t>Other Power Plants (hydro, wind, geothermal, etc.)</t>
  </si>
  <si>
    <t xml:space="preserve">     Hydroelectric</t>
  </si>
  <si>
    <t xml:space="preserve">     Geothermal</t>
  </si>
  <si>
    <t xml:space="preserve">     Wind</t>
  </si>
  <si>
    <t xml:space="preserve">     Solar PV</t>
  </si>
  <si>
    <t xml:space="preserve">     Others (Biogenic Waste, Pumped Storage, etc.)</t>
  </si>
  <si>
    <t>3) Electric Transmission and Distribution Loss</t>
  </si>
  <si>
    <t>4) Power Plant Emissions: in Grams per kWh of Electricity Available at Power Plant Gate</t>
  </si>
  <si>
    <t>GREET-Calculated Emission Factors</t>
  </si>
  <si>
    <t>User-Inputted Emission Factors (Default Data Here Are Emission Factors for EPA Database [g/kWh])</t>
  </si>
  <si>
    <t>User-Inputted Emission Factors: Stationary Electricity Use</t>
  </si>
  <si>
    <t>User-Inputted Emission Factors: EVs, HEVs, and Electrolysis H2</t>
  </si>
  <si>
    <t>User-Inputted Emission Factors</t>
  </si>
  <si>
    <t>By Fuel-Type Plants (Stationary)</t>
  </si>
  <si>
    <t>By Fuel-Type Plants (Transportation)</t>
  </si>
  <si>
    <t>By Fuel-Type Plants</t>
  </si>
  <si>
    <t>Stationary Use</t>
  </si>
  <si>
    <t>Transportation Use</t>
  </si>
  <si>
    <t>Oil-Fired</t>
  </si>
  <si>
    <t>NG-Fired</t>
  </si>
  <si>
    <t>Coal-Fired</t>
  </si>
  <si>
    <t>Biomass-Fired: Willow</t>
  </si>
  <si>
    <t>Biomass-Fired: Poplar</t>
  </si>
  <si>
    <t>Biomass-Fired: Switchgrass</t>
  </si>
  <si>
    <t>Biomass-Fired: Miscanthus</t>
  </si>
  <si>
    <t>Biomass-Fired: Forest Residue</t>
  </si>
  <si>
    <t>Oil Boiler</t>
  </si>
  <si>
    <t>Oil Internal Combustion Engine</t>
  </si>
  <si>
    <t>Oil Gas Turbine</t>
  </si>
  <si>
    <t>NG Boiler</t>
  </si>
  <si>
    <t>NG SC Turbine</t>
  </si>
  <si>
    <t>NG CC Turbine</t>
  </si>
  <si>
    <t>NG Internal Combustion Engine</t>
  </si>
  <si>
    <t>Coal Boiler</t>
  </si>
  <si>
    <t>Coal IGCC Turbine</t>
  </si>
  <si>
    <t>Bimoass Boiler: Willow</t>
  </si>
  <si>
    <t>Bimoass Boiler: Poplar</t>
  </si>
  <si>
    <t>Bimoass Boiler: Switchgrass</t>
  </si>
  <si>
    <t>Bimoass Boiler: Miscanthus</t>
  </si>
  <si>
    <t>Bimoass Boiler: Forest Residue</t>
  </si>
  <si>
    <t>Bimoass IGCC Turbine: Willow</t>
  </si>
  <si>
    <t>Bimoass IGCC Turbine: Poplar</t>
  </si>
  <si>
    <t>Bimoass IGCC Turbine: Switchgrass</t>
  </si>
  <si>
    <t>Bimoass IGCC Turbine: Miscanthus</t>
  </si>
  <si>
    <t>Bimoass IGCC Turbine: Forest Residue</t>
  </si>
  <si>
    <t>Biomass-Fired</t>
  </si>
  <si>
    <t>Urban</t>
  </si>
  <si>
    <t xml:space="preserve">CO2 </t>
  </si>
  <si>
    <t>5) Power Plant Emissions: Grams per kWh of Electricity Available at User Sites (wall outlets)</t>
  </si>
  <si>
    <t>Stationary Use: U.S. Mix</t>
  </si>
  <si>
    <t>Transportation Use: U.S. Mix</t>
  </si>
  <si>
    <t>Oil-Fired Power Plants</t>
  </si>
  <si>
    <t>NG-Fired Power Plant</t>
  </si>
  <si>
    <t>Coal-Fired Power Plant</t>
  </si>
  <si>
    <t>Biomass-Fired Power Plant</t>
  </si>
  <si>
    <t>Nuclear Power Plant</t>
  </si>
  <si>
    <t>Other Power Plants</t>
  </si>
  <si>
    <t>Oil-Fired Boiler Power Plants</t>
  </si>
  <si>
    <t>Oil-Fired Internal Combustion Engine Power Plants</t>
  </si>
  <si>
    <t>Oil-Fired Gas Turbine Power Plants</t>
  </si>
  <si>
    <t>NG-Fired Boiler Power Plant</t>
  </si>
  <si>
    <t>NG-Fired Simple Cycle Power Plant</t>
  </si>
  <si>
    <t>NG-Fired Combined Cycle Power Plant</t>
  </si>
  <si>
    <t>NG-Fired Internal Combustion Engine Power Plant</t>
  </si>
  <si>
    <t>Coal-Fired Boiler Power Plant</t>
  </si>
  <si>
    <t>Coal-Fired IGCC Power Plant</t>
  </si>
  <si>
    <t>Biomass-Fired Boiler Power Plants: Willow</t>
  </si>
  <si>
    <t>Biomass-Fired Boiler Power Plants: Poplar</t>
  </si>
  <si>
    <t>Biomass-Fired Boiler Power Plants: Switchgrass</t>
  </si>
  <si>
    <t>Biomass-Fired Boiler Power Plants: Miscanthus</t>
  </si>
  <si>
    <t>Biomass-Fired Boiler Power Plants: Forest Residue</t>
  </si>
  <si>
    <t>Biomass IGCC Power Plants: Willow</t>
  </si>
  <si>
    <t>Biomass IGCC Power Plants: Poplar</t>
  </si>
  <si>
    <t>Biomass IGCC Power Plants: Switchgrass</t>
  </si>
  <si>
    <t>Biomass IGCC Power Plants: Miscanthus</t>
  </si>
  <si>
    <t>Biomass IGCC Power Plants: Forest Residue</t>
  </si>
  <si>
    <t>Geothermal-Flash Power Plant</t>
  </si>
  <si>
    <t>6) Power Plant Energy Use and Emissions: per mmBtu of Electricity Available at User Sites (wall outlets)</t>
  </si>
  <si>
    <t>Oil-Fired Power Plant</t>
  </si>
  <si>
    <t>Nuclear-PWR Power Plant</t>
  </si>
  <si>
    <t>Nuclear-BWR Power Plant</t>
  </si>
  <si>
    <t>Hydroelectric Power Plant</t>
  </si>
  <si>
    <t>Wind Power Plant</t>
  </si>
  <si>
    <t>PV Power Plant</t>
  </si>
  <si>
    <t>Geothermal-Binary Power Plant</t>
  </si>
  <si>
    <t>Geothermal-EGS Power Plant</t>
  </si>
  <si>
    <t>Energy Use: Btu</t>
  </si>
  <si>
    <t xml:space="preserve">     Residual oil</t>
  </si>
  <si>
    <t xml:space="preserve">     NG</t>
  </si>
  <si>
    <t xml:space="preserve">     Coal</t>
  </si>
  <si>
    <t xml:space="preserve">     Biomass</t>
  </si>
  <si>
    <t xml:space="preserve">     Nuclear</t>
  </si>
  <si>
    <t xml:space="preserve">     Other energy sources</t>
  </si>
  <si>
    <t>Emissions: grams</t>
  </si>
  <si>
    <t xml:space="preserve">     VOC</t>
  </si>
  <si>
    <t xml:space="preserve">     CO</t>
  </si>
  <si>
    <t xml:space="preserve">     NOx</t>
  </si>
  <si>
    <t xml:space="preserve">     PM10</t>
  </si>
  <si>
    <t xml:space="preserve">     PM2.5</t>
  </si>
  <si>
    <t xml:space="preserve">     SOx</t>
  </si>
  <si>
    <t xml:space="preserve">     BC</t>
  </si>
  <si>
    <t xml:space="preserve">     OC</t>
  </si>
  <si>
    <t xml:space="preserve">     CH4</t>
  </si>
  <si>
    <t xml:space="preserve">     N2O</t>
  </si>
  <si>
    <t xml:space="preserve">     CO2 </t>
  </si>
  <si>
    <t>7) Energy Use, Water Consumption, and Emissions for Power Plant Infrastructure from GREET2 (BTU or Gallons or grams per mmBTU of Electricity Available at Power Plant Gate)</t>
  </si>
  <si>
    <t>Oil-Fired Boiler</t>
  </si>
  <si>
    <t>Oil-Fired Internal Combustion Engine</t>
  </si>
  <si>
    <t>Oil-Fired Gas Turbine</t>
  </si>
  <si>
    <t>NG-Fired Internal Combustion Engine</t>
  </si>
  <si>
    <t>Biomass-Fired Boiler Power Plant</t>
  </si>
  <si>
    <t>Biomass-Fired IGCC Power Plant</t>
  </si>
  <si>
    <t>Energy Use: Btu per mmBtu</t>
  </si>
  <si>
    <t>Fossil fuels</t>
  </si>
  <si>
    <t>Water consumption: gallons per mmBtu</t>
  </si>
  <si>
    <t>Emissions: grams per mmBtu</t>
  </si>
  <si>
    <t>8) Energy Use, Water Consumption, and Emissions for Power Plant Infrastructure (BTU or Gallons or grams per mmBTU of Electricity Available at Wall Outlets)</t>
  </si>
  <si>
    <t xml:space="preserve">     Total energy</t>
  </si>
  <si>
    <t xml:space="preserve">     Fossil fuels</t>
  </si>
  <si>
    <t>Water consumption, gallons</t>
  </si>
  <si>
    <t>9) Fuel-Cycle Energy Use, Water Consumption, and Emissions of Electric Generation: Btu or Gallons or Grams per mmBtu of Electricity Available at User Sites (wall outlets)</t>
  </si>
  <si>
    <t>Nuclear Power Plant (LWR): for electrolysis to G.H2 at refueling station</t>
  </si>
  <si>
    <t>Nuclear Power Plant (LWR): for electrolysis to L.H2 at refueling station</t>
  </si>
  <si>
    <t>Nuclear Power Plant (HTGR): for electrolysis to H2 in central plant</t>
  </si>
  <si>
    <t>10) Calculation of Fuel-Cycle Energy Use, Water Consumption, and Emissions of other regional generation mixes</t>
  </si>
  <si>
    <t>Brazil for Sugarcane Ethanol</t>
  </si>
  <si>
    <t>Chile for Lime Production</t>
  </si>
  <si>
    <t>Central and Southern Plains for Sorghum</t>
  </si>
  <si>
    <t>South Africa for Platinum Production</t>
  </si>
  <si>
    <t>Australia</t>
  </si>
  <si>
    <t>Brazil</t>
  </si>
  <si>
    <t>Canada</t>
  </si>
  <si>
    <t>China</t>
  </si>
  <si>
    <t>Finland</t>
  </si>
  <si>
    <t>Japan</t>
  </si>
  <si>
    <t>New Caledonia</t>
  </si>
  <si>
    <t>Norway</t>
  </si>
  <si>
    <t>Russia</t>
  </si>
  <si>
    <t>Alberta</t>
  </si>
  <si>
    <t>Marginal</t>
  </si>
  <si>
    <t>Year</t>
  </si>
  <si>
    <t>Used in calculation</t>
  </si>
  <si>
    <t>Nuclear</t>
  </si>
  <si>
    <t>Hydro</t>
  </si>
  <si>
    <t>Others</t>
  </si>
  <si>
    <t>T&amp;D Loss</t>
  </si>
  <si>
    <t>Btu or Gallons or Grams per mmBtu of Electricity Available at User Sites</t>
  </si>
  <si>
    <t>Urban area emissions</t>
  </si>
  <si>
    <t xml:space="preserve">11) Emission Factors for EPA/EIA Database over Time (g/kWh) </t>
  </si>
  <si>
    <t xml:space="preserve">  Fixed (original for 2015)</t>
  </si>
  <si>
    <t xml:space="preserve">  Interpolated Default or User Input</t>
  </si>
  <si>
    <t>CCS Derating Factor</t>
  </si>
  <si>
    <t>Carbon Capture Efficiency</t>
  </si>
  <si>
    <t>Marginal energy and emissions for carbon capture at power plants (Btu or gram/kg of CO2 captured)</t>
  </si>
  <si>
    <t xml:space="preserve">Residual Oil </t>
  </si>
  <si>
    <t>Biomass: Woody</t>
  </si>
  <si>
    <t>Biomass: Switchgrass</t>
  </si>
  <si>
    <t>Biomass: Miscanthus</t>
  </si>
  <si>
    <t>Biomass: Forest Residue</t>
  </si>
  <si>
    <t>Simple-cycle gas turbine</t>
  </si>
  <si>
    <t>Combined-cycle gas turbine</t>
  </si>
  <si>
    <t>Total Energy</t>
  </si>
  <si>
    <t>Emission factors for a power plant with CCS [g/mmBtu combusted]</t>
  </si>
  <si>
    <t>Pollutant</t>
  </si>
  <si>
    <t>Adjustment for Lifecycle CO2 EI</t>
  </si>
  <si>
    <t>CO2, SOx</t>
  </si>
  <si>
    <t>Electric sheet, AA99-AJ100</t>
  </si>
  <si>
    <t>all others</t>
  </si>
  <si>
    <t>Electric</t>
  </si>
  <si>
    <t>B, M</t>
  </si>
  <si>
    <t>Coal: Boiler, Coal: IGCC</t>
  </si>
  <si>
    <t>B, AI</t>
  </si>
  <si>
    <t>NG: Combined Cycle, NG: Boiler</t>
  </si>
  <si>
    <t>AT</t>
  </si>
  <si>
    <t>Biomass: Boiler</t>
  </si>
  <si>
    <t>X, AI, AT</t>
  </si>
  <si>
    <t>Oil: Gas Turbine, Oil: Internal Combustion Engine, Oil: Boiler</t>
  </si>
  <si>
    <t>M, X</t>
  </si>
  <si>
    <t>NG: Gas Turbine, NG: Internal Combustion Engine</t>
  </si>
  <si>
    <t>all</t>
  </si>
  <si>
    <t>Results sheet, P21</t>
  </si>
  <si>
    <t>Results sheet, AF21</t>
  </si>
  <si>
    <t>unspecified, appears to be part of a submission to UNFCCC</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</si>
</sst>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3" formatCode="_(* #,##0.00_);_(* \(#,##0.00\);_(* &quot;-&quot;??_);_(@_)"/>
    <numFmt numFmtId="164" formatCode="#,##0.000"/>
    <numFmt numFmtId="165" formatCode="0.0%"/>
    <numFmt numFmtId="166" formatCode="0.0"/>
    <numFmt numFmtId="167" formatCode="0.000"/>
    <numFmt numFmtId="168" formatCode="0.00000%"/>
    <numFmt numFmtId="169" formatCode="0.000%"/>
    <numFmt numFmtId="170" formatCode="0.000000000"/>
    <numFmt numFmtId="171" formatCode="0.000000"/>
    <numFmt numFmtId="172" formatCode="#,##0.0"/>
    <numFmt numFmtId="173" formatCode="0.0000%"/>
    <numFmt numFmtId="174" formatCode="#,##0.000000"/>
    <numFmt numFmtId="175" formatCode="0.0000"/>
    <numFmt numFmtId="176" formatCode="#,##0.0000"/>
    <numFmt numFmtId="177" formatCode="#,##0.000000000"/>
    <numFmt numFmtId="178" formatCode="#,##0.0000000000"/>
    <numFmt numFmtId="179" formatCode="#,##0.0000000"/>
    <numFmt numFmtId="180" formatCode="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b/>
      <sz val="10"/>
      <color indexed="81"/>
      <name val="Tahoma"/>
      <family val="2"/>
    </font>
    <font>
      <b/>
      <sz val="9"/>
      <color indexed="81"/>
      <name val="Tahoma"/>
      <family val="2"/>
    </font>
    <font>
      <sz val="9"/>
      <color indexed="81"/>
      <name val="Tahoma"/>
      <family val="2"/>
    </font>
    <font>
      <sz val="10"/>
      <color theme="0"/>
      <name val="Arial"/>
      <family val="2"/>
    </font>
    <font>
      <sz val="8"/>
      <color indexed="81"/>
      <name val="Arial"/>
      <family val="2"/>
    </font>
    <font>
      <sz val="10"/>
      <color indexed="81"/>
      <name val="Tahoma"/>
      <family val="2"/>
    </font>
    <font>
      <b/>
      <sz val="12"/>
      <name val="Times New Roman"/>
      <family val="1"/>
    </font>
    <font>
      <sz val="9"/>
      <name val="Times New Roman"/>
      <family val="1"/>
    </font>
    <font>
      <sz val="9"/>
      <color indexed="8"/>
      <name val="Times New Roman"/>
      <family val="1"/>
    </font>
    <font>
      <sz val="12"/>
      <name val="Times New Roman"/>
      <family val="1"/>
    </font>
    <font>
      <b/>
      <sz val="9"/>
      <name val="Times New Roman"/>
      <family val="1"/>
    </font>
    <font>
      <b/>
      <vertAlign val="subscript"/>
      <sz val="9"/>
      <name val="Times New Roman"/>
      <family val="1"/>
    </font>
    <font>
      <b/>
      <vertAlign val="superscript"/>
      <sz val="9"/>
      <name val="Times New Roman"/>
      <family val="1"/>
    </font>
    <font>
      <sz val="9"/>
      <name val="Times New Roman"/>
      <family val="1"/>
      <charset val="238"/>
    </font>
    <font>
      <vertAlign val="superscript"/>
      <sz val="9"/>
      <name val="Times New Roman"/>
      <family val="1"/>
    </font>
    <font>
      <i/>
      <sz val="9"/>
      <name val="Times New Roman"/>
      <family val="1"/>
    </font>
    <font>
      <vertAlign val="superscript"/>
      <sz val="9"/>
      <color indexed="8"/>
      <name val="Times New Roman"/>
      <family val="1"/>
    </font>
    <font>
      <i/>
      <sz val="9"/>
      <color indexed="8"/>
      <name val="Times New Roman"/>
      <family val="1"/>
    </font>
    <font>
      <b/>
      <sz val="9"/>
      <color indexed="8"/>
      <name val="Times New Roman"/>
      <family val="1"/>
    </font>
    <font>
      <sz val="10"/>
      <color indexed="8"/>
      <name val="Arial"/>
      <family val="2"/>
    </font>
    <font>
      <b/>
      <vertAlign val="subscript"/>
      <sz val="9"/>
      <color indexed="8"/>
      <name val="Times New Roman"/>
      <family val="1"/>
    </font>
    <font>
      <b/>
      <vertAlign val="superscript"/>
      <sz val="9"/>
      <color indexed="8"/>
      <name val="Times New Roman"/>
      <family val="1"/>
    </font>
    <font>
      <sz val="11"/>
      <color theme="0" tint="-0.249977111117893"/>
      <name val="Calibri"/>
      <family val="2"/>
      <scheme val="minor"/>
    </font>
    <font>
      <b/>
      <sz val="10"/>
      <color indexed="10"/>
      <name val="Arial"/>
      <family val="2"/>
    </font>
  </fonts>
  <fills count="23">
    <fill>
      <patternFill patternType="none"/>
    </fill>
    <fill>
      <patternFill patternType="gray125"/>
    </fill>
    <fill>
      <patternFill patternType="solid">
        <fgColor theme="1" tint="0.24994659260841701"/>
        <bgColor indexed="64"/>
      </patternFill>
    </fill>
    <fill>
      <patternFill patternType="solid">
        <fgColor indexed="13"/>
        <bgColor indexed="64"/>
      </patternFill>
    </fill>
    <fill>
      <patternFill patternType="solid">
        <fgColor rgb="FFFFFF00"/>
        <bgColor indexed="64"/>
      </patternFill>
    </fill>
    <fill>
      <patternFill patternType="solid">
        <fgColor theme="1" tint="0.249977111117893"/>
        <bgColor indexed="64"/>
      </patternFill>
    </fill>
    <fill>
      <patternFill patternType="solid">
        <fgColor rgb="FF00FF00"/>
        <bgColor indexed="64"/>
      </patternFill>
    </fill>
    <fill>
      <patternFill patternType="solid">
        <fgColor theme="0" tint="-0.249977111117893"/>
        <bgColor indexed="64"/>
      </patternFill>
    </fill>
    <fill>
      <patternFill patternType="solid">
        <fgColor theme="5"/>
        <bgColor indexed="64"/>
      </patternFill>
    </fill>
    <fill>
      <patternFill patternType="solid">
        <fgColor rgb="FFFF8080"/>
        <bgColor indexed="64"/>
      </patternFill>
    </fill>
    <fill>
      <patternFill patternType="solid">
        <fgColor indexed="29"/>
        <bgColor indexed="64"/>
      </patternFill>
    </fill>
    <fill>
      <patternFill patternType="solid">
        <fgColor rgb="FF00FF00"/>
        <bgColor indexed="9"/>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theme="8"/>
        <bgColor indexed="64"/>
      </patternFill>
    </fill>
    <fill>
      <patternFill patternType="solid">
        <fgColor rgb="FFFFCC99"/>
      </patternFill>
    </fill>
    <fill>
      <patternFill patternType="solid">
        <fgColor indexed="9"/>
        <bgColor indexed="64"/>
      </patternFill>
    </fill>
    <fill>
      <patternFill patternType="solid">
        <fgColor indexed="47"/>
        <bgColor indexed="64"/>
      </patternFill>
    </fill>
    <fill>
      <patternFill patternType="solid">
        <fgColor rgb="FF969696"/>
      </patternFill>
    </fill>
    <fill>
      <patternFill patternType="solid">
        <fgColor rgb="FFFFFFFF"/>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auto="1"/>
      </left>
      <right/>
      <top style="thin">
        <color auto="1"/>
      </top>
      <bottom style="thin">
        <color auto="1"/>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s>
  <cellStyleXfs count="1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7" fillId="0" borderId="0"/>
    <xf numFmtId="0" fontId="7" fillId="0" borderId="0"/>
    <xf numFmtId="0" fontId="7" fillId="0" borderId="16"/>
    <xf numFmtId="0" fontId="15" fillId="0" borderId="0" applyNumberFormat="0" applyFill="0" applyBorder="0" applyAlignment="0" applyProtection="0"/>
    <xf numFmtId="0" fontId="7" fillId="0" borderId="0"/>
    <xf numFmtId="0" fontId="17" fillId="0" borderId="0" applyNumberFormat="0">
      <alignment horizontal="right"/>
    </xf>
    <xf numFmtId="0" fontId="16" fillId="0" borderId="0"/>
    <xf numFmtId="0" fontId="19" fillId="0" borderId="0" applyNumberFormat="0" applyFill="0" applyBorder="0" applyProtection="0">
      <alignment horizontal="left" vertical="center"/>
    </xf>
    <xf numFmtId="0" fontId="7" fillId="0" borderId="0" applyNumberFormat="0" applyFont="0" applyFill="0" applyBorder="0" applyProtection="0">
      <alignment horizontal="left" vertical="center" indent="5"/>
    </xf>
    <xf numFmtId="0" fontId="7" fillId="0" borderId="18"/>
  </cellStyleXfs>
  <cellXfs count="770">
    <xf numFmtId="0" fontId="0" fillId="0" borderId="0" xfId="0"/>
    <xf numFmtId="0" fontId="2" fillId="0" borderId="0" xfId="0" applyFont="1"/>
    <xf numFmtId="0" fontId="0" fillId="0" borderId="0" xfId="0" applyAlignment="1">
      <alignment horizontal="left"/>
    </xf>
    <xf numFmtId="0" fontId="3" fillId="0" borderId="0" xfId="3"/>
    <xf numFmtId="0" fontId="4" fillId="0" borderId="0" xfId="0" applyNumberFormat="1" applyFont="1" applyBorder="1" applyAlignment="1"/>
    <xf numFmtId="0" fontId="0" fillId="0" borderId="0" xfId="0" applyNumberFormat="1" applyFont="1" applyBorder="1" applyAlignment="1"/>
    <xf numFmtId="0" fontId="5" fillId="0" borderId="0" xfId="0" applyNumberFormat="1" applyFont="1" applyBorder="1" applyAlignment="1"/>
    <xf numFmtId="0" fontId="0" fillId="0" borderId="1" xfId="0" applyNumberFormat="1" applyFont="1" applyBorder="1" applyAlignment="1"/>
    <xf numFmtId="0" fontId="6" fillId="0" borderId="5" xfId="0" applyNumberFormat="1" applyFont="1" applyBorder="1" applyAlignment="1">
      <alignment horizontal="center"/>
    </xf>
    <xf numFmtId="0" fontId="6" fillId="0" borderId="5" xfId="0" applyNumberFormat="1" applyFont="1" applyBorder="1" applyAlignment="1">
      <alignment horizontal="centerContinuous" wrapText="1"/>
    </xf>
    <xf numFmtId="0" fontId="6" fillId="0" borderId="5" xfId="0" applyNumberFormat="1" applyFont="1" applyFill="1" applyBorder="1" applyAlignment="1">
      <alignment horizontal="centerContinuous"/>
    </xf>
    <xf numFmtId="0" fontId="6" fillId="0" borderId="5" xfId="0" applyNumberFormat="1" applyFont="1" applyFill="1" applyBorder="1" applyAlignment="1">
      <alignment horizontal="center"/>
    </xf>
    <xf numFmtId="0" fontId="6" fillId="0" borderId="5" xfId="0" applyNumberFormat="1" applyFont="1" applyFill="1" applyBorder="1" applyAlignment="1">
      <alignment horizontal="center" wrapText="1"/>
    </xf>
    <xf numFmtId="0" fontId="0" fillId="0" borderId="6" xfId="0" applyNumberFormat="1" applyFont="1" applyBorder="1" applyAlignment="1"/>
    <xf numFmtId="0" fontId="6" fillId="0" borderId="5" xfId="0" applyNumberFormat="1" applyFont="1" applyBorder="1" applyAlignment="1">
      <alignment horizontal="right" wrapText="1"/>
    </xf>
    <xf numFmtId="0" fontId="6" fillId="0" borderId="5" xfId="0" applyNumberFormat="1" applyFont="1" applyFill="1" applyBorder="1" applyAlignment="1">
      <alignment horizontal="right" wrapText="1"/>
    </xf>
    <xf numFmtId="0" fontId="6" fillId="2" borderId="5" xfId="0" applyNumberFormat="1" applyFont="1" applyFill="1" applyBorder="1" applyAlignment="1">
      <alignment horizontal="right" wrapText="1"/>
    </xf>
    <xf numFmtId="0" fontId="6" fillId="0" borderId="7" xfId="0" applyFont="1" applyBorder="1" applyAlignment="1">
      <alignment horizontal="right" wrapText="1"/>
    </xf>
    <xf numFmtId="0" fontId="6" fillId="0" borderId="8" xfId="0" applyFont="1" applyBorder="1" applyAlignment="1">
      <alignment horizontal="right" wrapText="1"/>
    </xf>
    <xf numFmtId="0" fontId="6" fillId="0" borderId="4" xfId="0" applyNumberFormat="1" applyFont="1" applyFill="1" applyBorder="1" applyAlignment="1">
      <alignment horizontal="right" wrapText="1"/>
    </xf>
    <xf numFmtId="0" fontId="6" fillId="0" borderId="1" xfId="0" applyNumberFormat="1" applyFont="1" applyBorder="1" applyAlignment="1"/>
    <xf numFmtId="164" fontId="0" fillId="0" borderId="1" xfId="0" applyNumberFormat="1" applyFont="1" applyFill="1" applyBorder="1" applyAlignment="1"/>
    <xf numFmtId="164" fontId="0" fillId="3" borderId="1" xfId="0" applyNumberFormat="1" applyFont="1" applyFill="1" applyBorder="1" applyAlignment="1"/>
    <xf numFmtId="164" fontId="7" fillId="3" borderId="6" xfId="0" applyNumberFormat="1" applyFont="1" applyFill="1" applyBorder="1" applyAlignment="1"/>
    <xf numFmtId="164" fontId="0" fillId="2" borderId="1" xfId="0" applyNumberFormat="1" applyFont="1" applyFill="1" applyBorder="1" applyAlignment="1"/>
    <xf numFmtId="164" fontId="0" fillId="0" borderId="9" xfId="0" applyNumberFormat="1" applyFont="1" applyBorder="1" applyAlignment="1"/>
    <xf numFmtId="164" fontId="0" fillId="4" borderId="1" xfId="0" applyNumberFormat="1" applyFont="1" applyFill="1" applyBorder="1" applyAlignment="1"/>
    <xf numFmtId="164" fontId="7" fillId="0" borderId="1" xfId="0" applyNumberFormat="1" applyFont="1" applyFill="1" applyBorder="1" applyAlignment="1"/>
    <xf numFmtId="164" fontId="0" fillId="0" borderId="9" xfId="0" applyNumberFormat="1" applyFont="1" applyFill="1" applyBorder="1" applyAlignment="1"/>
    <xf numFmtId="0" fontId="6" fillId="0" borderId="6" xfId="0" applyNumberFormat="1" applyFont="1" applyBorder="1" applyAlignment="1"/>
    <xf numFmtId="164" fontId="0" fillId="0" borderId="6" xfId="0" applyNumberFormat="1" applyFont="1" applyFill="1" applyBorder="1" applyAlignment="1"/>
    <xf numFmtId="164" fontId="0" fillId="3" borderId="6" xfId="0" applyNumberFormat="1" applyFont="1" applyFill="1" applyBorder="1" applyAlignment="1"/>
    <xf numFmtId="164" fontId="0" fillId="2" borderId="6" xfId="0" applyNumberFormat="1" applyFont="1" applyFill="1" applyBorder="1" applyAlignment="1"/>
    <xf numFmtId="164" fontId="0" fillId="0" borderId="10" xfId="0" applyNumberFormat="1" applyFont="1" applyBorder="1" applyAlignment="1"/>
    <xf numFmtId="164" fontId="0" fillId="4" borderId="6" xfId="0" applyNumberFormat="1" applyFont="1" applyFill="1" applyBorder="1" applyAlignment="1"/>
    <xf numFmtId="164" fontId="7" fillId="0" borderId="6" xfId="0" applyNumberFormat="1" applyFont="1" applyFill="1" applyBorder="1" applyAlignment="1"/>
    <xf numFmtId="164" fontId="0" fillId="0" borderId="10" xfId="0" applyNumberFormat="1" applyFont="1" applyFill="1" applyBorder="1" applyAlignment="1"/>
    <xf numFmtId="0" fontId="6" fillId="0" borderId="6" xfId="0" applyNumberFormat="1" applyFont="1" applyFill="1" applyBorder="1" applyAlignment="1"/>
    <xf numFmtId="0" fontId="0" fillId="0" borderId="0" xfId="0" applyNumberFormat="1" applyFont="1" applyFill="1" applyBorder="1" applyAlignment="1"/>
    <xf numFmtId="164" fontId="6" fillId="0" borderId="0" xfId="0" applyNumberFormat="1" applyFont="1" applyFill="1" applyBorder="1" applyAlignment="1"/>
    <xf numFmtId="164" fontId="0" fillId="0" borderId="6" xfId="0" applyNumberFormat="1" applyFont="1" applyBorder="1" applyAlignment="1"/>
    <xf numFmtId="164" fontId="0" fillId="0" borderId="0" xfId="0" applyNumberFormat="1" applyFont="1" applyBorder="1" applyAlignment="1"/>
    <xf numFmtId="164" fontId="0" fillId="0" borderId="0" xfId="0" applyNumberFormat="1" applyFont="1" applyFill="1" applyBorder="1" applyAlignment="1"/>
    <xf numFmtId="164" fontId="7" fillId="0" borderId="0" xfId="0" applyNumberFormat="1" applyFont="1" applyFill="1" applyBorder="1" applyAlignment="1"/>
    <xf numFmtId="164" fontId="7" fillId="0" borderId="6" xfId="0" applyNumberFormat="1" applyFont="1" applyBorder="1" applyAlignment="1"/>
    <xf numFmtId="0" fontId="6" fillId="0" borderId="0" xfId="0" applyNumberFormat="1" applyFont="1" applyBorder="1" applyAlignment="1"/>
    <xf numFmtId="3" fontId="7" fillId="0" borderId="6" xfId="1" applyNumberFormat="1" applyFont="1" applyBorder="1" applyAlignment="1"/>
    <xf numFmtId="3" fontId="7" fillId="0" borderId="0" xfId="1" applyNumberFormat="1" applyFont="1" applyBorder="1" applyAlignment="1"/>
    <xf numFmtId="3" fontId="7" fillId="0" borderId="6" xfId="1" applyNumberFormat="1" applyFont="1" applyFill="1" applyBorder="1" applyAlignment="1"/>
    <xf numFmtId="3" fontId="7" fillId="0" borderId="0" xfId="1" applyNumberFormat="1" applyFont="1" applyFill="1" applyBorder="1" applyAlignment="1"/>
    <xf numFmtId="3" fontId="7" fillId="2" borderId="0" xfId="1" applyNumberFormat="1" applyFont="1" applyFill="1" applyBorder="1" applyAlignment="1"/>
    <xf numFmtId="3" fontId="7" fillId="2" borderId="6" xfId="1" applyNumberFormat="1" applyFont="1" applyFill="1" applyBorder="1" applyAlignment="1"/>
    <xf numFmtId="3" fontId="7" fillId="0" borderId="0" xfId="2" applyNumberFormat="1" applyFont="1" applyBorder="1" applyAlignment="1"/>
    <xf numFmtId="0" fontId="0" fillId="0" borderId="11" xfId="0" applyNumberFormat="1" applyFont="1" applyBorder="1" applyAlignment="1"/>
    <xf numFmtId="0" fontId="7" fillId="0" borderId="0" xfId="1" applyNumberFormat="1" applyFont="1" applyBorder="1" applyAlignment="1"/>
    <xf numFmtId="0" fontId="6" fillId="0" borderId="2" xfId="0" applyNumberFormat="1" applyFont="1" applyBorder="1" applyAlignment="1">
      <alignment horizontal="centerContinuous"/>
    </xf>
    <xf numFmtId="0" fontId="6" fillId="0" borderId="3" xfId="0" applyNumberFormat="1" applyFont="1" applyBorder="1" applyAlignment="1">
      <alignment horizontal="centerContinuous"/>
    </xf>
    <xf numFmtId="0" fontId="6" fillId="0" borderId="4" xfId="0" applyNumberFormat="1" applyFont="1"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Continuous"/>
    </xf>
    <xf numFmtId="0" fontId="6" fillId="0" borderId="2" xfId="0" applyNumberFormat="1" applyFont="1" applyFill="1" applyBorder="1" applyAlignment="1">
      <alignment horizontal="centerContinuous"/>
    </xf>
    <xf numFmtId="0" fontId="6" fillId="0" borderId="12" xfId="0" applyNumberFormat="1" applyFont="1" applyBorder="1" applyAlignment="1">
      <alignment horizontal="right" wrapText="1"/>
    </xf>
    <xf numFmtId="0" fontId="6" fillId="0" borderId="11" xfId="0" applyNumberFormat="1" applyFont="1" applyBorder="1" applyAlignment="1">
      <alignment horizontal="right" wrapText="1"/>
    </xf>
    <xf numFmtId="0" fontId="6" fillId="0" borderId="9" xfId="0" applyNumberFormat="1" applyFont="1" applyBorder="1" applyAlignment="1">
      <alignment horizontal="right" wrapText="1"/>
    </xf>
    <xf numFmtId="0" fontId="6" fillId="0" borderId="0" xfId="0" applyNumberFormat="1" applyFont="1" applyBorder="1" applyAlignment="1">
      <alignment horizontal="right" wrapText="1"/>
    </xf>
    <xf numFmtId="0" fontId="6" fillId="0" borderId="13" xfId="0" applyNumberFormat="1" applyFont="1" applyBorder="1" applyAlignment="1">
      <alignment horizontal="right" wrapText="1"/>
    </xf>
    <xf numFmtId="0" fontId="6" fillId="0" borderId="10" xfId="0" applyNumberFormat="1" applyFont="1" applyBorder="1" applyAlignment="1">
      <alignment horizontal="right" wrapText="1"/>
    </xf>
    <xf numFmtId="0" fontId="6" fillId="0" borderId="0" xfId="0" applyNumberFormat="1" applyFont="1" applyFill="1" applyBorder="1" applyAlignment="1">
      <alignment horizontal="right" wrapText="1"/>
    </xf>
    <xf numFmtId="0" fontId="0" fillId="0" borderId="1" xfId="0" applyNumberFormat="1" applyFont="1" applyFill="1" applyBorder="1" applyAlignment="1"/>
    <xf numFmtId="0" fontId="0" fillId="0" borderId="12" xfId="0" applyNumberFormat="1" applyFont="1" applyBorder="1" applyAlignment="1"/>
    <xf numFmtId="0" fontId="0" fillId="0" borderId="9" xfId="0" applyNumberFormat="1" applyFont="1" applyBorder="1" applyAlignment="1"/>
    <xf numFmtId="165" fontId="7" fillId="3" borderId="13" xfId="2" applyNumberFormat="1" applyFont="1" applyFill="1" applyBorder="1" applyAlignment="1"/>
    <xf numFmtId="165" fontId="7" fillId="3" borderId="0" xfId="2" applyNumberFormat="1" applyFont="1" applyFill="1" applyBorder="1" applyAlignment="1"/>
    <xf numFmtId="165" fontId="7" fillId="3" borderId="10" xfId="2" applyNumberFormat="1" applyFont="1" applyFill="1" applyBorder="1" applyAlignment="1"/>
    <xf numFmtId="165" fontId="7" fillId="0" borderId="13" xfId="2" applyNumberFormat="1" applyFont="1" applyFill="1" applyBorder="1" applyAlignment="1"/>
    <xf numFmtId="165" fontId="7" fillId="0" borderId="0" xfId="2" applyNumberFormat="1" applyFont="1" applyFill="1" applyBorder="1" applyAlignment="1"/>
    <xf numFmtId="165" fontId="7" fillId="0" borderId="10" xfId="2" applyNumberFormat="1" applyFont="1" applyFill="1" applyBorder="1" applyAlignment="1"/>
    <xf numFmtId="0" fontId="6" fillId="0" borderId="0" xfId="0" applyNumberFormat="1" applyFont="1" applyFill="1" applyBorder="1" applyAlignment="1"/>
    <xf numFmtId="0" fontId="0" fillId="0" borderId="13" xfId="0" applyNumberFormat="1" applyFont="1" applyBorder="1" applyAlignment="1"/>
    <xf numFmtId="0" fontId="6" fillId="0" borderId="7" xfId="0" applyNumberFormat="1" applyFont="1" applyFill="1" applyBorder="1" applyAlignment="1"/>
    <xf numFmtId="165" fontId="7" fillId="3" borderId="14" xfId="2" applyNumberFormat="1" applyFont="1" applyFill="1" applyBorder="1" applyAlignment="1"/>
    <xf numFmtId="165" fontId="7" fillId="3" borderId="15" xfId="2" applyNumberFormat="1" applyFont="1" applyFill="1" applyBorder="1" applyAlignment="1"/>
    <xf numFmtId="165" fontId="7" fillId="3" borderId="8" xfId="2" applyNumberFormat="1" applyFont="1" applyFill="1" applyBorder="1" applyAlignment="1"/>
    <xf numFmtId="0" fontId="6" fillId="0" borderId="3" xfId="0" applyNumberFormat="1" applyFont="1" applyFill="1" applyBorder="1" applyAlignment="1">
      <alignment horizontal="centerContinuous"/>
    </xf>
    <xf numFmtId="0" fontId="6" fillId="0" borderId="4" xfId="0" applyNumberFormat="1" applyFont="1" applyFill="1" applyBorder="1" applyAlignment="1">
      <alignment horizontal="centerContinuous"/>
    </xf>
    <xf numFmtId="0" fontId="6" fillId="5" borderId="2" xfId="0" applyNumberFormat="1" applyFont="1" applyFill="1" applyBorder="1" applyAlignment="1">
      <alignment horizontal="centerContinuous"/>
    </xf>
    <xf numFmtId="0" fontId="6" fillId="5" borderId="3" xfId="0" applyNumberFormat="1" applyFont="1" applyFill="1" applyBorder="1" applyAlignment="1">
      <alignment horizontal="centerContinuous"/>
    </xf>
    <xf numFmtId="0" fontId="6" fillId="5" borderId="4" xfId="0" applyNumberFormat="1" applyFont="1" applyFill="1" applyBorder="1" applyAlignment="1">
      <alignment horizontal="centerContinuous"/>
    </xf>
    <xf numFmtId="0" fontId="6" fillId="0" borderId="12" xfId="0" applyNumberFormat="1" applyFont="1" applyFill="1" applyBorder="1" applyAlignment="1">
      <alignment horizontal="right" wrapText="1"/>
    </xf>
    <xf numFmtId="0" fontId="6" fillId="0" borderId="11" xfId="0" applyNumberFormat="1" applyFont="1" applyFill="1" applyBorder="1" applyAlignment="1">
      <alignment horizontal="right" wrapText="1"/>
    </xf>
    <xf numFmtId="0" fontId="6" fillId="0" borderId="9" xfId="0" applyNumberFormat="1" applyFont="1" applyFill="1" applyBorder="1" applyAlignment="1">
      <alignment horizontal="right" wrapText="1"/>
    </xf>
    <xf numFmtId="0" fontId="6" fillId="5" borderId="13" xfId="0" applyNumberFormat="1" applyFont="1" applyFill="1" applyBorder="1" applyAlignment="1">
      <alignment horizontal="right" wrapText="1"/>
    </xf>
    <xf numFmtId="0" fontId="6" fillId="5" borderId="0" xfId="0" applyNumberFormat="1" applyFont="1" applyFill="1" applyBorder="1" applyAlignment="1">
      <alignment horizontal="right" wrapText="1"/>
    </xf>
    <xf numFmtId="0" fontId="6" fillId="5" borderId="10" xfId="0" applyNumberFormat="1" applyFont="1" applyFill="1" applyBorder="1" applyAlignment="1">
      <alignment horizontal="right" wrapText="1"/>
    </xf>
    <xf numFmtId="0" fontId="6" fillId="5" borderId="3" xfId="0" applyNumberFormat="1" applyFont="1" applyFill="1" applyBorder="1" applyAlignment="1">
      <alignment horizontal="right" wrapText="1"/>
    </xf>
    <xf numFmtId="0" fontId="6" fillId="5" borderId="4" xfId="0" applyNumberFormat="1" applyFont="1" applyFill="1" applyBorder="1" applyAlignment="1">
      <alignment horizontal="right" wrapText="1"/>
    </xf>
    <xf numFmtId="164" fontId="0" fillId="0" borderId="12" xfId="0" applyNumberFormat="1" applyFont="1" applyFill="1" applyBorder="1" applyAlignment="1"/>
    <xf numFmtId="164" fontId="0" fillId="0" borderId="11" xfId="0" applyNumberFormat="1" applyFont="1" applyFill="1" applyBorder="1" applyAlignment="1"/>
    <xf numFmtId="164" fontId="0" fillId="3" borderId="11" xfId="0" applyNumberFormat="1" applyFont="1" applyFill="1" applyBorder="1" applyAlignment="1"/>
    <xf numFmtId="164" fontId="0" fillId="5" borderId="12" xfId="0" applyNumberFormat="1" applyFont="1" applyFill="1" applyBorder="1" applyAlignment="1"/>
    <xf numFmtId="164" fontId="0" fillId="5" borderId="11" xfId="0" applyNumberFormat="1" applyFont="1" applyFill="1" applyBorder="1" applyAlignment="1"/>
    <xf numFmtId="164" fontId="0" fillId="5" borderId="9" xfId="0" applyNumberFormat="1" applyFont="1" applyFill="1" applyBorder="1" applyAlignment="1"/>
    <xf numFmtId="164" fontId="0" fillId="0" borderId="13" xfId="0" applyNumberFormat="1" applyFont="1" applyFill="1" applyBorder="1" applyAlignment="1"/>
    <xf numFmtId="164" fontId="0" fillId="3" borderId="0" xfId="0" applyNumberFormat="1" applyFont="1" applyFill="1" applyBorder="1" applyAlignment="1"/>
    <xf numFmtId="164" fontId="0" fillId="5" borderId="13" xfId="0" applyNumberFormat="1" applyFont="1" applyFill="1" applyBorder="1" applyAlignment="1"/>
    <xf numFmtId="164" fontId="0" fillId="5" borderId="0" xfId="0" applyNumberFormat="1" applyFont="1" applyFill="1" applyBorder="1" applyAlignment="1"/>
    <xf numFmtId="164" fontId="0" fillId="5" borderId="10" xfId="0" applyNumberFormat="1" applyFont="1" applyFill="1" applyBorder="1" applyAlignment="1"/>
    <xf numFmtId="0" fontId="6" fillId="0" borderId="7" xfId="0" applyNumberFormat="1" applyFont="1" applyBorder="1" applyAlignment="1"/>
    <xf numFmtId="3" fontId="0" fillId="0" borderId="14" xfId="0" applyNumberFormat="1" applyFont="1" applyFill="1" applyBorder="1" applyAlignment="1"/>
    <xf numFmtId="3" fontId="0" fillId="0" borderId="15" xfId="0" applyNumberFormat="1" applyFont="1" applyFill="1" applyBorder="1" applyAlignment="1"/>
    <xf numFmtId="3" fontId="0" fillId="0" borderId="8" xfId="0" applyNumberFormat="1" applyFont="1" applyFill="1" applyBorder="1" applyAlignment="1"/>
    <xf numFmtId="3" fontId="0" fillId="5" borderId="14" xfId="0" applyNumberFormat="1" applyFont="1" applyFill="1" applyBorder="1" applyAlignment="1"/>
    <xf numFmtId="3" fontId="0" fillId="5" borderId="15" xfId="0" applyNumberFormat="1" applyFont="1" applyFill="1" applyBorder="1" applyAlignment="1"/>
    <xf numFmtId="3" fontId="0" fillId="5" borderId="8" xfId="0" applyNumberFormat="1" applyFont="1" applyFill="1" applyBorder="1" applyAlignment="1"/>
    <xf numFmtId="0" fontId="7" fillId="0" borderId="0" xfId="4" applyNumberFormat="1" applyFont="1" applyBorder="1" applyAlignment="1"/>
    <xf numFmtId="0" fontId="6" fillId="0" borderId="12" xfId="0" applyNumberFormat="1" applyFont="1" applyBorder="1" applyAlignment="1"/>
    <xf numFmtId="0" fontId="6" fillId="0" borderId="11" xfId="0" applyNumberFormat="1" applyFont="1" applyBorder="1" applyAlignment="1"/>
    <xf numFmtId="0" fontId="6" fillId="0" borderId="13" xfId="0" applyNumberFormat="1" applyFont="1" applyBorder="1" applyAlignment="1"/>
    <xf numFmtId="0" fontId="6" fillId="0" borderId="11" xfId="0" applyNumberFormat="1" applyFont="1" applyBorder="1" applyAlignment="1">
      <alignment horizontal="left"/>
    </xf>
    <xf numFmtId="166" fontId="0" fillId="6" borderId="12" xfId="0" applyNumberFormat="1" applyFont="1" applyFill="1" applyBorder="1" applyAlignment="1">
      <alignment horizontal="left"/>
    </xf>
    <xf numFmtId="166" fontId="0" fillId="0" borderId="11" xfId="0" applyNumberFormat="1" applyFont="1" applyBorder="1" applyAlignment="1">
      <alignment horizontal="left"/>
    </xf>
    <xf numFmtId="166" fontId="0" fillId="6" borderId="11" xfId="0" applyNumberFormat="1" applyFont="1" applyFill="1" applyBorder="1" applyAlignment="1">
      <alignment horizontal="left"/>
    </xf>
    <xf numFmtId="166" fontId="0" fillId="0" borderId="12" xfId="0" applyNumberFormat="1" applyFont="1" applyBorder="1" applyAlignment="1">
      <alignment horizontal="left"/>
    </xf>
    <xf numFmtId="166" fontId="0" fillId="6" borderId="1" xfId="0" applyNumberFormat="1" applyFont="1" applyFill="1" applyBorder="1" applyAlignment="1">
      <alignment horizontal="left"/>
    </xf>
    <xf numFmtId="0" fontId="6" fillId="0" borderId="15" xfId="0" applyNumberFormat="1" applyFont="1" applyBorder="1" applyAlignment="1">
      <alignment horizontal="left"/>
    </xf>
    <xf numFmtId="166" fontId="0" fillId="6" borderId="14" xfId="0" applyNumberFormat="1" applyFont="1" applyFill="1" applyBorder="1" applyAlignment="1">
      <alignment horizontal="left"/>
    </xf>
    <xf numFmtId="166" fontId="0" fillId="6" borderId="15" xfId="0" applyNumberFormat="1" applyFont="1" applyFill="1" applyBorder="1" applyAlignment="1">
      <alignment horizontal="left"/>
    </xf>
    <xf numFmtId="166" fontId="0" fillId="0" borderId="15" xfId="0" applyNumberFormat="1" applyFont="1" applyBorder="1" applyAlignment="1">
      <alignment horizontal="left"/>
    </xf>
    <xf numFmtId="166" fontId="0" fillId="0" borderId="14" xfId="0" applyNumberFormat="1" applyFont="1" applyBorder="1" applyAlignment="1">
      <alignment horizontal="left"/>
    </xf>
    <xf numFmtId="166" fontId="0" fillId="6" borderId="7" xfId="0" applyNumberFormat="1" applyFont="1" applyFill="1" applyBorder="1" applyAlignment="1">
      <alignment horizontal="left"/>
    </xf>
    <xf numFmtId="0" fontId="0" fillId="0" borderId="0" xfId="0" applyNumberFormat="1" applyFont="1" applyBorder="1" applyAlignment="1">
      <alignment horizontal="left"/>
    </xf>
    <xf numFmtId="0" fontId="0" fillId="0" borderId="11" xfId="0" applyNumberFormat="1" applyFont="1" applyBorder="1" applyAlignment="1">
      <alignment horizontal="left"/>
    </xf>
    <xf numFmtId="0" fontId="6" fillId="0" borderId="9" xfId="0" applyNumberFormat="1" applyFont="1" applyBorder="1" applyAlignment="1"/>
    <xf numFmtId="0" fontId="6" fillId="0" borderId="10" xfId="0" applyNumberFormat="1" applyFont="1" applyBorder="1" applyAlignment="1"/>
    <xf numFmtId="165" fontId="0" fillId="0" borderId="12" xfId="0" applyNumberFormat="1" applyFont="1" applyBorder="1" applyAlignment="1">
      <alignment horizontal="center"/>
    </xf>
    <xf numFmtId="165" fontId="0" fillId="0" borderId="11" xfId="0" applyNumberFormat="1" applyFont="1" applyBorder="1" applyAlignment="1">
      <alignment horizontal="center"/>
    </xf>
    <xf numFmtId="165" fontId="0" fillId="0" borderId="9" xfId="0" applyNumberFormat="1" applyFont="1" applyBorder="1" applyAlignment="1">
      <alignment horizontal="center"/>
    </xf>
    <xf numFmtId="165" fontId="0" fillId="0" borderId="1" xfId="0" applyNumberFormat="1" applyFont="1" applyBorder="1" applyAlignment="1"/>
    <xf numFmtId="165" fontId="0" fillId="0" borderId="14" xfId="0" applyNumberFormat="1" applyFont="1" applyBorder="1" applyAlignment="1">
      <alignment horizontal="center"/>
    </xf>
    <xf numFmtId="165" fontId="0" fillId="0" borderId="15" xfId="0" applyNumberFormat="1" applyFont="1" applyBorder="1" applyAlignment="1">
      <alignment horizontal="center"/>
    </xf>
    <xf numFmtId="165" fontId="0" fillId="0" borderId="8" xfId="0" applyNumberFormat="1" applyFont="1" applyBorder="1" applyAlignment="1">
      <alignment horizontal="center"/>
    </xf>
    <xf numFmtId="165" fontId="0" fillId="0" borderId="7" xfId="0" applyNumberFormat="1" applyFont="1" applyBorder="1" applyAlignment="1"/>
    <xf numFmtId="0" fontId="4" fillId="0" borderId="0" xfId="0" applyNumberFormat="1" applyFont="1" applyFill="1" applyBorder="1" applyAlignment="1"/>
    <xf numFmtId="0" fontId="0" fillId="0" borderId="13" xfId="0" applyNumberFormat="1" applyFont="1" applyFill="1" applyBorder="1" applyAlignment="1"/>
    <xf numFmtId="167" fontId="0" fillId="0" borderId="0" xfId="0" applyNumberFormat="1" applyFont="1" applyFill="1" applyBorder="1" applyAlignment="1"/>
    <xf numFmtId="0" fontId="0" fillId="0" borderId="0" xfId="0" applyNumberFormat="1" applyFont="1" applyFill="1" applyBorder="1" applyAlignment="1">
      <alignment horizontal="right"/>
    </xf>
    <xf numFmtId="0" fontId="0" fillId="0" borderId="2" xfId="0" applyNumberFormat="1" applyFont="1" applyFill="1" applyBorder="1" applyAlignment="1"/>
    <xf numFmtId="0" fontId="6" fillId="0" borderId="3" xfId="0" applyNumberFormat="1" applyFont="1" applyFill="1" applyBorder="1" applyAlignment="1">
      <alignment textRotation="90" wrapText="1"/>
    </xf>
    <xf numFmtId="0" fontId="6" fillId="0" borderId="4" xfId="0" applyNumberFormat="1" applyFont="1" applyFill="1" applyBorder="1" applyAlignment="1">
      <alignment textRotation="90" wrapText="1"/>
    </xf>
    <xf numFmtId="0" fontId="0" fillId="0" borderId="12" xfId="0" applyNumberFormat="1" applyFont="1" applyFill="1" applyBorder="1" applyAlignment="1"/>
    <xf numFmtId="3" fontId="0" fillId="0" borderId="11" xfId="0" applyNumberFormat="1" applyFont="1" applyFill="1" applyBorder="1" applyAlignment="1"/>
    <xf numFmtId="3" fontId="0" fillId="0" borderId="9" xfId="0" applyNumberFormat="1" applyFont="1" applyFill="1" applyBorder="1" applyAlignment="1"/>
    <xf numFmtId="165" fontId="0" fillId="0" borderId="0" xfId="0" applyNumberFormat="1" applyFont="1" applyFill="1" applyBorder="1" applyAlignment="1"/>
    <xf numFmtId="165" fontId="0" fillId="0" borderId="10" xfId="0" applyNumberFormat="1" applyFont="1" applyFill="1" applyBorder="1" applyAlignment="1"/>
    <xf numFmtId="3" fontId="0" fillId="0" borderId="0" xfId="0" applyNumberFormat="1" applyFont="1" applyFill="1" applyBorder="1" applyAlignment="1"/>
    <xf numFmtId="3" fontId="0" fillId="0" borderId="10" xfId="0" applyNumberFormat="1" applyFont="1" applyFill="1" applyBorder="1" applyAlignment="1"/>
    <xf numFmtId="0" fontId="0" fillId="0" borderId="14" xfId="0" applyNumberFormat="1" applyFont="1" applyFill="1" applyBorder="1" applyAlignment="1"/>
    <xf numFmtId="164" fontId="0" fillId="0" borderId="15" xfId="0" applyNumberFormat="1" applyFont="1" applyFill="1" applyBorder="1" applyAlignment="1"/>
    <xf numFmtId="164" fontId="0" fillId="0" borderId="8" xfId="0" applyNumberFormat="1" applyFont="1" applyFill="1" applyBorder="1" applyAlignment="1"/>
    <xf numFmtId="0" fontId="12" fillId="0" borderId="0" xfId="0" applyNumberFormat="1" applyFont="1" applyFill="1" applyBorder="1" applyAlignment="1"/>
    <xf numFmtId="0" fontId="6" fillId="0" borderId="12" xfId="0" applyNumberFormat="1" applyFont="1" applyFill="1" applyBorder="1" applyAlignment="1">
      <alignment horizontal="left"/>
    </xf>
    <xf numFmtId="0" fontId="6" fillId="0" borderId="11" xfId="0" applyNumberFormat="1" applyFont="1" applyFill="1" applyBorder="1" applyAlignment="1">
      <alignment horizontal="centerContinuous"/>
    </xf>
    <xf numFmtId="0" fontId="6" fillId="0" borderId="9" xfId="0" applyNumberFormat="1" applyFont="1" applyFill="1" applyBorder="1" applyAlignment="1">
      <alignment horizontal="centerContinuous"/>
    </xf>
    <xf numFmtId="0" fontId="6" fillId="0" borderId="0" xfId="5" applyFont="1"/>
    <xf numFmtId="0" fontId="6" fillId="0" borderId="2" xfId="0" applyNumberFormat="1" applyFont="1" applyFill="1" applyBorder="1" applyAlignment="1">
      <alignment horizontal="right" wrapText="1"/>
    </xf>
    <xf numFmtId="0" fontId="6" fillId="0" borderId="3" xfId="0" applyNumberFormat="1" applyFont="1" applyFill="1" applyBorder="1" applyAlignment="1">
      <alignment horizontal="right" wrapText="1"/>
    </xf>
    <xf numFmtId="0" fontId="0" fillId="0" borderId="0" xfId="5" applyNumberFormat="1" applyFont="1" applyFill="1" applyBorder="1" applyAlignment="1"/>
    <xf numFmtId="3" fontId="0" fillId="0" borderId="13" xfId="0" applyNumberFormat="1" applyFont="1" applyFill="1" applyBorder="1" applyAlignment="1"/>
    <xf numFmtId="3" fontId="0" fillId="0" borderId="12" xfId="2" applyNumberFormat="1" applyFont="1" applyFill="1" applyBorder="1" applyAlignment="1"/>
    <xf numFmtId="3" fontId="0" fillId="0" borderId="11" xfId="2" applyNumberFormat="1" applyFont="1" applyFill="1" applyBorder="1" applyAlignment="1"/>
    <xf numFmtId="3" fontId="0" fillId="0" borderId="13" xfId="2" applyNumberFormat="1" applyFont="1" applyFill="1" applyBorder="1" applyAlignment="1"/>
    <xf numFmtId="3" fontId="0" fillId="0" borderId="0" xfId="2" applyNumberFormat="1" applyFont="1" applyFill="1" applyBorder="1" applyAlignment="1"/>
    <xf numFmtId="0" fontId="0" fillId="0" borderId="0" xfId="5" applyFont="1"/>
    <xf numFmtId="164" fontId="0" fillId="0" borderId="13" xfId="2" applyNumberFormat="1" applyFont="1" applyFill="1" applyBorder="1" applyAlignment="1"/>
    <xf numFmtId="164" fontId="0" fillId="0" borderId="0" xfId="2" applyNumberFormat="1" applyFont="1" applyFill="1" applyBorder="1" applyAlignment="1"/>
    <xf numFmtId="164" fontId="0" fillId="0" borderId="14" xfId="0" applyNumberFormat="1" applyFont="1" applyFill="1" applyBorder="1" applyAlignment="1"/>
    <xf numFmtId="164" fontId="0" fillId="0" borderId="14" xfId="2" applyNumberFormat="1" applyFont="1" applyFill="1" applyBorder="1" applyAlignment="1"/>
    <xf numFmtId="164" fontId="0" fillId="0" borderId="15" xfId="2" applyNumberFormat="1" applyFont="1" applyFill="1" applyBorder="1" applyAlignment="1"/>
    <xf numFmtId="168" fontId="0" fillId="0" borderId="0" xfId="2" applyNumberFormat="1" applyFont="1" applyFill="1" applyBorder="1" applyAlignment="1"/>
    <xf numFmtId="0" fontId="0" fillId="0" borderId="0" xfId="5" applyFont="1" applyBorder="1" applyAlignment="1"/>
    <xf numFmtId="0" fontId="6" fillId="0" borderId="0" xfId="5" applyFont="1" applyFill="1"/>
    <xf numFmtId="0" fontId="6" fillId="0" borderId="14" xfId="0" applyNumberFormat="1" applyFont="1" applyFill="1" applyBorder="1" applyAlignment="1">
      <alignment horizontal="right" wrapText="1"/>
    </xf>
    <xf numFmtId="0" fontId="6" fillId="0" borderId="15" xfId="0" applyNumberFormat="1" applyFont="1" applyFill="1" applyBorder="1" applyAlignment="1">
      <alignment horizontal="right" wrapText="1"/>
    </xf>
    <xf numFmtId="0" fontId="6" fillId="0" borderId="8" xfId="0" applyNumberFormat="1" applyFont="1" applyFill="1" applyBorder="1" applyAlignment="1">
      <alignment horizontal="right" wrapText="1"/>
    </xf>
    <xf numFmtId="0" fontId="6" fillId="0" borderId="7" xfId="0" applyNumberFormat="1" applyFont="1" applyFill="1" applyBorder="1" applyAlignment="1">
      <alignment horizontal="right" wrapText="1"/>
    </xf>
    <xf numFmtId="0" fontId="0" fillId="0" borderId="9" xfId="0" applyNumberFormat="1" applyFont="1" applyFill="1" applyBorder="1" applyAlignment="1">
      <alignment horizontal="right"/>
    </xf>
    <xf numFmtId="3" fontId="0" fillId="0" borderId="6" xfId="0" applyNumberFormat="1" applyFont="1" applyFill="1" applyBorder="1" applyAlignment="1"/>
    <xf numFmtId="165" fontId="0" fillId="0" borderId="13" xfId="2" applyNumberFormat="1" applyFont="1" applyFill="1" applyBorder="1" applyAlignment="1"/>
    <xf numFmtId="165" fontId="0" fillId="0" borderId="0" xfId="2" applyNumberFormat="1" applyFont="1" applyFill="1" applyBorder="1" applyAlignment="1"/>
    <xf numFmtId="165" fontId="0" fillId="0" borderId="10" xfId="2" applyNumberFormat="1" applyFont="1" applyFill="1" applyBorder="1" applyAlignment="1"/>
    <xf numFmtId="0" fontId="0" fillId="0" borderId="10" xfId="0" applyNumberFormat="1" applyFont="1" applyFill="1" applyBorder="1" applyAlignment="1">
      <alignment horizontal="right"/>
    </xf>
    <xf numFmtId="0" fontId="0" fillId="0" borderId="10" xfId="0" applyNumberFormat="1" applyFont="1" applyFill="1" applyBorder="1" applyAlignment="1"/>
    <xf numFmtId="0" fontId="0" fillId="0" borderId="15" xfId="0" applyNumberFormat="1" applyFont="1" applyFill="1" applyBorder="1" applyAlignment="1">
      <alignment horizontal="right"/>
    </xf>
    <xf numFmtId="164" fontId="0" fillId="0" borderId="7" xfId="0" applyNumberFormat="1" applyFont="1" applyFill="1" applyBorder="1" applyAlignment="1"/>
    <xf numFmtId="165" fontId="0" fillId="0" borderId="15" xfId="2" applyNumberFormat="1" applyFont="1" applyFill="1" applyBorder="1" applyAlignment="1"/>
    <xf numFmtId="165" fontId="0" fillId="0" borderId="8" xfId="2" applyNumberFormat="1" applyFont="1" applyFill="1" applyBorder="1" applyAlignment="1"/>
    <xf numFmtId="165" fontId="0" fillId="0" borderId="11" xfId="2" applyNumberFormat="1" applyFont="1" applyFill="1" applyBorder="1" applyAlignment="1"/>
    <xf numFmtId="165" fontId="0" fillId="0" borderId="9" xfId="2" applyNumberFormat="1" applyFont="1" applyFill="1" applyBorder="1" applyAlignment="1"/>
    <xf numFmtId="11" fontId="0" fillId="0" borderId="0" xfId="0" applyNumberFormat="1" applyFont="1" applyBorder="1" applyAlignment="1"/>
    <xf numFmtId="11" fontId="6" fillId="0" borderId="0" xfId="0" applyNumberFormat="1" applyFont="1" applyBorder="1" applyAlignment="1"/>
    <xf numFmtId="11" fontId="0" fillId="0" borderId="11" xfId="0" applyNumberFormat="1" applyFont="1" applyBorder="1" applyAlignment="1"/>
    <xf numFmtId="11" fontId="0" fillId="0" borderId="9" xfId="0" applyNumberFormat="1" applyFont="1" applyFill="1" applyBorder="1" applyAlignment="1"/>
    <xf numFmtId="11" fontId="6" fillId="0" borderId="12" xfId="0" applyNumberFormat="1" applyFont="1" applyBorder="1" applyAlignment="1">
      <alignment horizontal="centerContinuous"/>
    </xf>
    <xf numFmtId="11" fontId="0" fillId="0" borderId="11" xfId="0" applyNumberFormat="1" applyFont="1" applyBorder="1" applyAlignment="1">
      <alignment horizontal="centerContinuous"/>
    </xf>
    <xf numFmtId="11" fontId="0" fillId="0" borderId="9" xfId="0" applyNumberFormat="1" applyFont="1" applyBorder="1" applyAlignment="1">
      <alignment horizontal="centerContinuous"/>
    </xf>
    <xf numFmtId="0" fontId="0" fillId="0" borderId="0" xfId="6" applyNumberFormat="1" applyFont="1" applyBorder="1" applyAlignment="1"/>
    <xf numFmtId="11" fontId="0" fillId="0" borderId="10" xfId="0" applyNumberFormat="1" applyFont="1" applyBorder="1" applyAlignment="1"/>
    <xf numFmtId="11" fontId="6" fillId="0" borderId="13" xfId="0" applyNumberFormat="1" applyFont="1" applyBorder="1" applyAlignment="1">
      <alignment horizontal="center"/>
    </xf>
    <xf numFmtId="11" fontId="6" fillId="0" borderId="0" xfId="0" applyNumberFormat="1" applyFont="1" applyBorder="1" applyAlignment="1">
      <alignment horizontal="center"/>
    </xf>
    <xf numFmtId="11" fontId="6" fillId="0" borderId="10" xfId="0" applyNumberFormat="1" applyFont="1" applyBorder="1" applyAlignment="1">
      <alignment horizontal="center"/>
    </xf>
    <xf numFmtId="11" fontId="0" fillId="0" borderId="11" xfId="0" applyNumberFormat="1" applyFont="1" applyFill="1" applyBorder="1" applyAlignment="1"/>
    <xf numFmtId="11" fontId="0" fillId="0" borderId="12" xfId="0" applyNumberFormat="1" applyFont="1" applyBorder="1" applyAlignment="1"/>
    <xf numFmtId="11" fontId="0" fillId="0" borderId="9" xfId="0" applyNumberFormat="1" applyFont="1" applyBorder="1" applyAlignment="1"/>
    <xf numFmtId="0" fontId="0" fillId="0" borderId="7" xfId="0" applyNumberFormat="1" applyFont="1" applyBorder="1" applyAlignment="1"/>
    <xf numFmtId="11" fontId="0" fillId="0" borderId="15" xfId="0" applyNumberFormat="1" applyFont="1" applyBorder="1" applyAlignment="1"/>
    <xf numFmtId="11" fontId="0" fillId="0" borderId="8" xfId="0" applyNumberFormat="1" applyFont="1" applyBorder="1" applyAlignment="1"/>
    <xf numFmtId="11" fontId="0" fillId="0" borderId="13" xfId="0" applyNumberFormat="1" applyFont="1" applyBorder="1" applyAlignment="1"/>
    <xf numFmtId="11" fontId="0" fillId="0" borderId="6" xfId="0" applyNumberFormat="1" applyFont="1" applyBorder="1" applyAlignment="1"/>
    <xf numFmtId="11" fontId="0" fillId="0" borderId="0" xfId="0" applyNumberFormat="1" applyFont="1" applyFill="1" applyBorder="1" applyAlignment="1"/>
    <xf numFmtId="11" fontId="0" fillId="0" borderId="10" xfId="0" applyNumberFormat="1" applyFont="1" applyFill="1" applyBorder="1" applyAlignment="1"/>
    <xf numFmtId="0" fontId="0" fillId="0" borderId="3" xfId="0" applyNumberFormat="1" applyFont="1" applyBorder="1" applyAlignment="1"/>
    <xf numFmtId="11" fontId="0" fillId="0" borderId="2" xfId="0" applyNumberFormat="1" applyFont="1" applyBorder="1" applyAlignment="1"/>
    <xf numFmtId="11" fontId="0" fillId="0" borderId="3" xfId="0" applyNumberFormat="1" applyFont="1" applyBorder="1" applyAlignment="1"/>
    <xf numFmtId="11" fontId="0" fillId="0" borderId="4" xfId="0" applyNumberFormat="1" applyFont="1" applyBorder="1" applyAlignment="1"/>
    <xf numFmtId="0" fontId="0" fillId="0" borderId="11" xfId="0" applyNumberFormat="1" applyBorder="1" applyAlignment="1"/>
    <xf numFmtId="0" fontId="0" fillId="0" borderId="13" xfId="0" applyNumberFormat="1" applyBorder="1" applyAlignment="1"/>
    <xf numFmtId="0" fontId="0" fillId="0" borderId="13" xfId="0" applyNumberFormat="1" applyFill="1" applyBorder="1" applyAlignment="1"/>
    <xf numFmtId="11" fontId="0" fillId="0" borderId="14" xfId="0" applyNumberFormat="1" applyFont="1" applyBorder="1" applyAlignment="1"/>
    <xf numFmtId="0" fontId="0" fillId="0" borderId="12" xfId="0" applyNumberFormat="1" applyBorder="1" applyAlignment="1"/>
    <xf numFmtId="0" fontId="0" fillId="0" borderId="0" xfId="0" applyNumberFormat="1" applyBorder="1" applyAlignment="1"/>
    <xf numFmtId="0" fontId="0" fillId="0" borderId="15" xfId="0" applyNumberFormat="1" applyBorder="1" applyAlignment="1"/>
    <xf numFmtId="169" fontId="0" fillId="0" borderId="0" xfId="2" applyNumberFormat="1" applyFont="1" applyBorder="1" applyAlignment="1"/>
    <xf numFmtId="0" fontId="0" fillId="0" borderId="0" xfId="0" applyAlignment="1">
      <alignment horizontal="right"/>
    </xf>
    <xf numFmtId="170" fontId="0" fillId="0" borderId="0" xfId="0" applyNumberFormat="1"/>
    <xf numFmtId="0" fontId="2" fillId="7" borderId="15" xfId="0" applyFont="1" applyFill="1" applyBorder="1"/>
    <xf numFmtId="0" fontId="0" fillId="0" borderId="15" xfId="0" applyBorder="1"/>
    <xf numFmtId="0" fontId="0" fillId="0" borderId="0" xfId="0" applyFill="1" applyBorder="1"/>
    <xf numFmtId="0" fontId="0" fillId="8" borderId="0" xfId="0" applyFill="1" applyAlignment="1">
      <alignment horizontal="right"/>
    </xf>
    <xf numFmtId="0" fontId="0" fillId="0" borderId="0" xfId="0" applyFill="1" applyAlignment="1">
      <alignment horizontal="right"/>
    </xf>
    <xf numFmtId="0" fontId="0" fillId="0" borderId="15" xfId="0" applyBorder="1" applyAlignment="1">
      <alignment horizontal="left"/>
    </xf>
    <xf numFmtId="0" fontId="0" fillId="0" borderId="0" xfId="0" applyBorder="1"/>
    <xf numFmtId="0" fontId="0" fillId="0" borderId="0" xfId="0" applyBorder="1" applyAlignment="1">
      <alignment horizontal="left"/>
    </xf>
    <xf numFmtId="167" fontId="0" fillId="5" borderId="6" xfId="0" applyNumberFormat="1" applyFont="1" applyFill="1" applyBorder="1" applyAlignment="1"/>
    <xf numFmtId="0" fontId="0" fillId="5" borderId="7" xfId="0" applyNumberFormat="1" applyFont="1" applyFill="1" applyBorder="1" applyAlignment="1"/>
    <xf numFmtId="9" fontId="0" fillId="0" borderId="0" xfId="2" applyFont="1" applyBorder="1" applyAlignment="1"/>
    <xf numFmtId="165" fontId="7" fillId="0" borderId="15" xfId="2" applyNumberFormat="1" applyFont="1" applyFill="1" applyBorder="1" applyAlignment="1"/>
    <xf numFmtId="0" fontId="0" fillId="0" borderId="0" xfId="0" applyNumberFormat="1" applyFont="1" applyBorder="1" applyAlignment="1">
      <alignment horizontal="center"/>
    </xf>
    <xf numFmtId="0" fontId="0" fillId="0" borderId="0" xfId="0" applyNumberFormat="1" applyFont="1" applyBorder="1" applyAlignment="1">
      <alignment horizontal="right"/>
    </xf>
    <xf numFmtId="0" fontId="0" fillId="9" borderId="0" xfId="0" applyNumberFormat="1" applyFont="1" applyFill="1" applyBorder="1" applyAlignment="1"/>
    <xf numFmtId="11" fontId="0" fillId="0" borderId="0" xfId="0" applyNumberFormat="1" applyFont="1" applyBorder="1" applyAlignment="1">
      <alignment horizontal="right"/>
    </xf>
    <xf numFmtId="0" fontId="5" fillId="0" borderId="0" xfId="0" applyNumberFormat="1" applyFont="1" applyFill="1" applyBorder="1" applyAlignment="1"/>
    <xf numFmtId="0" fontId="6" fillId="0" borderId="12" xfId="0" applyNumberFormat="1" applyFont="1" applyFill="1" applyBorder="1" applyAlignment="1"/>
    <xf numFmtId="0" fontId="0" fillId="0" borderId="11" xfId="0" applyNumberFormat="1" applyFont="1" applyFill="1" applyBorder="1" applyAlignment="1"/>
    <xf numFmtId="0" fontId="0" fillId="0" borderId="9" xfId="0" applyNumberFormat="1" applyFont="1" applyFill="1" applyBorder="1" applyAlignment="1"/>
    <xf numFmtId="0" fontId="0" fillId="0" borderId="8" xfId="0" applyNumberFormat="1" applyFont="1" applyFill="1" applyBorder="1" applyAlignment="1"/>
    <xf numFmtId="167" fontId="0" fillId="0" borderId="11" xfId="0" applyNumberFormat="1" applyFont="1" applyFill="1" applyBorder="1" applyAlignment="1">
      <alignment horizontal="right"/>
    </xf>
    <xf numFmtId="167" fontId="0" fillId="0" borderId="9" xfId="0" applyNumberFormat="1" applyFont="1" applyFill="1" applyBorder="1" applyAlignment="1">
      <alignment horizontal="right"/>
    </xf>
    <xf numFmtId="0" fontId="0" fillId="0" borderId="6" xfId="0" applyNumberFormat="1" applyFont="1" applyFill="1" applyBorder="1" applyAlignment="1"/>
    <xf numFmtId="167"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167" fontId="0" fillId="0" borderId="10" xfId="0" applyNumberFormat="1" applyFont="1" applyFill="1" applyBorder="1" applyAlignment="1">
      <alignment horizontal="right"/>
    </xf>
    <xf numFmtId="0" fontId="6" fillId="0" borderId="11" xfId="0" applyNumberFormat="1" applyFont="1" applyFill="1" applyBorder="1" applyAlignment="1"/>
    <xf numFmtId="0" fontId="0" fillId="0" borderId="7" xfId="0" applyNumberFormat="1" applyFont="1" applyFill="1" applyBorder="1" applyAlignment="1"/>
    <xf numFmtId="167" fontId="0" fillId="0" borderId="15" xfId="0" applyNumberFormat="1" applyFont="1" applyFill="1" applyBorder="1" applyAlignment="1">
      <alignment horizontal="right"/>
    </xf>
    <xf numFmtId="1" fontId="0" fillId="0" borderId="15" xfId="0" applyNumberFormat="1" applyFont="1" applyFill="1" applyBorder="1" applyAlignment="1">
      <alignment horizontal="right"/>
    </xf>
    <xf numFmtId="167" fontId="0" fillId="0" borderId="8" xfId="0" applyNumberFormat="1" applyFont="1" applyFill="1" applyBorder="1" applyAlignment="1">
      <alignment horizontal="right"/>
    </xf>
    <xf numFmtId="167" fontId="0" fillId="0" borderId="10" xfId="0" applyNumberFormat="1" applyFont="1" applyFill="1" applyBorder="1" applyAlignment="1"/>
    <xf numFmtId="167" fontId="0" fillId="0" borderId="15" xfId="0" applyNumberFormat="1" applyFont="1" applyFill="1" applyBorder="1" applyAlignment="1"/>
    <xf numFmtId="167" fontId="0" fillId="0" borderId="8" xfId="0" applyNumberFormat="1" applyFont="1" applyFill="1" applyBorder="1" applyAlignment="1"/>
    <xf numFmtId="171" fontId="0" fillId="0" borderId="0" xfId="0" applyNumberFormat="1" applyFont="1" applyFill="1" applyBorder="1" applyAlignment="1">
      <alignment horizontal="right"/>
    </xf>
    <xf numFmtId="0" fontId="6" fillId="0" borderId="0" xfId="0" applyNumberFormat="1" applyFont="1" applyFill="1" applyBorder="1" applyAlignment="1">
      <alignment horizontal="right"/>
    </xf>
    <xf numFmtId="0" fontId="6" fillId="0" borderId="11" xfId="0" applyNumberFormat="1" applyFont="1" applyFill="1" applyBorder="1" applyAlignment="1">
      <alignment textRotation="90" wrapText="1"/>
    </xf>
    <xf numFmtId="172" fontId="0" fillId="0" borderId="13" xfId="0" applyNumberFormat="1" applyFont="1" applyFill="1" applyBorder="1" applyAlignment="1"/>
    <xf numFmtId="172" fontId="0" fillId="0" borderId="0" xfId="0" applyNumberFormat="1" applyFont="1" applyFill="1" applyBorder="1" applyAlignment="1"/>
    <xf numFmtId="0" fontId="6" fillId="0" borderId="0" xfId="0" applyNumberFormat="1" applyFont="1" applyFill="1" applyBorder="1" applyAlignment="1">
      <alignment horizontal="left"/>
    </xf>
    <xf numFmtId="0" fontId="6" fillId="0" borderId="0" xfId="0" applyNumberFormat="1" applyFont="1" applyFill="1" applyBorder="1" applyAlignment="1">
      <alignment horizontal="centerContinuous"/>
    </xf>
    <xf numFmtId="3" fontId="0" fillId="0" borderId="0" xfId="0" applyNumberFormat="1" applyFont="1" applyBorder="1" applyAlignment="1"/>
    <xf numFmtId="173" fontId="0" fillId="0" borderId="0" xfId="2" applyNumberFormat="1" applyFont="1" applyFill="1" applyBorder="1" applyAlignment="1"/>
    <xf numFmtId="0" fontId="0" fillId="0" borderId="15" xfId="0" applyFill="1" applyBorder="1"/>
    <xf numFmtId="0" fontId="2" fillId="4" borderId="17" xfId="0" applyFont="1" applyFill="1" applyBorder="1"/>
    <xf numFmtId="0" fontId="6" fillId="0" borderId="12" xfId="0" applyNumberFormat="1" applyFont="1" applyBorder="1" applyAlignment="1">
      <alignment horizontal="left"/>
    </xf>
    <xf numFmtId="0" fontId="6" fillId="0" borderId="12" xfId="0" applyNumberFormat="1" applyFont="1" applyBorder="1" applyAlignment="1">
      <alignment horizontal="centerContinuous"/>
    </xf>
    <xf numFmtId="0" fontId="6" fillId="0" borderId="11" xfId="0" applyNumberFormat="1" applyFont="1" applyBorder="1" applyAlignment="1">
      <alignment horizontal="centerContinuous"/>
    </xf>
    <xf numFmtId="0" fontId="6" fillId="0" borderId="11" xfId="0" applyNumberFormat="1" applyFont="1" applyBorder="1" applyAlignment="1">
      <alignment horizontal="right"/>
    </xf>
    <xf numFmtId="0" fontId="6" fillId="0" borderId="11" xfId="0" applyNumberFormat="1" applyFont="1" applyFill="1" applyBorder="1" applyAlignment="1">
      <alignment horizontal="right"/>
    </xf>
    <xf numFmtId="167" fontId="6" fillId="0" borderId="9" xfId="0" applyNumberFormat="1" applyFont="1" applyFill="1" applyBorder="1" applyAlignment="1">
      <alignment horizontal="right"/>
    </xf>
    <xf numFmtId="0" fontId="6" fillId="0" borderId="13" xfId="0" applyNumberFormat="1" applyFont="1" applyBorder="1" applyAlignment="1">
      <alignment horizontal="right"/>
    </xf>
    <xf numFmtId="0" fontId="6" fillId="0" borderId="0" xfId="0" applyNumberFormat="1" applyFont="1" applyBorder="1" applyAlignment="1">
      <alignment horizontal="right"/>
    </xf>
    <xf numFmtId="167" fontId="6" fillId="0" borderId="10" xfId="0" applyNumberFormat="1" applyFont="1" applyFill="1" applyBorder="1" applyAlignment="1">
      <alignment horizontal="right" wrapText="1"/>
    </xf>
    <xf numFmtId="0" fontId="6" fillId="10" borderId="13" xfId="0" applyNumberFormat="1" applyFont="1" applyFill="1" applyBorder="1" applyAlignment="1"/>
    <xf numFmtId="0" fontId="7" fillId="0" borderId="0" xfId="0" applyNumberFormat="1" applyFont="1" applyBorder="1" applyAlignment="1"/>
    <xf numFmtId="167" fontId="6" fillId="0" borderId="10" xfId="0" applyNumberFormat="1" applyFont="1" applyFill="1" applyBorder="1" applyAlignment="1"/>
    <xf numFmtId="0" fontId="6" fillId="0" borderId="2" xfId="0" applyNumberFormat="1" applyFont="1" applyBorder="1" applyAlignment="1"/>
    <xf numFmtId="0" fontId="6" fillId="0" borderId="2" xfId="0" applyNumberFormat="1" applyFont="1" applyFill="1" applyBorder="1" applyAlignment="1">
      <alignment horizontal="right"/>
    </xf>
    <xf numFmtId="0" fontId="6" fillId="0" borderId="3" xfId="0" applyNumberFormat="1" applyFont="1" applyBorder="1" applyAlignment="1">
      <alignment horizontal="right"/>
    </xf>
    <xf numFmtId="0" fontId="6" fillId="0" borderId="3" xfId="0" applyNumberFormat="1" applyFont="1" applyBorder="1" applyAlignment="1"/>
    <xf numFmtId="0" fontId="6" fillId="0" borderId="3" xfId="0" applyNumberFormat="1" applyFont="1" applyFill="1" applyBorder="1" applyAlignment="1"/>
    <xf numFmtId="167" fontId="6" fillId="0" borderId="4" xfId="0" applyNumberFormat="1" applyFont="1" applyFill="1" applyBorder="1" applyAlignment="1"/>
    <xf numFmtId="3" fontId="7" fillId="0" borderId="13" xfId="1" applyNumberFormat="1" applyFont="1" applyFill="1" applyBorder="1" applyAlignment="1"/>
    <xf numFmtId="3" fontId="7" fillId="11" borderId="0" xfId="1" applyNumberFormat="1" applyFont="1" applyFill="1" applyBorder="1" applyAlignment="1"/>
    <xf numFmtId="165" fontId="7" fillId="11" borderId="0" xfId="2" applyNumberFormat="1" applyFont="1" applyFill="1" applyBorder="1" applyAlignment="1"/>
    <xf numFmtId="3" fontId="7" fillId="3" borderId="0" xfId="1" applyNumberFormat="1" applyFont="1" applyFill="1" applyBorder="1" applyAlignment="1"/>
    <xf numFmtId="174" fontId="7" fillId="0" borderId="0" xfId="1" applyNumberFormat="1" applyFont="1" applyFill="1" applyBorder="1" applyAlignment="1"/>
    <xf numFmtId="167" fontId="7" fillId="0" borderId="10" xfId="1" applyNumberFormat="1" applyFont="1" applyFill="1" applyBorder="1" applyAlignment="1"/>
    <xf numFmtId="0" fontId="0" fillId="0" borderId="0" xfId="0" applyNumberFormat="1" applyFill="1" applyBorder="1" applyAlignment="1"/>
    <xf numFmtId="3" fontId="7" fillId="12" borderId="0" xfId="1" applyNumberFormat="1" applyFont="1" applyFill="1" applyBorder="1" applyAlignment="1"/>
    <xf numFmtId="165" fontId="7" fillId="12" borderId="0" xfId="2" applyNumberFormat="1" applyFont="1" applyFill="1" applyBorder="1" applyAlignment="1"/>
    <xf numFmtId="167" fontId="7" fillId="0" borderId="0" xfId="1" applyNumberFormat="1" applyFont="1" applyFill="1" applyBorder="1" applyAlignment="1"/>
    <xf numFmtId="3" fontId="7" fillId="0" borderId="0" xfId="0" applyNumberFormat="1" applyFont="1" applyFill="1" applyBorder="1" applyAlignment="1">
      <alignment vertical="top"/>
    </xf>
    <xf numFmtId="0" fontId="0" fillId="13" borderId="0" xfId="0" applyNumberFormat="1" applyFont="1" applyFill="1" applyBorder="1" applyAlignment="1"/>
    <xf numFmtId="165" fontId="0" fillId="0" borderId="0" xfId="0" applyNumberFormat="1" applyFont="1" applyBorder="1" applyAlignment="1"/>
    <xf numFmtId="2" fontId="0" fillId="0" borderId="0" xfId="0" applyNumberFormat="1" applyFont="1" applyBorder="1" applyAlignment="1"/>
    <xf numFmtId="1" fontId="7" fillId="0" borderId="0" xfId="2" applyNumberFormat="1" applyFont="1" applyFill="1" applyBorder="1" applyAlignment="1"/>
    <xf numFmtId="0" fontId="7" fillId="0" borderId="13" xfId="0" applyNumberFormat="1" applyFont="1" applyBorder="1" applyAlignment="1"/>
    <xf numFmtId="165" fontId="7" fillId="0" borderId="0" xfId="1" applyNumberFormat="1" applyFont="1" applyFill="1" applyBorder="1" applyAlignment="1"/>
    <xf numFmtId="3" fontId="7" fillId="4" borderId="0" xfId="1" applyNumberFormat="1" applyFont="1" applyFill="1" applyBorder="1" applyAlignment="1"/>
    <xf numFmtId="3" fontId="0" fillId="4" borderId="0" xfId="0" applyNumberFormat="1" applyFont="1" applyFill="1" applyBorder="1" applyAlignment="1"/>
    <xf numFmtId="165" fontId="0" fillId="4" borderId="0" xfId="0" applyNumberFormat="1" applyFont="1" applyFill="1" applyBorder="1" applyAlignment="1"/>
    <xf numFmtId="165" fontId="7" fillId="4" borderId="0" xfId="2" applyNumberFormat="1" applyFont="1" applyFill="1" applyBorder="1" applyAlignment="1"/>
    <xf numFmtId="3" fontId="7" fillId="0" borderId="0" xfId="2" applyNumberFormat="1" applyFont="1" applyFill="1" applyBorder="1" applyAlignment="1"/>
    <xf numFmtId="165" fontId="7" fillId="0" borderId="0" xfId="2" applyNumberFormat="1" applyFont="1" applyBorder="1" applyAlignment="1"/>
    <xf numFmtId="3" fontId="6" fillId="0" borderId="2" xfId="1" applyNumberFormat="1" applyFont="1" applyFill="1" applyBorder="1" applyAlignment="1">
      <alignment horizontal="right"/>
    </xf>
    <xf numFmtId="3" fontId="6" fillId="0" borderId="3" xfId="1" applyNumberFormat="1" applyFont="1" applyFill="1" applyBorder="1" applyAlignment="1">
      <alignment horizontal="right"/>
    </xf>
    <xf numFmtId="165" fontId="6" fillId="0" borderId="3" xfId="2" applyNumberFormat="1" applyFont="1" applyFill="1" applyBorder="1" applyAlignment="1"/>
    <xf numFmtId="3" fontId="6" fillId="0" borderId="3" xfId="1" applyNumberFormat="1" applyFont="1" applyBorder="1" applyAlignment="1"/>
    <xf numFmtId="174" fontId="6" fillId="0" borderId="3" xfId="1" applyNumberFormat="1" applyFont="1" applyFill="1" applyBorder="1" applyAlignment="1"/>
    <xf numFmtId="167" fontId="6" fillId="0" borderId="4" xfId="1" applyNumberFormat="1" applyFont="1" applyFill="1" applyBorder="1" applyAlignment="1"/>
    <xf numFmtId="172" fontId="7" fillId="11" borderId="0" xfId="1" applyNumberFormat="1" applyFont="1" applyFill="1" applyBorder="1" applyAlignment="1"/>
    <xf numFmtId="3" fontId="7" fillId="14" borderId="0" xfId="1" applyNumberFormat="1" applyFont="1" applyFill="1" applyBorder="1" applyAlignment="1"/>
    <xf numFmtId="172" fontId="7" fillId="14" borderId="0" xfId="1" applyNumberFormat="1" applyFont="1" applyFill="1" applyBorder="1" applyAlignment="1"/>
    <xf numFmtId="172" fontId="7" fillId="4" borderId="0" xfId="1" applyNumberFormat="1" applyFont="1" applyFill="1" applyBorder="1" applyAlignment="1"/>
    <xf numFmtId="172" fontId="7" fillId="12" borderId="0" xfId="1" applyNumberFormat="1" applyFont="1" applyFill="1" applyBorder="1" applyAlignment="1"/>
    <xf numFmtId="3" fontId="6" fillId="0" borderId="3" xfId="1" applyNumberFormat="1" applyFont="1" applyBorder="1" applyAlignment="1">
      <alignment horizontal="right"/>
    </xf>
    <xf numFmtId="167" fontId="7" fillId="4" borderId="10" xfId="1" applyNumberFormat="1" applyFont="1" applyFill="1" applyBorder="1" applyAlignment="1"/>
    <xf numFmtId="10" fontId="0" fillId="0" borderId="0" xfId="0" applyNumberFormat="1" applyFont="1" applyBorder="1" applyAlignment="1"/>
    <xf numFmtId="3" fontId="7" fillId="6" borderId="0" xfId="1" applyNumberFormat="1" applyFont="1" applyFill="1" applyBorder="1" applyAlignment="1"/>
    <xf numFmtId="0" fontId="7" fillId="0" borderId="0" xfId="2" applyNumberFormat="1" applyFont="1" applyBorder="1" applyAlignment="1"/>
    <xf numFmtId="171" fontId="7" fillId="0" borderId="0" xfId="1" applyNumberFormat="1" applyFont="1" applyFill="1" applyBorder="1" applyAlignment="1"/>
    <xf numFmtId="0" fontId="7" fillId="0" borderId="13" xfId="0" applyNumberFormat="1" applyFont="1" applyFill="1" applyBorder="1" applyAlignment="1"/>
    <xf numFmtId="165" fontId="7" fillId="3" borderId="0" xfId="0" applyNumberFormat="1" applyFont="1" applyFill="1" applyBorder="1" applyAlignment="1"/>
    <xf numFmtId="174" fontId="0" fillId="0" borderId="0" xfId="0" applyNumberFormat="1" applyFont="1" applyFill="1" applyBorder="1" applyAlignment="1"/>
    <xf numFmtId="0" fontId="7" fillId="0" borderId="6" xfId="0" applyNumberFormat="1" applyFont="1" applyFill="1" applyBorder="1" applyAlignment="1"/>
    <xf numFmtId="165" fontId="7" fillId="4" borderId="0" xfId="0" applyNumberFormat="1" applyFont="1" applyFill="1" applyBorder="1" applyAlignment="1"/>
    <xf numFmtId="165" fontId="7" fillId="0" borderId="0" xfId="0" applyNumberFormat="1" applyFont="1" applyFill="1" applyBorder="1" applyAlignment="1"/>
    <xf numFmtId="3" fontId="7" fillId="0" borderId="15" xfId="1" applyNumberFormat="1" applyFont="1" applyFill="1" applyBorder="1" applyAlignment="1"/>
    <xf numFmtId="3" fontId="7" fillId="4" borderId="15" xfId="1" applyNumberFormat="1" applyFont="1" applyFill="1" applyBorder="1" applyAlignment="1"/>
    <xf numFmtId="165" fontId="7" fillId="4" borderId="15" xfId="0" applyNumberFormat="1" applyFont="1" applyFill="1" applyBorder="1" applyAlignment="1"/>
    <xf numFmtId="174" fontId="0" fillId="0" borderId="15" xfId="0" applyNumberFormat="1" applyFont="1" applyFill="1" applyBorder="1" applyAlignment="1"/>
    <xf numFmtId="3" fontId="0" fillId="0" borderId="0" xfId="1" applyNumberFormat="1" applyFont="1" applyFill="1" applyBorder="1" applyAlignment="1"/>
    <xf numFmtId="0" fontId="0" fillId="0" borderId="0" xfId="1" applyNumberFormat="1" applyFont="1" applyFill="1" applyBorder="1" applyAlignment="1"/>
    <xf numFmtId="0" fontId="0" fillId="0" borderId="12" xfId="0" applyNumberFormat="1" applyFont="1" applyBorder="1" applyAlignment="1">
      <alignment horizontal="right"/>
    </xf>
    <xf numFmtId="0" fontId="7" fillId="9" borderId="1" xfId="1" applyNumberFormat="1" applyFont="1" applyFill="1" applyBorder="1" applyAlignment="1">
      <alignment horizontal="right"/>
    </xf>
    <xf numFmtId="0" fontId="0" fillId="0" borderId="11" xfId="1" applyNumberFormat="1" applyFont="1" applyBorder="1" applyAlignment="1">
      <alignment horizontal="right"/>
    </xf>
    <xf numFmtId="0" fontId="0" fillId="0" borderId="11" xfId="1" applyNumberFormat="1" applyFont="1" applyFill="1" applyBorder="1" applyAlignment="1">
      <alignment horizontal="right"/>
    </xf>
    <xf numFmtId="0" fontId="0" fillId="0" borderId="9" xfId="1" applyNumberFormat="1" applyFont="1" applyFill="1" applyBorder="1" applyAlignment="1">
      <alignment horizontal="right"/>
    </xf>
    <xf numFmtId="0" fontId="0" fillId="0" borderId="14" xfId="0" applyNumberFormat="1" applyFont="1" applyFill="1" applyBorder="1" applyAlignment="1">
      <alignment horizontal="right"/>
    </xf>
    <xf numFmtId="0" fontId="7" fillId="9" borderId="7" xfId="1" applyNumberFormat="1" applyFont="1" applyFill="1" applyBorder="1" applyAlignment="1">
      <alignment horizontal="right"/>
    </xf>
    <xf numFmtId="0" fontId="7" fillId="0" borderId="15" xfId="1" applyNumberFormat="1" applyFont="1" applyBorder="1" applyAlignment="1">
      <alignment horizontal="right"/>
    </xf>
    <xf numFmtId="0" fontId="7" fillId="0" borderId="8" xfId="1" applyNumberFormat="1" applyFont="1" applyBorder="1" applyAlignment="1">
      <alignment horizontal="right"/>
    </xf>
    <xf numFmtId="0" fontId="0" fillId="0" borderId="13" xfId="0" applyNumberFormat="1" applyFont="1" applyBorder="1" applyAlignment="1">
      <alignment horizontal="right"/>
    </xf>
    <xf numFmtId="3" fontId="0" fillId="0" borderId="6" xfId="0" applyNumberFormat="1" applyFont="1" applyBorder="1" applyAlignment="1"/>
    <xf numFmtId="0" fontId="0" fillId="0" borderId="10" xfId="0" applyNumberFormat="1" applyFont="1" applyBorder="1" applyAlignment="1"/>
    <xf numFmtId="0" fontId="0" fillId="0" borderId="14" xfId="0" applyNumberFormat="1" applyFont="1" applyBorder="1" applyAlignment="1">
      <alignment horizontal="right"/>
    </xf>
    <xf numFmtId="3" fontId="0" fillId="0" borderId="7" xfId="0" applyNumberFormat="1" applyFont="1" applyBorder="1" applyAlignment="1"/>
    <xf numFmtId="0" fontId="0" fillId="0" borderId="15" xfId="0" applyNumberFormat="1" applyFont="1" applyFill="1" applyBorder="1" applyAlignment="1"/>
    <xf numFmtId="0" fontId="0" fillId="0" borderId="15" xfId="0" applyNumberFormat="1" applyFont="1" applyBorder="1" applyAlignment="1"/>
    <xf numFmtId="0" fontId="0" fillId="0" borderId="8" xfId="0" applyNumberFormat="1" applyFont="1" applyBorder="1" applyAlignment="1"/>
    <xf numFmtId="0" fontId="0" fillId="0" borderId="12" xfId="0" applyNumberFormat="1" applyFont="1" applyBorder="1" applyAlignment="1">
      <alignment horizontal="left"/>
    </xf>
    <xf numFmtId="3" fontId="0" fillId="9" borderId="1" xfId="0" applyNumberFormat="1" applyFont="1" applyFill="1" applyBorder="1" applyAlignment="1">
      <alignment horizontal="right"/>
    </xf>
    <xf numFmtId="0" fontId="0" fillId="0" borderId="11" xfId="0" applyNumberFormat="1" applyFont="1" applyFill="1" applyBorder="1" applyAlignment="1">
      <alignment horizontal="right"/>
    </xf>
    <xf numFmtId="0" fontId="0" fillId="0" borderId="8" xfId="0" applyNumberFormat="1" applyFont="1" applyFill="1" applyBorder="1" applyAlignment="1">
      <alignment horizontal="right"/>
    </xf>
    <xf numFmtId="0" fontId="0" fillId="6" borderId="0" xfId="0" applyNumberFormat="1" applyFont="1" applyFill="1" applyBorder="1" applyAlignment="1"/>
    <xf numFmtId="0" fontId="0" fillId="6" borderId="10" xfId="0" applyNumberFormat="1" applyFont="1" applyFill="1" applyBorder="1" applyAlignment="1"/>
    <xf numFmtId="2" fontId="0" fillId="0" borderId="9" xfId="0" applyNumberFormat="1" applyFont="1" applyBorder="1" applyAlignment="1"/>
    <xf numFmtId="2" fontId="0" fillId="0" borderId="10" xfId="0" applyNumberFormat="1" applyFont="1" applyBorder="1" applyAlignment="1"/>
    <xf numFmtId="2" fontId="0" fillId="0" borderId="8" xfId="0" applyNumberFormat="1" applyFont="1" applyBorder="1" applyAlignment="1"/>
    <xf numFmtId="0" fontId="0" fillId="3" borderId="0" xfId="0" applyNumberFormat="1" applyFont="1" applyFill="1" applyBorder="1" applyAlignment="1">
      <alignment horizontal="center"/>
    </xf>
    <xf numFmtId="166" fontId="0" fillId="3" borderId="0" xfId="0" applyNumberFormat="1" applyFont="1" applyFill="1" applyBorder="1" applyAlignment="1">
      <alignment horizontal="center"/>
    </xf>
    <xf numFmtId="172" fontId="0" fillId="3" borderId="0" xfId="0" applyNumberFormat="1" applyFont="1" applyFill="1" applyBorder="1" applyAlignment="1">
      <alignment horizontal="center"/>
    </xf>
    <xf numFmtId="166" fontId="0" fillId="0" borderId="0" xfId="0" applyNumberFormat="1" applyFont="1" applyBorder="1" applyAlignment="1">
      <alignment horizontal="center"/>
    </xf>
    <xf numFmtId="172" fontId="0" fillId="0" borderId="0" xfId="0" applyNumberFormat="1" applyFont="1" applyBorder="1" applyAlignment="1">
      <alignment horizontal="center"/>
    </xf>
    <xf numFmtId="0" fontId="6" fillId="0" borderId="2" xfId="0" applyNumberFormat="1" applyFont="1" applyBorder="1" applyAlignment="1">
      <alignment horizontal="right"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right" wrapText="1"/>
    </xf>
    <xf numFmtId="0" fontId="6" fillId="0" borderId="3" xfId="0" applyNumberFormat="1" applyFont="1" applyBorder="1" applyAlignment="1">
      <alignment horizontal="right" wrapText="1"/>
    </xf>
    <xf numFmtId="0" fontId="0" fillId="0" borderId="12" xfId="0" applyNumberFormat="1" applyFont="1" applyFill="1" applyBorder="1" applyAlignment="1">
      <alignment horizontal="center"/>
    </xf>
    <xf numFmtId="172" fontId="0" fillId="0" borderId="11" xfId="0" applyNumberFormat="1" applyFont="1" applyFill="1" applyBorder="1" applyAlignment="1">
      <alignment horizontal="center"/>
    </xf>
    <xf numFmtId="165" fontId="0" fillId="0" borderId="9" xfId="0" applyNumberFormat="1" applyFont="1" applyFill="1" applyBorder="1" applyAlignment="1">
      <alignment horizontal="center"/>
    </xf>
    <xf numFmtId="0" fontId="0" fillId="0" borderId="13" xfId="0" applyNumberFormat="1" applyFont="1" applyFill="1" applyBorder="1" applyAlignment="1">
      <alignment horizontal="center"/>
    </xf>
    <xf numFmtId="172" fontId="0" fillId="0" borderId="0" xfId="0" applyNumberFormat="1" applyFont="1" applyFill="1" applyBorder="1" applyAlignment="1">
      <alignment horizontal="center"/>
    </xf>
    <xf numFmtId="165" fontId="0" fillId="0" borderId="10" xfId="0" applyNumberFormat="1" applyFont="1" applyFill="1" applyBorder="1" applyAlignment="1">
      <alignment horizontal="center"/>
    </xf>
    <xf numFmtId="0" fontId="6" fillId="0" borderId="13" xfId="0" applyNumberFormat="1" applyFont="1" applyFill="1" applyBorder="1" applyAlignment="1">
      <alignment horizontal="center"/>
    </xf>
    <xf numFmtId="172" fontId="6" fillId="0" borderId="0" xfId="0" applyNumberFormat="1" applyFont="1" applyFill="1" applyBorder="1" applyAlignment="1">
      <alignment horizontal="center"/>
    </xf>
    <xf numFmtId="165" fontId="6" fillId="0" borderId="10" xfId="0" applyNumberFormat="1" applyFont="1" applyFill="1" applyBorder="1" applyAlignment="1">
      <alignment horizontal="center"/>
    </xf>
    <xf numFmtId="0" fontId="0" fillId="0" borderId="14" xfId="0" applyNumberFormat="1" applyFont="1" applyFill="1" applyBorder="1" applyAlignment="1">
      <alignment horizontal="center"/>
    </xf>
    <xf numFmtId="172" fontId="0" fillId="0" borderId="15" xfId="0" applyNumberFormat="1" applyFont="1" applyFill="1" applyBorder="1" applyAlignment="1">
      <alignment horizontal="center"/>
    </xf>
    <xf numFmtId="165" fontId="0" fillId="0" borderId="8" xfId="0" applyNumberFormat="1" applyFont="1" applyFill="1" applyBorder="1" applyAlignment="1">
      <alignment horizontal="center"/>
    </xf>
    <xf numFmtId="0" fontId="6" fillId="0" borderId="5" xfId="0" applyFont="1"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Font="1" applyFill="1" applyBorder="1" applyAlignment="1"/>
    <xf numFmtId="0" fontId="0" fillId="0" borderId="6" xfId="0" applyFill="1" applyBorder="1" applyAlignment="1">
      <alignment horizontal="center"/>
    </xf>
    <xf numFmtId="3"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4"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0" fillId="0" borderId="7" xfId="0" applyFill="1" applyBorder="1" applyAlignment="1">
      <alignment horizontal="center"/>
    </xf>
    <xf numFmtId="174" fontId="0" fillId="0" borderId="15" xfId="0" applyNumberFormat="1" applyFont="1" applyFill="1" applyBorder="1" applyAlignment="1">
      <alignment horizontal="center"/>
    </xf>
    <xf numFmtId="164" fontId="0" fillId="0" borderId="15" xfId="0" applyNumberFormat="1" applyFont="1" applyFill="1" applyBorder="1" applyAlignment="1">
      <alignment horizontal="center"/>
    </xf>
    <xf numFmtId="3" fontId="0" fillId="0" borderId="8"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5" fontId="0" fillId="0" borderId="10" xfId="0" applyNumberFormat="1" applyFont="1" applyFill="1" applyBorder="1" applyAlignment="1">
      <alignment horizontal="center"/>
    </xf>
    <xf numFmtId="0" fontId="0" fillId="0" borderId="4"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178" fontId="0" fillId="0" borderId="0" xfId="0" applyNumberFormat="1" applyFont="1" applyFill="1" applyBorder="1" applyAlignment="1">
      <alignment horizontal="center"/>
    </xf>
    <xf numFmtId="179" fontId="0" fillId="0" borderId="0" xfId="0" applyNumberFormat="1" applyFont="1" applyFill="1" applyBorder="1" applyAlignment="1">
      <alignment horizontal="center"/>
    </xf>
    <xf numFmtId="0" fontId="0" fillId="0" borderId="7" xfId="0" applyNumberFormat="1" applyFont="1" applyFill="1" applyBorder="1" applyAlignment="1">
      <alignment horizontal="center"/>
    </xf>
    <xf numFmtId="0" fontId="6" fillId="0" borderId="3" xfId="0" applyNumberFormat="1" applyFont="1" applyBorder="1" applyAlignment="1">
      <alignment horizontal="center"/>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64" fontId="0" fillId="15" borderId="1" xfId="0" applyNumberFormat="1" applyFont="1" applyFill="1" applyBorder="1" applyAlignment="1"/>
    <xf numFmtId="164" fontId="0" fillId="15" borderId="6" xfId="0" applyNumberFormat="1" applyFont="1" applyFill="1" applyBorder="1" applyAlignment="1"/>
    <xf numFmtId="3" fontId="7" fillId="15" borderId="0" xfId="1" applyNumberFormat="1" applyFont="1" applyFill="1" applyBorder="1" applyAlignment="1"/>
    <xf numFmtId="0" fontId="0" fillId="15" borderId="0" xfId="0" applyNumberFormat="1" applyFont="1" applyFill="1" applyBorder="1" applyAlignment="1"/>
    <xf numFmtId="164" fontId="6" fillId="0" borderId="13" xfId="0" applyNumberFormat="1" applyFont="1" applyFill="1" applyBorder="1" applyAlignment="1"/>
    <xf numFmtId="0" fontId="6" fillId="0" borderId="14" xfId="0" applyNumberFormat="1" applyFont="1" applyBorder="1" applyAlignment="1"/>
    <xf numFmtId="3" fontId="7" fillId="0" borderId="7" xfId="1" applyNumberFormat="1" applyFont="1" applyBorder="1" applyAlignment="1"/>
    <xf numFmtId="0" fontId="0" fillId="0" borderId="0" xfId="5" applyFont="1" applyFill="1"/>
    <xf numFmtId="164" fontId="7" fillId="0" borderId="0" xfId="4" applyNumberFormat="1" applyFont="1" applyFill="1" applyBorder="1" applyAlignment="1"/>
    <xf numFmtId="3" fontId="7" fillId="0" borderId="0" xfId="4" applyNumberFormat="1" applyFont="1" applyFill="1" applyBorder="1" applyAlignment="1"/>
    <xf numFmtId="0" fontId="7" fillId="0" borderId="0" xfId="4" applyNumberFormat="1" applyFont="1" applyFill="1" applyBorder="1" applyAlignment="1"/>
    <xf numFmtId="0" fontId="16" fillId="17" borderId="18" xfId="8" applyFont="1" applyFill="1" applyBorder="1" applyAlignment="1"/>
    <xf numFmtId="0" fontId="16" fillId="17" borderId="18" xfId="9" applyFont="1" applyFill="1" applyBorder="1" applyAlignment="1" applyProtection="1">
      <alignment horizontal="right"/>
    </xf>
    <xf numFmtId="0" fontId="16" fillId="17" borderId="0" xfId="8" applyFont="1" applyFill="1" applyAlignment="1"/>
    <xf numFmtId="0" fontId="16" fillId="0" borderId="0" xfId="8" applyFont="1"/>
    <xf numFmtId="0" fontId="15" fillId="17" borderId="0" xfId="7" applyFont="1" applyFill="1" applyBorder="1" applyAlignment="1"/>
    <xf numFmtId="0" fontId="18" fillId="17" borderId="0" xfId="8" applyFont="1" applyFill="1" applyBorder="1" applyAlignment="1"/>
    <xf numFmtId="0" fontId="16" fillId="17" borderId="0" xfId="8" applyFont="1" applyFill="1" applyBorder="1" applyAlignment="1"/>
    <xf numFmtId="0" fontId="16" fillId="17" borderId="0" xfId="9" applyFont="1" applyFill="1" applyBorder="1" applyAlignment="1" applyProtection="1">
      <alignment horizontal="right"/>
    </xf>
    <xf numFmtId="0" fontId="16" fillId="17" borderId="19" xfId="8" applyFont="1" applyFill="1" applyBorder="1" applyAlignment="1"/>
    <xf numFmtId="0" fontId="19" fillId="18" borderId="20" xfId="10" applyNumberFormat="1" applyFont="1" applyFill="1" applyBorder="1" applyAlignment="1">
      <alignment vertical="center"/>
    </xf>
    <xf numFmtId="0" fontId="16" fillId="17" borderId="0" xfId="8" applyFont="1" applyFill="1" applyBorder="1" applyAlignment="1">
      <alignment horizontal="center" vertical="center"/>
    </xf>
    <xf numFmtId="0" fontId="16" fillId="18" borderId="25" xfId="10" applyNumberFormat="1" applyFont="1" applyFill="1" applyBorder="1" applyAlignment="1">
      <alignment vertical="center"/>
    </xf>
    <xf numFmtId="0" fontId="16" fillId="18" borderId="28" xfId="10" applyFont="1" applyFill="1" applyBorder="1" applyAlignment="1">
      <alignment vertical="center"/>
    </xf>
    <xf numFmtId="0" fontId="19" fillId="18" borderId="29" xfId="10" applyFont="1" applyFill="1" applyBorder="1" applyAlignment="1">
      <alignment horizontal="center" vertical="center"/>
    </xf>
    <xf numFmtId="0" fontId="19" fillId="18" borderId="30" xfId="10" applyFont="1" applyFill="1" applyBorder="1" applyAlignment="1">
      <alignment horizontal="center" vertical="center"/>
    </xf>
    <xf numFmtId="0" fontId="19" fillId="18" borderId="29" xfId="10" applyFont="1" applyFill="1" applyBorder="1" applyAlignment="1">
      <alignment horizontal="center" vertical="center"/>
    </xf>
    <xf numFmtId="0" fontId="19" fillId="18" borderId="34" xfId="11" applyFont="1" applyFill="1" applyBorder="1" applyAlignment="1">
      <alignment horizontal="left" vertical="center"/>
    </xf>
    <xf numFmtId="2" fontId="22" fillId="16" borderId="5" xfId="0" applyNumberFormat="1" applyFont="1" applyFill="1" applyBorder="1" applyAlignment="1">
      <alignment horizontal="right"/>
    </xf>
    <xf numFmtId="2" fontId="22" fillId="19" borderId="5" xfId="0" applyNumberFormat="1" applyFont="1" applyFill="1" applyBorder="1" applyAlignment="1">
      <alignment horizontal="right"/>
    </xf>
    <xf numFmtId="0" fontId="16" fillId="18" borderId="34" xfId="12" applyFont="1" applyFill="1" applyBorder="1" applyAlignment="1">
      <alignment horizontal="left" vertical="center" indent="5"/>
    </xf>
    <xf numFmtId="0" fontId="16" fillId="18" borderId="34" xfId="10" applyFont="1" applyFill="1" applyBorder="1" applyAlignment="1">
      <alignment horizontal="left" vertical="center" indent="1"/>
    </xf>
    <xf numFmtId="2" fontId="22" fillId="20" borderId="5" xfId="0" applyNumberFormat="1" applyFont="1" applyFill="1" applyBorder="1" applyAlignment="1">
      <alignment horizontal="right"/>
    </xf>
    <xf numFmtId="0" fontId="16" fillId="18" borderId="34" xfId="12" applyFont="1" applyFill="1" applyBorder="1" applyAlignment="1">
      <alignment horizontal="left" vertical="center" indent="1"/>
    </xf>
    <xf numFmtId="0" fontId="16" fillId="18" borderId="34" xfId="10" applyFont="1" applyFill="1" applyBorder="1" applyAlignment="1">
      <alignment horizontal="left" vertical="center" indent="2"/>
    </xf>
    <xf numFmtId="0" fontId="22" fillId="16" borderId="5" xfId="0" applyFont="1" applyFill="1" applyBorder="1" applyAlignment="1">
      <alignment horizontal="left" indent="6"/>
    </xf>
    <xf numFmtId="0" fontId="22" fillId="16" borderId="5" xfId="0" applyFont="1" applyFill="1" applyBorder="1" applyAlignment="1">
      <alignment horizontal="left" indent="8"/>
    </xf>
    <xf numFmtId="0" fontId="17" fillId="18" borderId="34" xfId="12" applyFont="1" applyFill="1" applyBorder="1" applyAlignment="1">
      <alignment horizontal="left" vertical="center" indent="5"/>
    </xf>
    <xf numFmtId="0" fontId="16" fillId="17" borderId="0" xfId="8" applyFont="1" applyFill="1"/>
    <xf numFmtId="0" fontId="17" fillId="18" borderId="35" xfId="12" applyFont="1" applyFill="1" applyBorder="1" applyAlignment="1">
      <alignment horizontal="left" vertical="center" indent="2"/>
    </xf>
    <xf numFmtId="180" fontId="16" fillId="0" borderId="0" xfId="8" applyNumberFormat="1" applyFont="1"/>
    <xf numFmtId="0" fontId="7" fillId="0" borderId="0" xfId="8"/>
    <xf numFmtId="0" fontId="7" fillId="0" borderId="0" xfId="8" applyFont="1"/>
    <xf numFmtId="0" fontId="17" fillId="17" borderId="0" xfId="8" applyFont="1" applyFill="1" applyAlignment="1"/>
    <xf numFmtId="0" fontId="28" fillId="17" borderId="0" xfId="8" applyFont="1" applyFill="1" applyAlignment="1"/>
    <xf numFmtId="0" fontId="22" fillId="16" borderId="5" xfId="0" applyFont="1" applyFill="1" applyBorder="1" applyAlignment="1">
      <alignment horizontal="left" indent="4"/>
    </xf>
    <xf numFmtId="0" fontId="16" fillId="18" borderId="34" xfId="12" applyFont="1" applyFill="1" applyBorder="1" applyAlignment="1">
      <alignment horizontal="left" vertical="center" indent="2"/>
    </xf>
    <xf numFmtId="0" fontId="16" fillId="18" borderId="35" xfId="12" applyFont="1" applyFill="1" applyBorder="1" applyAlignment="1">
      <alignment horizontal="left" vertical="center" indent="5"/>
    </xf>
    <xf numFmtId="0" fontId="16" fillId="18" borderId="35" xfId="10" applyFont="1" applyFill="1" applyBorder="1" applyAlignment="1">
      <alignment horizontal="left" vertical="center" indent="2"/>
    </xf>
    <xf numFmtId="0" fontId="16" fillId="18" borderId="35" xfId="12" applyFont="1" applyFill="1" applyBorder="1" applyAlignment="1">
      <alignment horizontal="left" vertical="center" indent="2"/>
    </xf>
    <xf numFmtId="0" fontId="19" fillId="18" borderId="36" xfId="11" applyFont="1" applyFill="1" applyBorder="1" applyAlignment="1">
      <alignment horizontal="left" vertical="center"/>
    </xf>
    <xf numFmtId="0" fontId="19" fillId="18" borderId="34" xfId="10" applyFont="1" applyFill="1" applyBorder="1" applyAlignment="1">
      <alignment vertical="center"/>
    </xf>
    <xf numFmtId="0" fontId="19" fillId="18" borderId="37" xfId="10" applyNumberFormat="1" applyFont="1" applyFill="1" applyBorder="1" applyAlignment="1">
      <alignment horizontal="center" vertical="center"/>
    </xf>
    <xf numFmtId="0" fontId="19" fillId="18" borderId="37" xfId="10" applyFont="1" applyFill="1" applyBorder="1" applyAlignment="1">
      <alignment horizontal="center" vertical="center"/>
    </xf>
    <xf numFmtId="0" fontId="7" fillId="17" borderId="19" xfId="8" applyFont="1" applyFill="1" applyBorder="1" applyAlignment="1"/>
    <xf numFmtId="0" fontId="7" fillId="17" borderId="0" xfId="8" applyFont="1" applyFill="1" applyBorder="1" applyAlignment="1"/>
    <xf numFmtId="0" fontId="7" fillId="17" borderId="39" xfId="8" applyFont="1" applyFill="1" applyBorder="1" applyAlignment="1"/>
    <xf numFmtId="0" fontId="17" fillId="17" borderId="0" xfId="9" applyNumberFormat="1" applyFont="1" applyFill="1" applyBorder="1" applyAlignment="1">
      <alignment horizontal="right"/>
    </xf>
    <xf numFmtId="0" fontId="15" fillId="17" borderId="39" xfId="7" applyFont="1" applyFill="1" applyBorder="1" applyAlignment="1"/>
    <xf numFmtId="0" fontId="7" fillId="17" borderId="0" xfId="8" applyFill="1"/>
    <xf numFmtId="0" fontId="17" fillId="17" borderId="18" xfId="9" applyNumberFormat="1" applyFont="1" applyFill="1" applyBorder="1" applyAlignment="1">
      <alignment horizontal="right"/>
    </xf>
    <xf numFmtId="0" fontId="7" fillId="17" borderId="18" xfId="8" applyFont="1" applyFill="1" applyBorder="1" applyAlignment="1"/>
    <xf numFmtId="0" fontId="28" fillId="17" borderId="18" xfId="8" applyFont="1" applyFill="1" applyBorder="1" applyAlignment="1"/>
    <xf numFmtId="0" fontId="28" fillId="17" borderId="40" xfId="8" applyFont="1" applyFill="1" applyBorder="1" applyAlignment="1"/>
    <xf numFmtId="0" fontId="28" fillId="0" borderId="0" xfId="8" applyFont="1"/>
    <xf numFmtId="0" fontId="28" fillId="17" borderId="0" xfId="8" applyFont="1" applyFill="1" applyBorder="1" applyAlignment="1"/>
    <xf numFmtId="0" fontId="28" fillId="17" borderId="41" xfId="8" applyFont="1" applyFill="1" applyBorder="1" applyAlignment="1"/>
    <xf numFmtId="0" fontId="17" fillId="17" borderId="0" xfId="9" applyFont="1" applyFill="1" applyBorder="1" applyAlignment="1" applyProtection="1">
      <alignment horizontal="right"/>
    </xf>
    <xf numFmtId="0" fontId="28" fillId="17" borderId="39" xfId="8" applyFont="1" applyFill="1" applyBorder="1" applyAlignment="1"/>
    <xf numFmtId="0" fontId="27" fillId="18" borderId="20" xfId="10" applyNumberFormat="1" applyFont="1" applyFill="1" applyBorder="1" applyAlignment="1">
      <alignment vertical="center"/>
    </xf>
    <xf numFmtId="0" fontId="17" fillId="18" borderId="25" xfId="10" applyNumberFormat="1" applyFont="1" applyFill="1" applyBorder="1" applyAlignment="1">
      <alignment vertical="center"/>
    </xf>
    <xf numFmtId="0" fontId="27" fillId="18" borderId="42" xfId="10" applyFont="1" applyFill="1" applyBorder="1" applyAlignment="1">
      <alignment horizontal="center" vertical="center"/>
    </xf>
    <xf numFmtId="0" fontId="27" fillId="18" borderId="37" xfId="10" applyNumberFormat="1" applyFont="1" applyFill="1" applyBorder="1" applyAlignment="1">
      <alignment horizontal="center" vertical="center"/>
    </xf>
    <xf numFmtId="0" fontId="17" fillId="18" borderId="28" xfId="10" applyFont="1" applyFill="1" applyBorder="1" applyAlignment="1">
      <alignment vertical="center"/>
    </xf>
    <xf numFmtId="0" fontId="27" fillId="18" borderId="29" xfId="10" applyFont="1" applyFill="1" applyBorder="1" applyAlignment="1">
      <alignment horizontal="center" vertical="center"/>
    </xf>
    <xf numFmtId="0" fontId="27" fillId="18" borderId="30" xfId="10" applyFont="1" applyFill="1" applyBorder="1" applyAlignment="1">
      <alignment horizontal="center" vertical="center"/>
    </xf>
    <xf numFmtId="0" fontId="27" fillId="18" borderId="34" xfId="11" applyFont="1" applyFill="1" applyBorder="1" applyAlignment="1">
      <alignment horizontal="left" vertical="center"/>
    </xf>
    <xf numFmtId="0" fontId="17" fillId="18" borderId="34" xfId="10" applyFont="1" applyFill="1" applyBorder="1" applyAlignment="1">
      <alignment horizontal="left" vertical="center" indent="2"/>
    </xf>
    <xf numFmtId="0" fontId="17" fillId="18" borderId="34" xfId="10" applyFont="1" applyFill="1" applyBorder="1" applyAlignment="1" applyProtection="1">
      <alignment horizontal="left" vertical="center" indent="5"/>
    </xf>
    <xf numFmtId="0" fontId="17" fillId="17" borderId="18" xfId="13" applyNumberFormat="1" applyFont="1" applyFill="1" applyBorder="1" applyAlignment="1" applyProtection="1"/>
    <xf numFmtId="0" fontId="17" fillId="17" borderId="0" xfId="10" applyFont="1" applyFill="1" applyAlignment="1">
      <alignment vertical="center"/>
    </xf>
    <xf numFmtId="0" fontId="0" fillId="0" borderId="0" xfId="0" applyNumberFormat="1"/>
    <xf numFmtId="11" fontId="0" fillId="0" borderId="0" xfId="0" applyNumberFormat="1"/>
    <xf numFmtId="0" fontId="2" fillId="7" borderId="0" xfId="0" applyFont="1" applyFill="1"/>
    <xf numFmtId="0" fontId="0" fillId="4" borderId="0" xfId="0" applyFill="1"/>
    <xf numFmtId="0" fontId="2" fillId="21" borderId="17" xfId="0" applyFont="1" applyFill="1" applyBorder="1"/>
    <xf numFmtId="0" fontId="31" fillId="0" borderId="0" xfId="0" applyFont="1"/>
    <xf numFmtId="0" fontId="0" fillId="0" borderId="0" xfId="0" applyFont="1"/>
    <xf numFmtId="0" fontId="0" fillId="0" borderId="0" xfId="0" applyFill="1"/>
    <xf numFmtId="0" fontId="0" fillId="0" borderId="5" xfId="0" applyNumberFormat="1" applyFont="1" applyFill="1" applyBorder="1" applyAlignment="1"/>
    <xf numFmtId="0" fontId="0" fillId="0" borderId="14" xfId="0" applyNumberFormat="1" applyFont="1" applyFill="1" applyBorder="1" applyAlignment="1">
      <alignment wrapText="1"/>
    </xf>
    <xf numFmtId="0" fontId="0" fillId="10" borderId="15" xfId="0" applyNumberFormat="1" applyFont="1" applyFill="1" applyBorder="1" applyAlignment="1">
      <alignment horizontal="center"/>
    </xf>
    <xf numFmtId="0" fontId="0" fillId="10" borderId="8" xfId="0" applyNumberFormat="1" applyFont="1" applyFill="1" applyBorder="1" applyAlignment="1">
      <alignment horizontal="center"/>
    </xf>
    <xf numFmtId="0" fontId="0" fillId="0" borderId="11" xfId="0" applyNumberFormat="1" applyFill="1" applyBorder="1" applyAlignment="1"/>
    <xf numFmtId="4" fontId="0" fillId="0" borderId="15" xfId="0" applyNumberFormat="1" applyFont="1" applyFill="1" applyBorder="1" applyAlignment="1"/>
    <xf numFmtId="4" fontId="0" fillId="0" borderId="8" xfId="0" applyNumberFormat="1" applyFont="1" applyFill="1" applyBorder="1" applyAlignment="1"/>
    <xf numFmtId="0" fontId="7" fillId="0" borderId="0" xfId="1" applyNumberFormat="1" applyFont="1" applyFill="1" applyBorder="1" applyAlignment="1"/>
    <xf numFmtId="0" fontId="0" fillId="0" borderId="0" xfId="0" applyNumberFormat="1" applyFont="1" applyFill="1" applyBorder="1" applyAlignment="1">
      <alignment wrapText="1"/>
    </xf>
    <xf numFmtId="4" fontId="0" fillId="0" borderId="0" xfId="0" applyNumberFormat="1" applyFont="1" applyFill="1" applyBorder="1" applyAlignment="1"/>
    <xf numFmtId="0" fontId="0" fillId="0" borderId="0" xfId="0" applyNumberFormat="1" applyFill="1" applyBorder="1" applyAlignment="1">
      <alignment horizontal="center" wrapText="1"/>
    </xf>
    <xf numFmtId="0" fontId="0" fillId="0" borderId="12" xfId="0" applyNumberFormat="1" applyFont="1" applyFill="1" applyBorder="1" applyAlignment="1">
      <alignment wrapText="1"/>
    </xf>
    <xf numFmtId="4" fontId="0" fillId="0" borderId="11" xfId="0" applyNumberFormat="1" applyFill="1" applyBorder="1" applyAlignment="1">
      <alignment wrapText="1"/>
    </xf>
    <xf numFmtId="4" fontId="0" fillId="0" borderId="9" xfId="0" applyNumberFormat="1" applyFill="1" applyBorder="1" applyAlignment="1">
      <alignment wrapText="1"/>
    </xf>
    <xf numFmtId="0" fontId="0" fillId="0" borderId="14" xfId="0" applyNumberFormat="1" applyFill="1" applyBorder="1" applyAlignment="1">
      <alignment wrapText="1"/>
    </xf>
    <xf numFmtId="165" fontId="0" fillId="3" borderId="15" xfId="0" applyNumberFormat="1" applyFont="1" applyFill="1" applyBorder="1" applyAlignment="1"/>
    <xf numFmtId="165" fontId="0" fillId="0" borderId="8" xfId="0" applyNumberFormat="1" applyFont="1" applyFill="1" applyBorder="1" applyAlignment="1"/>
    <xf numFmtId="0" fontId="0" fillId="0" borderId="0" xfId="0" applyNumberFormat="1" applyFill="1" applyBorder="1" applyAlignment="1">
      <alignment wrapText="1"/>
    </xf>
    <xf numFmtId="0" fontId="0" fillId="0" borderId="12" xfId="0" applyNumberFormat="1" applyFill="1" applyBorder="1" applyAlignment="1">
      <alignment wrapText="1"/>
    </xf>
    <xf numFmtId="165" fontId="0" fillId="0" borderId="11" xfId="0" applyNumberFormat="1" applyFill="1" applyBorder="1" applyAlignment="1">
      <alignment wrapText="1"/>
    </xf>
    <xf numFmtId="0" fontId="7" fillId="0" borderId="9" xfId="1" applyNumberFormat="1" applyFont="1" applyFill="1" applyBorder="1" applyAlignment="1">
      <alignment wrapText="1"/>
    </xf>
    <xf numFmtId="0" fontId="0" fillId="0" borderId="13" xfId="0" applyNumberFormat="1" applyFill="1" applyBorder="1" applyAlignment="1">
      <alignment wrapText="1"/>
    </xf>
    <xf numFmtId="165" fontId="7" fillId="0" borderId="10" xfId="1" applyNumberFormat="1" applyFont="1" applyFill="1" applyBorder="1" applyAlignment="1"/>
    <xf numFmtId="0" fontId="0" fillId="0" borderId="14" xfId="0" applyNumberFormat="1" applyFill="1" applyBorder="1" applyAlignment="1"/>
    <xf numFmtId="0" fontId="0" fillId="0" borderId="0" xfId="0" applyNumberFormat="1" applyBorder="1" applyAlignment="1">
      <alignment horizontal="right"/>
    </xf>
    <xf numFmtId="0" fontId="6" fillId="0" borderId="5" xfId="0" applyNumberFormat="1" applyFont="1" applyBorder="1" applyAlignment="1"/>
    <xf numFmtId="0" fontId="0" fillId="0" borderId="2" xfId="0" applyNumberFormat="1" applyFont="1" applyBorder="1" applyAlignment="1">
      <alignment horizontal="right"/>
    </xf>
    <xf numFmtId="0" fontId="0" fillId="0" borderId="3" xfId="0" applyNumberFormat="1" applyFont="1" applyBorder="1" applyAlignment="1">
      <alignment horizontal="right"/>
    </xf>
    <xf numFmtId="0" fontId="0" fillId="0" borderId="4" xfId="0" applyNumberFormat="1" applyFont="1" applyBorder="1" applyAlignment="1">
      <alignment horizontal="right"/>
    </xf>
    <xf numFmtId="165" fontId="0" fillId="0" borderId="13" xfId="0" applyNumberFormat="1" applyFont="1" applyBorder="1" applyAlignment="1"/>
    <xf numFmtId="165" fontId="0" fillId="4" borderId="10" xfId="0" applyNumberFormat="1" applyFont="1" applyFill="1" applyBorder="1" applyAlignment="1"/>
    <xf numFmtId="165" fontId="0" fillId="0" borderId="10" xfId="0" applyNumberFormat="1" applyFont="1" applyBorder="1" applyAlignment="1"/>
    <xf numFmtId="167" fontId="0" fillId="0" borderId="13" xfId="0" applyNumberFormat="1" applyFont="1" applyBorder="1" applyAlignment="1"/>
    <xf numFmtId="167" fontId="0" fillId="4" borderId="0" xfId="0" applyNumberFormat="1" applyFont="1" applyFill="1" applyBorder="1" applyAlignment="1"/>
    <xf numFmtId="167" fontId="0" fillId="4" borderId="10" xfId="0" applyNumberFormat="1" applyFont="1" applyFill="1" applyBorder="1" applyAlignment="1"/>
    <xf numFmtId="167" fontId="0" fillId="0" borderId="0" xfId="0" applyNumberFormat="1" applyFont="1" applyBorder="1" applyAlignment="1"/>
    <xf numFmtId="167" fontId="0" fillId="0" borderId="10" xfId="0" applyNumberFormat="1" applyFont="1" applyBorder="1" applyAlignment="1"/>
    <xf numFmtId="167" fontId="0" fillId="0" borderId="13" xfId="0" applyNumberFormat="1" applyFont="1" applyFill="1" applyBorder="1" applyAlignment="1"/>
    <xf numFmtId="167" fontId="0" fillId="0" borderId="14" xfId="0" applyNumberFormat="1" applyFont="1" applyFill="1" applyBorder="1" applyAlignment="1"/>
    <xf numFmtId="167" fontId="0" fillId="4" borderId="15" xfId="0" applyNumberFormat="1" applyFont="1" applyFill="1" applyBorder="1" applyAlignment="1"/>
    <xf numFmtId="167" fontId="0" fillId="4" borderId="8" xfId="0" applyNumberFormat="1" applyFont="1" applyFill="1" applyBorder="1" applyAlignment="1"/>
    <xf numFmtId="167" fontId="0" fillId="0" borderId="14" xfId="0" applyNumberFormat="1" applyFont="1" applyBorder="1" applyAlignment="1"/>
    <xf numFmtId="167" fontId="0" fillId="0" borderId="15" xfId="0" applyNumberFormat="1" applyFont="1" applyBorder="1" applyAlignment="1"/>
    <xf numFmtId="167" fontId="0" fillId="0" borderId="8" xfId="0" applyNumberFormat="1" applyFont="1" applyBorder="1" applyAlignment="1"/>
    <xf numFmtId="165" fontId="0" fillId="0" borderId="13" xfId="2" applyNumberFormat="1" applyFont="1" applyBorder="1" applyAlignment="1"/>
    <xf numFmtId="0" fontId="6" fillId="0" borderId="12" xfId="0" applyNumberFormat="1" applyFont="1" applyBorder="1" applyAlignment="1">
      <alignment textRotation="90" wrapText="1"/>
    </xf>
    <xf numFmtId="165" fontId="7" fillId="0" borderId="12" xfId="2" applyNumberFormat="1" applyFont="1" applyFill="1" applyBorder="1" applyAlignment="1"/>
    <xf numFmtId="165" fontId="7" fillId="0" borderId="11" xfId="2" applyNumberFormat="1" applyFont="1" applyFill="1" applyBorder="1" applyAlignment="1"/>
    <xf numFmtId="165" fontId="7" fillId="0" borderId="9" xfId="2" applyNumberFormat="1" applyFont="1" applyFill="1" applyBorder="1" applyAlignment="1"/>
    <xf numFmtId="0" fontId="0" fillId="0" borderId="14" xfId="0" applyNumberFormat="1" applyFont="1" applyBorder="1" applyAlignment="1"/>
    <xf numFmtId="165" fontId="7" fillId="0" borderId="14" xfId="2" applyNumberFormat="1" applyFont="1" applyFill="1" applyBorder="1" applyAlignment="1"/>
    <xf numFmtId="165" fontId="7" fillId="0" borderId="8" xfId="2" applyNumberFormat="1" applyFont="1" applyFill="1" applyBorder="1" applyAlignment="1"/>
    <xf numFmtId="0" fontId="6" fillId="0" borderId="12" xfId="0" applyFont="1" applyBorder="1"/>
    <xf numFmtId="0" fontId="0" fillId="0" borderId="13" xfId="0" applyBorder="1"/>
    <xf numFmtId="10" fontId="0" fillId="3" borderId="10" xfId="0" applyNumberFormat="1" applyFill="1" applyBorder="1"/>
    <xf numFmtId="165" fontId="7" fillId="0" borderId="9" xfId="2" applyNumberFormat="1" applyFont="1" applyBorder="1" applyAlignment="1"/>
    <xf numFmtId="0" fontId="0" fillId="0" borderId="14" xfId="0" applyBorder="1"/>
    <xf numFmtId="10" fontId="0" fillId="3" borderId="8" xfId="0" applyNumberFormat="1" applyFill="1" applyBorder="1"/>
    <xf numFmtId="165" fontId="7" fillId="0" borderId="10" xfId="2" applyNumberFormat="1" applyFont="1" applyBorder="1" applyAlignment="1"/>
    <xf numFmtId="0" fontId="0" fillId="0" borderId="14" xfId="0" applyNumberFormat="1" applyBorder="1" applyAlignment="1"/>
    <xf numFmtId="165" fontId="7" fillId="0" borderId="8" xfId="2" applyNumberFormat="1" applyFont="1" applyBorder="1" applyAlignment="1"/>
    <xf numFmtId="0" fontId="6" fillId="0" borderId="15" xfId="0" applyNumberFormat="1" applyFont="1" applyBorder="1" applyAlignment="1">
      <alignment horizontal="right" wrapText="1"/>
    </xf>
    <xf numFmtId="0" fontId="6" fillId="0" borderId="14" xfId="0" applyNumberFormat="1" applyFont="1" applyBorder="1" applyAlignment="1">
      <alignment horizontal="right" wrapText="1"/>
    </xf>
    <xf numFmtId="0" fontId="6" fillId="0" borderId="8" xfId="0" applyNumberFormat="1" applyFont="1" applyBorder="1" applyAlignment="1">
      <alignment horizontal="right" wrapText="1"/>
    </xf>
    <xf numFmtId="164" fontId="0" fillId="2" borderId="0" xfId="0" applyNumberFormat="1" applyFont="1" applyFill="1" applyBorder="1" applyAlignment="1"/>
    <xf numFmtId="164" fontId="0" fillId="2" borderId="10" xfId="0" applyNumberFormat="1" applyFont="1" applyFill="1" applyBorder="1" applyAlignment="1"/>
    <xf numFmtId="164" fontId="0" fillId="0" borderId="13" xfId="0" applyNumberFormat="1" applyFont="1" applyBorder="1" applyAlignment="1"/>
    <xf numFmtId="3" fontId="0" fillId="2" borderId="0" xfId="0" applyNumberFormat="1" applyFont="1" applyFill="1" applyBorder="1" applyAlignment="1"/>
    <xf numFmtId="3" fontId="0" fillId="2" borderId="10" xfId="0" applyNumberFormat="1" applyFont="1" applyFill="1" applyBorder="1" applyAlignment="1"/>
    <xf numFmtId="3" fontId="0" fillId="0" borderId="13" xfId="0" applyNumberFormat="1" applyFont="1" applyBorder="1" applyAlignment="1"/>
    <xf numFmtId="3" fontId="0" fillId="0" borderId="10" xfId="0" applyNumberFormat="1" applyFont="1" applyBorder="1" applyAlignment="1"/>
    <xf numFmtId="3" fontId="0" fillId="2" borderId="15" xfId="0" applyNumberFormat="1" applyFont="1" applyFill="1" applyBorder="1" applyAlignment="1"/>
    <xf numFmtId="3" fontId="0" fillId="2" borderId="8" xfId="0" applyNumberFormat="1" applyFont="1" applyFill="1" applyBorder="1" applyAlignment="1"/>
    <xf numFmtId="3" fontId="0" fillId="0" borderId="14" xfId="0" applyNumberFormat="1" applyFont="1" applyBorder="1" applyAlignment="1"/>
    <xf numFmtId="3" fontId="0" fillId="0" borderId="8" xfId="0" applyNumberFormat="1" applyFont="1" applyBorder="1" applyAlignment="1"/>
    <xf numFmtId="3" fontId="0" fillId="0" borderId="15" xfId="0" applyNumberFormat="1" applyFont="1" applyBorder="1" applyAlignment="1"/>
    <xf numFmtId="164" fontId="0" fillId="0" borderId="12" xfId="0" applyNumberFormat="1" applyFont="1" applyBorder="1" applyAlignment="1"/>
    <xf numFmtId="164" fontId="0" fillId="0" borderId="11" xfId="0" applyNumberFormat="1" applyFont="1" applyBorder="1" applyAlignment="1"/>
    <xf numFmtId="0" fontId="6" fillId="0" borderId="4" xfId="0" applyNumberFormat="1" applyFont="1" applyFill="1" applyBorder="1" applyAlignment="1">
      <alignment horizontal="right"/>
    </xf>
    <xf numFmtId="0" fontId="6" fillId="0" borderId="2" xfId="0" applyNumberFormat="1" applyFont="1" applyBorder="1" applyAlignment="1">
      <alignment horizontal="right"/>
    </xf>
    <xf numFmtId="0" fontId="6" fillId="0" borderId="4" xfId="0" applyNumberFormat="1" applyFont="1" applyBorder="1" applyAlignment="1">
      <alignment horizontal="right"/>
    </xf>
    <xf numFmtId="164" fontId="5" fillId="0" borderId="0" xfId="0" applyNumberFormat="1" applyFont="1" applyFill="1" applyBorder="1" applyAlignment="1"/>
    <xf numFmtId="164" fontId="0" fillId="0" borderId="2" xfId="0" applyNumberFormat="1" applyFont="1" applyBorder="1" applyAlignment="1"/>
    <xf numFmtId="164" fontId="0" fillId="0" borderId="4" xfId="0" applyNumberFormat="1" applyFont="1" applyBorder="1" applyAlignment="1"/>
    <xf numFmtId="0" fontId="6" fillId="0" borderId="2" xfId="0" applyNumberFormat="1" applyFont="1" applyFill="1" applyBorder="1" applyAlignment="1"/>
    <xf numFmtId="164" fontId="0" fillId="0" borderId="4" xfId="0" applyNumberFormat="1" applyFont="1" applyFill="1" applyBorder="1" applyAlignment="1"/>
    <xf numFmtId="0" fontId="6" fillId="0" borderId="3" xfId="0" applyNumberFormat="1" applyFont="1" applyFill="1" applyBorder="1" applyAlignment="1">
      <alignment horizontal="right"/>
    </xf>
    <xf numFmtId="0" fontId="0" fillId="0" borderId="11" xfId="0" applyNumberFormat="1" applyFont="1" applyBorder="1" applyAlignment="1">
      <alignment horizontal="center" wrapText="1"/>
    </xf>
    <xf numFmtId="0" fontId="0" fillId="0" borderId="1" xfId="0" applyNumberFormat="1" applyFont="1" applyBorder="1" applyAlignment="1">
      <alignment horizontal="center" wrapText="1"/>
    </xf>
    <xf numFmtId="0" fontId="0" fillId="0" borderId="2" xfId="0" applyNumberFormat="1" applyFont="1" applyBorder="1" applyAlignment="1"/>
    <xf numFmtId="0" fontId="0" fillId="22" borderId="2" xfId="0" applyNumberFormat="1" applyFont="1" applyFill="1" applyBorder="1" applyAlignment="1">
      <alignment horizontal="center"/>
    </xf>
    <xf numFmtId="0" fontId="0" fillId="22" borderId="3" xfId="0" applyNumberFormat="1" applyFont="1" applyFill="1" applyBorder="1" applyAlignment="1">
      <alignment horizontal="center"/>
    </xf>
    <xf numFmtId="0" fontId="0" fillId="22" borderId="4" xfId="0" applyNumberFormat="1" applyFont="1" applyFill="1" applyBorder="1" applyAlignment="1">
      <alignment horizontal="center"/>
    </xf>
    <xf numFmtId="0" fontId="0" fillId="0" borderId="3" xfId="0" applyNumberFormat="1" applyFont="1" applyFill="1" applyBorder="1" applyAlignment="1">
      <alignment horizontal="center"/>
    </xf>
    <xf numFmtId="0" fontId="0" fillId="0" borderId="5" xfId="0" applyNumberFormat="1" applyFont="1" applyFill="1" applyBorder="1" applyAlignment="1">
      <alignment horizontal="center"/>
    </xf>
    <xf numFmtId="0" fontId="0" fillId="0" borderId="5" xfId="0" applyNumberFormat="1" applyFont="1" applyBorder="1" applyAlignment="1">
      <alignment horizontal="center"/>
    </xf>
    <xf numFmtId="0" fontId="0" fillId="22" borderId="13" xfId="0" applyNumberFormat="1" applyFont="1" applyFill="1" applyBorder="1" applyAlignment="1">
      <alignment horizontal="center" wrapText="1"/>
    </xf>
    <xf numFmtId="0" fontId="0" fillId="22" borderId="0" xfId="0" applyNumberFormat="1" applyFont="1" applyFill="1" applyBorder="1" applyAlignment="1">
      <alignment horizontal="center" wrapText="1"/>
    </xf>
    <xf numFmtId="0" fontId="0" fillId="0" borderId="6" xfId="0" applyNumberFormat="1" applyFont="1" applyFill="1" applyBorder="1" applyAlignment="1">
      <alignment horizontal="center" wrapText="1"/>
    </xf>
    <xf numFmtId="0" fontId="0" fillId="0" borderId="6" xfId="0" applyNumberFormat="1" applyFont="1" applyBorder="1" applyAlignment="1">
      <alignment horizontal="center"/>
    </xf>
    <xf numFmtId="165" fontId="7" fillId="22" borderId="12" xfId="2" applyNumberFormat="1" applyFont="1" applyFill="1" applyBorder="1" applyAlignment="1"/>
    <xf numFmtId="165" fontId="7" fillId="22" borderId="11" xfId="2" applyNumberFormat="1" applyFont="1" applyFill="1" applyBorder="1" applyAlignment="1"/>
    <xf numFmtId="165" fontId="7" fillId="22" borderId="9" xfId="2" applyNumberFormat="1" applyFont="1" applyFill="1" applyBorder="1" applyAlignment="1"/>
    <xf numFmtId="165" fontId="7" fillId="3" borderId="11" xfId="2" applyNumberFormat="1" applyFont="1" applyFill="1" applyBorder="1" applyAlignment="1"/>
    <xf numFmtId="165" fontId="7" fillId="3" borderId="1" xfId="2" applyNumberFormat="1" applyFont="1" applyFill="1" applyBorder="1" applyAlignment="1"/>
    <xf numFmtId="165" fontId="0" fillId="4" borderId="1" xfId="0" applyNumberFormat="1" applyFont="1" applyFill="1" applyBorder="1" applyAlignment="1"/>
    <xf numFmtId="165" fontId="7" fillId="22" borderId="13" xfId="2" applyNumberFormat="1" applyFont="1" applyFill="1" applyBorder="1" applyAlignment="1"/>
    <xf numFmtId="165" fontId="7" fillId="22" borderId="0" xfId="2" applyNumberFormat="1" applyFont="1" applyFill="1" applyBorder="1" applyAlignment="1"/>
    <xf numFmtId="165" fontId="7" fillId="22" borderId="10" xfId="2" applyNumberFormat="1" applyFont="1" applyFill="1" applyBorder="1" applyAlignment="1"/>
    <xf numFmtId="165" fontId="7" fillId="3" borderId="6" xfId="2" applyNumberFormat="1" applyFont="1" applyFill="1" applyBorder="1" applyAlignment="1"/>
    <xf numFmtId="165" fontId="0" fillId="4" borderId="6" xfId="0" applyNumberFormat="1" applyFont="1" applyFill="1" applyBorder="1" applyAlignment="1"/>
    <xf numFmtId="165" fontId="7" fillId="22" borderId="14" xfId="2" applyNumberFormat="1" applyFont="1" applyFill="1" applyBorder="1" applyAlignment="1"/>
    <xf numFmtId="165" fontId="7" fillId="22" borderId="15" xfId="2" applyNumberFormat="1" applyFont="1" applyFill="1" applyBorder="1" applyAlignment="1"/>
    <xf numFmtId="165" fontId="7" fillId="22" borderId="8" xfId="2" applyNumberFormat="1" applyFont="1" applyFill="1" applyBorder="1" applyAlignment="1"/>
    <xf numFmtId="165" fontId="7" fillId="0" borderId="7" xfId="2" applyNumberFormat="1" applyFont="1" applyFill="1" applyBorder="1" applyAlignment="1"/>
    <xf numFmtId="165" fontId="0" fillId="0" borderId="7" xfId="0" applyNumberFormat="1" applyFont="1" applyFill="1" applyBorder="1" applyAlignment="1"/>
    <xf numFmtId="165" fontId="0" fillId="22" borderId="13" xfId="0" applyNumberFormat="1" applyFont="1" applyFill="1" applyBorder="1" applyAlignment="1"/>
    <xf numFmtId="165" fontId="0" fillId="22" borderId="0" xfId="0" applyNumberFormat="1" applyFont="1" applyFill="1" applyBorder="1" applyAlignment="1"/>
    <xf numFmtId="165" fontId="0" fillId="4" borderId="6" xfId="2" applyNumberFormat="1" applyFont="1" applyFill="1" applyBorder="1" applyAlignment="1"/>
    <xf numFmtId="0" fontId="0" fillId="22" borderId="12" xfId="0" applyNumberFormat="1" applyFont="1" applyFill="1" applyBorder="1" applyAlignment="1"/>
    <xf numFmtId="0" fontId="0" fillId="22" borderId="11" xfId="0" applyNumberFormat="1" applyFont="1" applyFill="1" applyBorder="1" applyAlignment="1"/>
    <xf numFmtId="0" fontId="0" fillId="22" borderId="9" xfId="0" applyNumberFormat="1" applyFont="1" applyFill="1" applyBorder="1" applyAlignment="1"/>
    <xf numFmtId="0" fontId="0" fillId="22" borderId="13" xfId="0" applyNumberFormat="1" applyFont="1" applyFill="1" applyBorder="1" applyAlignment="1"/>
    <xf numFmtId="0" fontId="0" fillId="22" borderId="0" xfId="0" applyNumberFormat="1" applyFont="1" applyFill="1" applyBorder="1" applyAlignment="1"/>
    <xf numFmtId="3" fontId="0" fillId="22" borderId="0" xfId="0" applyNumberFormat="1" applyFont="1" applyFill="1" applyBorder="1" applyAlignment="1"/>
    <xf numFmtId="3" fontId="0" fillId="22" borderId="10" xfId="0" applyNumberFormat="1" applyFont="1" applyFill="1" applyBorder="1" applyAlignment="1"/>
    <xf numFmtId="0" fontId="0" fillId="22" borderId="14" xfId="0" applyNumberFormat="1" applyFont="1" applyFill="1" applyBorder="1" applyAlignment="1"/>
    <xf numFmtId="0" fontId="0" fillId="22" borderId="15" xfId="0" applyNumberFormat="1" applyFont="1" applyFill="1" applyBorder="1" applyAlignment="1"/>
    <xf numFmtId="3" fontId="0" fillId="22" borderId="15" xfId="0" applyNumberFormat="1" applyFont="1" applyFill="1" applyBorder="1" applyAlignment="1"/>
    <xf numFmtId="3" fontId="0" fillId="22" borderId="8" xfId="0" applyNumberFormat="1" applyFont="1" applyFill="1" applyBorder="1" applyAlignment="1"/>
    <xf numFmtId="3" fontId="0" fillId="0" borderId="7" xfId="0" applyNumberFormat="1" applyFont="1" applyFill="1" applyBorder="1" applyAlignment="1"/>
    <xf numFmtId="164" fontId="0" fillId="22" borderId="11" xfId="0" applyNumberFormat="1" applyFont="1" applyFill="1" applyBorder="1" applyAlignment="1"/>
    <xf numFmtId="164" fontId="0" fillId="22" borderId="9" xfId="0" applyNumberFormat="1" applyFont="1" applyFill="1" applyBorder="1" applyAlignment="1"/>
    <xf numFmtId="164" fontId="0" fillId="22" borderId="0" xfId="0" applyNumberFormat="1" applyFont="1" applyFill="1" applyBorder="1" applyAlignment="1"/>
    <xf numFmtId="164" fontId="0" fillId="22" borderId="10" xfId="0" applyNumberFormat="1" applyFont="1" applyFill="1" applyBorder="1" applyAlignment="1"/>
    <xf numFmtId="167" fontId="0" fillId="22" borderId="0" xfId="0" applyNumberFormat="1" applyFont="1" applyFill="1" applyBorder="1" applyAlignment="1"/>
    <xf numFmtId="167" fontId="0" fillId="22" borderId="10" xfId="0" applyNumberFormat="1" applyFont="1" applyFill="1" applyBorder="1" applyAlignment="1"/>
    <xf numFmtId="167" fontId="0" fillId="0" borderId="6" xfId="0" applyNumberFormat="1" applyFont="1" applyBorder="1" applyAlignment="1"/>
    <xf numFmtId="0" fontId="0" fillId="22" borderId="10" xfId="0" applyNumberFormat="1" applyFont="1" applyFill="1" applyBorder="1" applyAlignment="1"/>
    <xf numFmtId="167" fontId="0" fillId="22" borderId="15" xfId="0" applyNumberFormat="1" applyFont="1" applyFill="1" applyBorder="1" applyAlignment="1"/>
    <xf numFmtId="167" fontId="0" fillId="22" borderId="8" xfId="0" applyNumberFormat="1" applyFont="1" applyFill="1" applyBorder="1" applyAlignment="1"/>
    <xf numFmtId="167" fontId="0" fillId="0" borderId="7" xfId="0" applyNumberFormat="1" applyFont="1" applyBorder="1" applyAlignment="1"/>
    <xf numFmtId="164" fontId="0" fillId="0" borderId="0" xfId="0" applyNumberFormat="1" applyFont="1" applyBorder="1" applyAlignment="1">
      <alignment horizontal="center"/>
    </xf>
    <xf numFmtId="164" fontId="0" fillId="11" borderId="0" xfId="0" applyNumberFormat="1" applyFont="1" applyFill="1" applyBorder="1" applyAlignment="1">
      <alignment horizontal="center"/>
    </xf>
    <xf numFmtId="164" fontId="0" fillId="6" borderId="0" xfId="0" applyNumberFormat="1" applyFont="1" applyFill="1" applyBorder="1" applyAlignment="1">
      <alignment horizontal="center"/>
    </xf>
    <xf numFmtId="164" fontId="0" fillId="3" borderId="0" xfId="0" applyNumberFormat="1" applyFont="1" applyFill="1" applyBorder="1" applyAlignment="1">
      <alignment horizontal="center"/>
    </xf>
    <xf numFmtId="0" fontId="6" fillId="0" borderId="2" xfId="0" applyNumberFormat="1" applyFont="1" applyFill="1" applyBorder="1" applyAlignment="1">
      <alignment horizontal="left" wrapText="1"/>
    </xf>
    <xf numFmtId="164" fontId="6" fillId="0" borderId="5" xfId="0" applyNumberFormat="1" applyFont="1" applyFill="1" applyBorder="1" applyAlignment="1">
      <alignment horizontal="center" wrapText="1"/>
    </xf>
    <xf numFmtId="0" fontId="0" fillId="0" borderId="13" xfId="0" applyNumberFormat="1" applyFont="1" applyFill="1" applyBorder="1" applyAlignment="1">
      <alignment horizontal="left"/>
    </xf>
    <xf numFmtId="164" fontId="0" fillId="0" borderId="6" xfId="0" applyNumberFormat="1" applyFont="1" applyFill="1" applyBorder="1" applyAlignment="1">
      <alignment horizontal="center"/>
    </xf>
    <xf numFmtId="0" fontId="32" fillId="0" borderId="13" xfId="0" applyNumberFormat="1" applyFont="1" applyFill="1" applyBorder="1" applyAlignment="1">
      <alignment horizontal="left"/>
    </xf>
    <xf numFmtId="164" fontId="32" fillId="0" borderId="6" xfId="0" applyNumberFormat="1" applyFont="1" applyFill="1" applyBorder="1" applyAlignment="1">
      <alignment horizontal="center"/>
    </xf>
    <xf numFmtId="0" fontId="0" fillId="0" borderId="14" xfId="0" applyNumberFormat="1" applyFont="1" applyFill="1" applyBorder="1" applyAlignment="1">
      <alignment horizontal="left"/>
    </xf>
    <xf numFmtId="164" fontId="0" fillId="0" borderId="7" xfId="0" applyNumberFormat="1" applyFont="1" applyFill="1" applyBorder="1" applyAlignment="1">
      <alignment horizontal="center"/>
    </xf>
    <xf numFmtId="164" fontId="0" fillId="0" borderId="7" xfId="0" applyNumberFormat="1" applyFill="1" applyBorder="1" applyAlignment="1">
      <alignment horizontal="center"/>
    </xf>
    <xf numFmtId="176" fontId="0" fillId="0" borderId="0" xfId="0" applyNumberFormat="1" applyFont="1" applyBorder="1" applyAlignment="1">
      <alignment horizontal="center"/>
    </xf>
    <xf numFmtId="0" fontId="6" fillId="0" borderId="9" xfId="0" applyNumberFormat="1" applyFont="1" applyFill="1" applyBorder="1" applyAlignment="1">
      <alignment textRotation="90" wrapText="1"/>
    </xf>
    <xf numFmtId="0" fontId="0" fillId="0" borderId="1" xfId="0" applyNumberFormat="1" applyBorder="1" applyAlignment="1"/>
    <xf numFmtId="0" fontId="0" fillId="0" borderId="7" xfId="0" applyNumberFormat="1" applyBorder="1" applyAlignment="1"/>
    <xf numFmtId="0" fontId="0" fillId="0" borderId="1" xfId="0" applyNumberFormat="1" applyFill="1" applyBorder="1" applyAlignment="1"/>
    <xf numFmtId="0" fontId="0" fillId="0" borderId="12" xfId="0" applyNumberFormat="1" applyFill="1" applyBorder="1" applyAlignment="1"/>
    <xf numFmtId="0" fontId="0" fillId="0" borderId="6" xfId="0" applyNumberFormat="1" applyFill="1" applyBorder="1" applyAlignment="1"/>
    <xf numFmtId="167" fontId="0" fillId="0" borderId="1" xfId="0" applyNumberFormat="1" applyFont="1" applyBorder="1" applyAlignment="1"/>
    <xf numFmtId="167" fontId="0" fillId="0" borderId="11" xfId="0" applyNumberFormat="1" applyFont="1" applyBorder="1" applyAlignment="1"/>
    <xf numFmtId="167" fontId="0" fillId="0" borderId="12" xfId="0" applyNumberFormat="1" applyFont="1" applyBorder="1" applyAlignment="1"/>
    <xf numFmtId="167" fontId="0" fillId="0" borderId="9" xfId="0" applyNumberFormat="1" applyFont="1" applyBorder="1" applyAlignment="1"/>
    <xf numFmtId="1" fontId="0" fillId="0" borderId="7" xfId="0" applyNumberFormat="1" applyFont="1" applyBorder="1" applyAlignment="1"/>
    <xf numFmtId="1" fontId="0" fillId="0" borderId="15" xfId="0" applyNumberFormat="1" applyFont="1" applyBorder="1" applyAlignment="1"/>
    <xf numFmtId="1" fontId="0" fillId="0" borderId="14" xfId="0" applyNumberFormat="1" applyFont="1" applyBorder="1" applyAlignment="1"/>
    <xf numFmtId="1" fontId="0" fillId="0" borderId="8" xfId="0" applyNumberFormat="1" applyFont="1" applyBorder="1" applyAlignment="1"/>
    <xf numFmtId="164" fontId="0" fillId="0" borderId="8" xfId="0" applyNumberFormat="1" applyFont="1" applyBorder="1" applyAlignment="1"/>
    <xf numFmtId="164" fontId="0" fillId="0" borderId="15" xfId="0" applyNumberFormat="1" applyFont="1" applyBorder="1" applyAlignment="1"/>
    <xf numFmtId="164" fontId="0" fillId="0" borderId="14" xfId="0" applyNumberFormat="1" applyFont="1" applyBorder="1" applyAlignment="1"/>
    <xf numFmtId="0" fontId="2" fillId="7" borderId="0" xfId="0" applyFont="1" applyFill="1" applyBorder="1"/>
    <xf numFmtId="0" fontId="0" fillId="9" borderId="14" xfId="0" applyNumberFormat="1" applyFont="1" applyFill="1" applyBorder="1" applyAlignment="1"/>
    <xf numFmtId="0" fontId="0" fillId="9" borderId="15" xfId="0" applyNumberFormat="1" applyFont="1" applyFill="1" applyBorder="1" applyAlignment="1"/>
    <xf numFmtId="0" fontId="0" fillId="9" borderId="14" xfId="0" applyNumberFormat="1" applyFont="1" applyFill="1" applyBorder="1" applyAlignment="1">
      <alignment horizontal="left"/>
    </xf>
    <xf numFmtId="0" fontId="0" fillId="9" borderId="15" xfId="0" applyNumberFormat="1" applyFont="1" applyFill="1" applyBorder="1" applyAlignment="1">
      <alignment horizontal="left"/>
    </xf>
    <xf numFmtId="0" fontId="6" fillId="0" borderId="12" xfId="0" applyNumberFormat="1" applyFont="1" applyFill="1" applyBorder="1" applyAlignment="1">
      <alignment wrapText="1"/>
    </xf>
    <xf numFmtId="0" fontId="0" fillId="0" borderId="9" xfId="0" applyFill="1" applyBorder="1" applyAlignment="1">
      <alignment wrapText="1"/>
    </xf>
    <xf numFmtId="0" fontId="0" fillId="0" borderId="13" xfId="0" applyFill="1" applyBorder="1" applyAlignment="1">
      <alignment wrapText="1"/>
    </xf>
    <xf numFmtId="0" fontId="0" fillId="0" borderId="10" xfId="0" applyFill="1" applyBorder="1" applyAlignment="1">
      <alignment wrapText="1"/>
    </xf>
    <xf numFmtId="0" fontId="6" fillId="0" borderId="2" xfId="0" applyNumberFormat="1" applyFont="1" applyBorder="1" applyAlignment="1">
      <alignment horizontal="center"/>
    </xf>
    <xf numFmtId="0" fontId="6" fillId="0" borderId="3" xfId="0" applyNumberFormat="1" applyFont="1" applyBorder="1" applyAlignment="1">
      <alignment horizontal="center"/>
    </xf>
    <xf numFmtId="0" fontId="6" fillId="0" borderId="4" xfId="0" applyNumberFormat="1" applyFont="1" applyBorder="1" applyAlignment="1">
      <alignment horizontal="center"/>
    </xf>
    <xf numFmtId="0" fontId="6" fillId="0" borderId="2" xfId="0" applyNumberFormat="1" applyFont="1" applyFill="1" applyBorder="1" applyAlignment="1">
      <alignment horizontal="center"/>
    </xf>
    <xf numFmtId="0" fontId="6" fillId="0" borderId="3" xfId="0" applyNumberFormat="1" applyFont="1" applyFill="1" applyBorder="1" applyAlignment="1">
      <alignment horizontal="center"/>
    </xf>
    <xf numFmtId="0" fontId="6" fillId="0" borderId="4" xfId="0" applyNumberFormat="1" applyFont="1" applyFill="1" applyBorder="1" applyAlignment="1">
      <alignment horizontal="center"/>
    </xf>
    <xf numFmtId="0" fontId="6" fillId="0" borderId="1" xfId="0" applyNumberFormat="1" applyFont="1" applyFill="1" applyBorder="1" applyAlignment="1">
      <alignment horizontal="center" wrapText="1"/>
    </xf>
    <xf numFmtId="0" fontId="6" fillId="0" borderId="7" xfId="0" applyNumberFormat="1" applyFont="1" applyFill="1" applyBorder="1" applyAlignment="1">
      <alignment horizontal="center" wrapText="1"/>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0" fontId="6" fillId="0" borderId="3" xfId="0" applyNumberFormat="1" applyFont="1" applyFill="1" applyBorder="1" applyAlignment="1">
      <alignment horizontal="center" wrapText="1"/>
    </xf>
    <xf numFmtId="0" fontId="6" fillId="0" borderId="2" xfId="0" applyNumberFormat="1" applyFont="1" applyBorder="1" applyAlignment="1">
      <alignment horizontal="center"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center" wrapText="1"/>
    </xf>
    <xf numFmtId="0" fontId="0" fillId="22" borderId="12" xfId="0" applyNumberFormat="1" applyFont="1" applyFill="1" applyBorder="1" applyAlignment="1">
      <alignment horizontal="center" wrapText="1"/>
    </xf>
    <xf numFmtId="0" fontId="0" fillId="22" borderId="11" xfId="0" applyNumberFormat="1" applyFont="1" applyFill="1" applyBorder="1" applyAlignment="1">
      <alignment horizontal="center" wrapText="1"/>
    </xf>
    <xf numFmtId="0" fontId="0" fillId="22" borderId="9" xfId="0" applyNumberFormat="1" applyFont="1" applyFill="1" applyBorder="1" applyAlignment="1">
      <alignment horizontal="center" wrapText="1"/>
    </xf>
    <xf numFmtId="0" fontId="0" fillId="22" borderId="3" xfId="0" applyNumberFormat="1" applyFont="1" applyFill="1" applyBorder="1" applyAlignment="1">
      <alignment horizontal="center"/>
    </xf>
    <xf numFmtId="0" fontId="0" fillId="22" borderId="4" xfId="0" applyNumberFormat="1" applyFont="1" applyFill="1" applyBorder="1" applyAlignment="1">
      <alignment horizontal="center"/>
    </xf>
    <xf numFmtId="11" fontId="0" fillId="9" borderId="0" xfId="0" applyNumberFormat="1" applyFont="1" applyFill="1" applyBorder="1" applyAlignment="1"/>
    <xf numFmtId="0" fontId="0" fillId="0" borderId="0" xfId="0" applyBorder="1" applyAlignment="1"/>
    <xf numFmtId="0" fontId="19" fillId="18" borderId="26" xfId="10" applyFont="1" applyFill="1" applyBorder="1" applyAlignment="1" applyProtection="1">
      <alignment horizontal="center" vertical="center"/>
    </xf>
    <xf numFmtId="0" fontId="19" fillId="18" borderId="27" xfId="10" applyFont="1" applyFill="1" applyBorder="1" applyAlignment="1" applyProtection="1">
      <alignment horizontal="center" vertical="center"/>
    </xf>
    <xf numFmtId="0" fontId="19" fillId="18" borderId="31" xfId="10" applyFont="1" applyFill="1" applyBorder="1" applyAlignment="1">
      <alignment horizontal="center" vertical="center"/>
    </xf>
    <xf numFmtId="0" fontId="19" fillId="18" borderId="29" xfId="10" applyFont="1" applyFill="1" applyBorder="1" applyAlignment="1">
      <alignment horizontal="center" vertical="center"/>
    </xf>
    <xf numFmtId="0" fontId="16" fillId="17" borderId="32" xfId="8" applyFont="1" applyFill="1" applyBorder="1" applyAlignment="1">
      <alignment horizontal="center" vertical="center"/>
    </xf>
    <xf numFmtId="0" fontId="16" fillId="17" borderId="33" xfId="8" applyFont="1" applyFill="1" applyBorder="1" applyAlignment="1">
      <alignment horizontal="center" vertical="center"/>
    </xf>
    <xf numFmtId="0" fontId="19" fillId="17" borderId="0" xfId="10" applyFont="1" applyFill="1" applyBorder="1" applyAlignment="1">
      <alignment horizontal="left"/>
    </xf>
    <xf numFmtId="0" fontId="15" fillId="17" borderId="18" xfId="7" applyFont="1" applyFill="1" applyBorder="1" applyAlignment="1">
      <alignment horizontal="left"/>
    </xf>
    <xf numFmtId="0" fontId="19" fillId="18" borderId="21" xfId="10" applyNumberFormat="1" applyFont="1" applyFill="1" applyBorder="1" applyAlignment="1">
      <alignment horizontal="center" vertical="center"/>
    </xf>
    <xf numFmtId="0" fontId="16" fillId="17" borderId="22" xfId="8" applyFont="1" applyFill="1" applyBorder="1" applyAlignment="1">
      <alignment horizontal="center" vertical="center"/>
    </xf>
    <xf numFmtId="0" fontId="19" fillId="18" borderId="23" xfId="10" applyNumberFormat="1" applyFont="1" applyFill="1" applyBorder="1" applyAlignment="1">
      <alignment horizontal="center" vertical="center"/>
    </xf>
    <xf numFmtId="0" fontId="19" fillId="18" borderId="22" xfId="10" applyNumberFormat="1" applyFont="1" applyFill="1" applyBorder="1" applyAlignment="1">
      <alignment horizontal="center" vertical="center"/>
    </xf>
    <xf numFmtId="0" fontId="16" fillId="17" borderId="23" xfId="8" applyFont="1" applyFill="1" applyBorder="1" applyAlignment="1">
      <alignment horizontal="center" vertical="center"/>
    </xf>
    <xf numFmtId="0" fontId="16" fillId="17" borderId="24" xfId="8" applyFont="1" applyFill="1" applyBorder="1" applyAlignment="1">
      <alignment horizontal="center" vertical="center"/>
    </xf>
    <xf numFmtId="0" fontId="19" fillId="18" borderId="12" xfId="10" applyNumberFormat="1" applyFont="1" applyFill="1" applyBorder="1" applyAlignment="1">
      <alignment horizontal="center" vertical="center"/>
    </xf>
    <xf numFmtId="0" fontId="19" fillId="18" borderId="9" xfId="10" applyNumberFormat="1" applyFont="1" applyFill="1" applyBorder="1" applyAlignment="1">
      <alignment horizontal="center" vertical="center"/>
    </xf>
    <xf numFmtId="0" fontId="19" fillId="18" borderId="14" xfId="10" applyNumberFormat="1" applyFont="1" applyFill="1" applyBorder="1" applyAlignment="1">
      <alignment horizontal="center" vertical="center"/>
    </xf>
    <xf numFmtId="0" fontId="19" fillId="18" borderId="8" xfId="10" applyNumberFormat="1" applyFont="1" applyFill="1" applyBorder="1" applyAlignment="1">
      <alignment horizontal="center" vertical="center"/>
    </xf>
    <xf numFmtId="0" fontId="19" fillId="18" borderId="1" xfId="10" applyFont="1" applyFill="1" applyBorder="1" applyAlignment="1" applyProtection="1">
      <alignment horizontal="center" vertical="center"/>
    </xf>
    <xf numFmtId="0" fontId="19" fillId="18" borderId="7" xfId="10" applyFont="1" applyFill="1" applyBorder="1" applyAlignment="1" applyProtection="1">
      <alignment horizontal="center" vertical="center"/>
    </xf>
    <xf numFmtId="0" fontId="19" fillId="18" borderId="12" xfId="10" applyFont="1" applyFill="1" applyBorder="1" applyAlignment="1" applyProtection="1">
      <alignment horizontal="center" vertical="center"/>
    </xf>
    <xf numFmtId="0" fontId="19" fillId="18" borderId="14" xfId="10" applyFont="1" applyFill="1" applyBorder="1" applyAlignment="1" applyProtection="1">
      <alignment horizontal="center" vertical="center"/>
    </xf>
    <xf numFmtId="0" fontId="19" fillId="18" borderId="9" xfId="10" applyFont="1" applyFill="1" applyBorder="1" applyAlignment="1" applyProtection="1">
      <alignment horizontal="center" vertical="center"/>
    </xf>
    <xf numFmtId="0" fontId="19" fillId="18" borderId="8" xfId="10" applyFont="1" applyFill="1" applyBorder="1" applyAlignment="1" applyProtection="1">
      <alignment horizontal="center" vertical="center"/>
    </xf>
    <xf numFmtId="0" fontId="19" fillId="18" borderId="1" xfId="10" applyFont="1" applyFill="1" applyBorder="1" applyAlignment="1">
      <alignment horizontal="center" vertical="center"/>
    </xf>
    <xf numFmtId="0" fontId="16" fillId="17" borderId="7" xfId="8" applyFont="1" applyFill="1" applyBorder="1" applyAlignment="1">
      <alignment horizontal="center" vertical="center"/>
    </xf>
    <xf numFmtId="0" fontId="15" fillId="17" borderId="20" xfId="7" applyFont="1" applyFill="1" applyBorder="1" applyAlignment="1">
      <alignment horizontal="left"/>
    </xf>
    <xf numFmtId="0" fontId="15" fillId="17" borderId="39" xfId="7" applyFont="1" applyFill="1" applyBorder="1" applyAlignment="1">
      <alignment horizontal="left"/>
    </xf>
    <xf numFmtId="0" fontId="15" fillId="17" borderId="0" xfId="7" applyFont="1" applyFill="1" applyBorder="1" applyAlignment="1">
      <alignment horizontal="left"/>
    </xf>
    <xf numFmtId="0" fontId="27" fillId="18" borderId="21" xfId="10" applyNumberFormat="1" applyFont="1" applyFill="1" applyBorder="1" applyAlignment="1">
      <alignment horizontal="center" vertical="center"/>
    </xf>
    <xf numFmtId="0" fontId="17" fillId="17" borderId="22" xfId="8" applyFont="1" applyFill="1" applyBorder="1" applyAlignment="1">
      <alignment horizontal="center" vertical="center"/>
    </xf>
    <xf numFmtId="0" fontId="27" fillId="18" borderId="23" xfId="10" applyNumberFormat="1" applyFont="1" applyFill="1" applyBorder="1" applyAlignment="1">
      <alignment horizontal="center" vertical="center"/>
    </xf>
    <xf numFmtId="0" fontId="27" fillId="18" borderId="22" xfId="10" applyNumberFormat="1" applyFont="1" applyFill="1" applyBorder="1" applyAlignment="1">
      <alignment horizontal="center" vertical="center"/>
    </xf>
    <xf numFmtId="0" fontId="17" fillId="17" borderId="23" xfId="8" applyFont="1" applyFill="1" applyBorder="1" applyAlignment="1">
      <alignment horizontal="center" vertical="center"/>
    </xf>
    <xf numFmtId="0" fontId="17" fillId="17" borderId="24" xfId="8" applyFont="1" applyFill="1" applyBorder="1" applyAlignment="1">
      <alignment horizontal="center" vertical="center"/>
    </xf>
    <xf numFmtId="0" fontId="27" fillId="18" borderId="1" xfId="10" applyFont="1" applyFill="1" applyBorder="1" applyAlignment="1" applyProtection="1">
      <alignment horizontal="center" vertical="center"/>
    </xf>
    <xf numFmtId="0" fontId="27" fillId="18" borderId="7" xfId="10" applyFont="1" applyFill="1" applyBorder="1" applyAlignment="1" applyProtection="1">
      <alignment horizontal="center" vertical="center"/>
    </xf>
    <xf numFmtId="0" fontId="27" fillId="18" borderId="31" xfId="10" applyFont="1" applyFill="1" applyBorder="1" applyAlignment="1">
      <alignment horizontal="center" vertical="center"/>
    </xf>
    <xf numFmtId="0" fontId="27" fillId="18" borderId="29" xfId="10" applyFont="1" applyFill="1" applyBorder="1" applyAlignment="1">
      <alignment horizontal="center" vertical="center"/>
    </xf>
    <xf numFmtId="0" fontId="17" fillId="17" borderId="32" xfId="8" applyFont="1" applyFill="1" applyBorder="1" applyAlignment="1">
      <alignment horizontal="center" vertical="center"/>
    </xf>
    <xf numFmtId="0" fontId="17" fillId="17" borderId="33" xfId="8" applyFont="1" applyFill="1" applyBorder="1" applyAlignment="1">
      <alignment horizontal="center" vertical="center"/>
    </xf>
    <xf numFmtId="0" fontId="27" fillId="17" borderId="0" xfId="10" applyFont="1" applyFill="1" applyBorder="1" applyAlignment="1">
      <alignment horizontal="left"/>
    </xf>
    <xf numFmtId="0" fontId="27" fillId="18" borderId="12" xfId="10" applyNumberFormat="1" applyFont="1" applyFill="1" applyBorder="1" applyAlignment="1">
      <alignment horizontal="center" vertical="center"/>
    </xf>
    <xf numFmtId="0" fontId="27" fillId="18" borderId="9" xfId="10" applyNumberFormat="1" applyFont="1" applyFill="1" applyBorder="1" applyAlignment="1">
      <alignment horizontal="center" vertical="center"/>
    </xf>
    <xf numFmtId="0" fontId="27" fillId="18" borderId="14" xfId="10" applyNumberFormat="1" applyFont="1" applyFill="1" applyBorder="1" applyAlignment="1">
      <alignment horizontal="center" vertical="center"/>
    </xf>
    <xf numFmtId="0" fontId="27" fillId="18" borderId="8" xfId="10" applyNumberFormat="1" applyFont="1" applyFill="1" applyBorder="1" applyAlignment="1">
      <alignment horizontal="center" vertical="center"/>
    </xf>
    <xf numFmtId="0" fontId="27" fillId="18" borderId="1" xfId="10" applyFont="1" applyFill="1" applyBorder="1" applyAlignment="1">
      <alignment horizontal="center" vertical="center"/>
    </xf>
    <xf numFmtId="0" fontId="17" fillId="17" borderId="7" xfId="8" applyFont="1" applyFill="1" applyBorder="1" applyAlignment="1">
      <alignment horizontal="center" vertical="center"/>
    </xf>
    <xf numFmtId="0" fontId="27" fillId="17" borderId="0" xfId="10" applyFont="1" applyFill="1" applyBorder="1" applyAlignment="1">
      <alignment horizontal="left" vertical="top" wrapText="1"/>
    </xf>
    <xf numFmtId="0" fontId="16" fillId="17" borderId="0" xfId="8" applyFont="1" applyFill="1" applyAlignment="1">
      <alignment horizontal="left" vertical="top" wrapText="1"/>
    </xf>
    <xf numFmtId="0" fontId="19" fillId="18" borderId="38" xfId="10" applyNumberFormat="1" applyFont="1" applyFill="1" applyBorder="1" applyAlignment="1">
      <alignment horizontal="left" vertical="top"/>
    </xf>
    <xf numFmtId="0" fontId="19" fillId="18" borderId="25" xfId="10" applyNumberFormat="1" applyFont="1" applyFill="1" applyBorder="1" applyAlignment="1">
      <alignment horizontal="left" vertical="top"/>
    </xf>
    <xf numFmtId="0" fontId="19" fillId="18" borderId="28" xfId="10" applyNumberFormat="1" applyFont="1" applyFill="1" applyBorder="1" applyAlignment="1">
      <alignment horizontal="left" vertical="top"/>
    </xf>
  </cellXfs>
  <cellStyles count="14">
    <cellStyle name="5x indented GHG Textfiels" xfId="12"/>
    <cellStyle name="Comma" xfId="1" builtinId="3"/>
    <cellStyle name="Constants" xfId="9"/>
    <cellStyle name="Empty_TBorder" xfId="13"/>
    <cellStyle name="Headline" xfId="7"/>
    <cellStyle name="Hyperlink" xfId="3" builtinId="8"/>
    <cellStyle name="Normal" xfId="0" builtinId="0"/>
    <cellStyle name="Normal 2" xfId="8"/>
    <cellStyle name="Normal 21" xfId="5"/>
    <cellStyle name="Normal 40" xfId="6"/>
    <cellStyle name="Normal GHG Textfiels Bold" xfId="11"/>
    <cellStyle name="Normal_Fuel trans V1" xfId="4"/>
    <cellStyle name="Percent" xfId="2" builtinId="5"/>
    <cellStyle name="Обычный_CRF2002 (1)" xfId="10"/>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123266</xdr:colOff>
      <xdr:row>1</xdr:row>
      <xdr:rowOff>22412</xdr:rowOff>
    </xdr:from>
    <xdr:to>
      <xdr:col>3</xdr:col>
      <xdr:colOff>694766</xdr:colOff>
      <xdr:row>2</xdr:row>
      <xdr:rowOff>145677</xdr:rowOff>
    </xdr:to>
    <xdr:sp macro="" textlink="">
      <xdr:nvSpPr>
        <xdr:cNvPr id="2" name="Rounded Rectangle 1" descr="SIICEV">
          <a:extLst>
            <a:ext uri="{FF2B5EF4-FFF2-40B4-BE49-F238E27FC236}">
              <a16:creationId xmlns:a16="http://schemas.microsoft.com/office/drawing/2014/main" xmlns="" id="{00000000-0008-0000-0200-000002000000}"/>
            </a:ext>
          </a:extLst>
        </xdr:cNvPr>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3" name="Rounded Rectangle 2" descr="SIDIICEV">
          <a:extLst>
            <a:ext uri="{FF2B5EF4-FFF2-40B4-BE49-F238E27FC236}">
              <a16:creationId xmlns:a16="http://schemas.microsoft.com/office/drawing/2014/main" xmlns="" id="{00000000-0008-0000-0200-000003000000}"/>
            </a:ext>
          </a:extLst>
        </xdr:cNvPr>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4" name="Rounded Rectangle 3" descr="CIDIICEV">
          <a:extLst>
            <a:ext uri="{FF2B5EF4-FFF2-40B4-BE49-F238E27FC236}">
              <a16:creationId xmlns:a16="http://schemas.microsoft.com/office/drawing/2014/main" xmlns="" id="{00000000-0008-0000-0200-000004000000}"/>
            </a:ext>
          </a:extLst>
        </xdr:cNvPr>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5" name="Rounded Rectangle 4" descr="SIHEV">
          <a:extLst>
            <a:ext uri="{FF2B5EF4-FFF2-40B4-BE49-F238E27FC236}">
              <a16:creationId xmlns:a16="http://schemas.microsoft.com/office/drawing/2014/main" xmlns="" id="{00000000-0008-0000-0200-000005000000}"/>
            </a:ext>
          </a:extLst>
        </xdr:cNvPr>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6" name="Rounded Rectangle 5" descr="SIPHEV">
          <a:extLst>
            <a:ext uri="{FF2B5EF4-FFF2-40B4-BE49-F238E27FC236}">
              <a16:creationId xmlns:a16="http://schemas.microsoft.com/office/drawing/2014/main" xmlns="" id="{00000000-0008-0000-0200-000006000000}"/>
            </a:ext>
          </a:extLst>
        </xdr:cNvPr>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7" name="Rounded Rectangle 6" descr="CIDIHEV">
          <a:extLst>
            <a:ext uri="{FF2B5EF4-FFF2-40B4-BE49-F238E27FC236}">
              <a16:creationId xmlns:a16="http://schemas.microsoft.com/office/drawing/2014/main" xmlns="" id="{00000000-0008-0000-0200-000007000000}"/>
            </a:ext>
          </a:extLst>
        </xdr:cNvPr>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8" name="Rounded Rectangle 7" descr="BEVFCV">
          <a:extLst>
            <a:ext uri="{FF2B5EF4-FFF2-40B4-BE49-F238E27FC236}">
              <a16:creationId xmlns:a16="http://schemas.microsoft.com/office/drawing/2014/main" xmlns="" id="{00000000-0008-0000-0200-000008000000}"/>
            </a:ext>
          </a:extLst>
        </xdr:cNvPr>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9" name="Rounded Rectangle 8" descr="CIDIPHEV">
          <a:extLst>
            <a:ext uri="{FF2B5EF4-FFF2-40B4-BE49-F238E27FC236}">
              <a16:creationId xmlns:a16="http://schemas.microsoft.com/office/drawing/2014/main" xmlns="" id="{00000000-0008-0000-0200-000009000000}"/>
            </a:ext>
          </a:extLst>
        </xdr:cNvPr>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123266</xdr:colOff>
      <xdr:row>1</xdr:row>
      <xdr:rowOff>22412</xdr:rowOff>
    </xdr:from>
    <xdr:to>
      <xdr:col>3</xdr:col>
      <xdr:colOff>694766</xdr:colOff>
      <xdr:row>2</xdr:row>
      <xdr:rowOff>145677</xdr:rowOff>
    </xdr:to>
    <xdr:sp macro="" textlink="">
      <xdr:nvSpPr>
        <xdr:cNvPr id="10" name="Rounded Rectangle 9" descr="SIICEV">
          <a:extLst>
            <a:ext uri="{FF2B5EF4-FFF2-40B4-BE49-F238E27FC236}">
              <a16:creationId xmlns:a16="http://schemas.microsoft.com/office/drawing/2014/main" xmlns="" id="{00000000-0008-0000-0200-00000A000000}"/>
            </a:ext>
          </a:extLst>
        </xdr:cNvPr>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11" name="Rounded Rectangle 10" descr="SIDIICEV">
          <a:extLst>
            <a:ext uri="{FF2B5EF4-FFF2-40B4-BE49-F238E27FC236}">
              <a16:creationId xmlns:a16="http://schemas.microsoft.com/office/drawing/2014/main" xmlns="" id="{00000000-0008-0000-0200-00000B000000}"/>
            </a:ext>
          </a:extLst>
        </xdr:cNvPr>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12" name="Rounded Rectangle 11" descr="CIDIICEV">
          <a:extLst>
            <a:ext uri="{FF2B5EF4-FFF2-40B4-BE49-F238E27FC236}">
              <a16:creationId xmlns:a16="http://schemas.microsoft.com/office/drawing/2014/main" xmlns="" id="{00000000-0008-0000-0200-00000C000000}"/>
            </a:ext>
          </a:extLst>
        </xdr:cNvPr>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13" name="Rounded Rectangle 12" descr="SIHEV">
          <a:extLst>
            <a:ext uri="{FF2B5EF4-FFF2-40B4-BE49-F238E27FC236}">
              <a16:creationId xmlns:a16="http://schemas.microsoft.com/office/drawing/2014/main" xmlns="" id="{00000000-0008-0000-0200-00000D000000}"/>
            </a:ext>
          </a:extLst>
        </xdr:cNvPr>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14" name="Rounded Rectangle 13" descr="SIPHEV">
          <a:extLst>
            <a:ext uri="{FF2B5EF4-FFF2-40B4-BE49-F238E27FC236}">
              <a16:creationId xmlns:a16="http://schemas.microsoft.com/office/drawing/2014/main" xmlns="" id="{00000000-0008-0000-0200-00000E000000}"/>
            </a:ext>
          </a:extLst>
        </xdr:cNvPr>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15" name="Rounded Rectangle 14" descr="CIDIHEV">
          <a:extLst>
            <a:ext uri="{FF2B5EF4-FFF2-40B4-BE49-F238E27FC236}">
              <a16:creationId xmlns:a16="http://schemas.microsoft.com/office/drawing/2014/main" xmlns="" id="{00000000-0008-0000-0200-00000F000000}"/>
            </a:ext>
          </a:extLst>
        </xdr:cNvPr>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16" name="Rounded Rectangle 15" descr="BEVFCV">
          <a:extLst>
            <a:ext uri="{FF2B5EF4-FFF2-40B4-BE49-F238E27FC236}">
              <a16:creationId xmlns:a16="http://schemas.microsoft.com/office/drawing/2014/main" xmlns="" id="{00000000-0008-0000-0200-000010000000}"/>
            </a:ext>
          </a:extLst>
        </xdr:cNvPr>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17" name="Rounded Rectangle 16" descr="CIDIPHEV">
          <a:extLst>
            <a:ext uri="{FF2B5EF4-FFF2-40B4-BE49-F238E27FC236}">
              <a16:creationId xmlns:a16="http://schemas.microsoft.com/office/drawing/2014/main" xmlns="" id="{00000000-0008-0000-0200-000011000000}"/>
            </a:ext>
          </a:extLst>
        </xdr:cNvPr>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tabSelected="1" workbookViewId="0"/>
  </sheetViews>
  <sheetFormatPr defaultRowHeight="15" x14ac:dyDescent="0.25"/>
  <cols>
    <col min="1" max="1" width="16.85546875" customWidth="1"/>
    <col min="2" max="2" width="73" customWidth="1"/>
  </cols>
  <sheetData>
    <row r="1" spans="1:2" ht="14.45" x14ac:dyDescent="0.3">
      <c r="A1" s="1" t="s">
        <v>0</v>
      </c>
    </row>
    <row r="2" spans="1:2" ht="14.45" x14ac:dyDescent="0.3">
      <c r="A2" s="1" t="s">
        <v>1</v>
      </c>
    </row>
    <row r="3" spans="1:2" ht="14.45" x14ac:dyDescent="0.3">
      <c r="A3" s="1" t="s">
        <v>2</v>
      </c>
    </row>
    <row r="4" spans="1:2" ht="14.45" x14ac:dyDescent="0.3">
      <c r="A4" s="1" t="s">
        <v>3</v>
      </c>
    </row>
    <row r="6" spans="1:2" x14ac:dyDescent="0.25">
      <c r="A6" s="1" t="s">
        <v>4</v>
      </c>
      <c r="B6" s="508" t="s">
        <v>1060</v>
      </c>
    </row>
    <row r="7" spans="1:2" x14ac:dyDescent="0.25">
      <c r="B7" t="s">
        <v>5</v>
      </c>
    </row>
    <row r="8" spans="1:2" x14ac:dyDescent="0.25">
      <c r="B8" s="2">
        <v>2016</v>
      </c>
    </row>
    <row r="9" spans="1:2" x14ac:dyDescent="0.25">
      <c r="B9" t="s">
        <v>941</v>
      </c>
    </row>
    <row r="10" spans="1:2" x14ac:dyDescent="0.25">
      <c r="B10" s="3" t="s">
        <v>6</v>
      </c>
    </row>
    <row r="11" spans="1:2" x14ac:dyDescent="0.25">
      <c r="B11" t="s">
        <v>421</v>
      </c>
    </row>
    <row r="13" spans="1:2" x14ac:dyDescent="0.25">
      <c r="B13" s="508" t="s">
        <v>1061</v>
      </c>
    </row>
    <row r="14" spans="1:2" x14ac:dyDescent="0.25">
      <c r="B14" s="509" t="s">
        <v>1063</v>
      </c>
    </row>
    <row r="15" spans="1:2" x14ac:dyDescent="0.25">
      <c r="B15" s="2">
        <v>2016</v>
      </c>
    </row>
    <row r="16" spans="1:2" x14ac:dyDescent="0.25">
      <c r="B16" s="509" t="s">
        <v>1365</v>
      </c>
    </row>
    <row r="17" spans="1:2" x14ac:dyDescent="0.25">
      <c r="B17" s="509" t="s">
        <v>1063</v>
      </c>
    </row>
    <row r="18" spans="1:2" x14ac:dyDescent="0.25">
      <c r="B18" t="s">
        <v>1062</v>
      </c>
    </row>
    <row r="20" spans="1:2" x14ac:dyDescent="0.25">
      <c r="A20" s="1" t="s">
        <v>7</v>
      </c>
    </row>
    <row r="21" spans="1:2" x14ac:dyDescent="0.25">
      <c r="A21" t="s">
        <v>8</v>
      </c>
    </row>
    <row r="22" spans="1:2" x14ac:dyDescent="0.25">
      <c r="A22" t="s">
        <v>9</v>
      </c>
    </row>
    <row r="23" spans="1:2" x14ac:dyDescent="0.25">
      <c r="A23" t="s">
        <v>10</v>
      </c>
    </row>
    <row r="25" spans="1:2" x14ac:dyDescent="0.25">
      <c r="A25" s="1" t="s">
        <v>1064</v>
      </c>
    </row>
    <row r="26" spans="1:2" x14ac:dyDescent="0.25">
      <c r="A26" t="s">
        <v>1065</v>
      </c>
    </row>
    <row r="27" spans="1:2" x14ac:dyDescent="0.25">
      <c r="A27" t="s">
        <v>1066</v>
      </c>
    </row>
    <row r="28" spans="1:2" x14ac:dyDescent="0.25">
      <c r="A28" t="s">
        <v>1067</v>
      </c>
    </row>
    <row r="29" spans="1:2" x14ac:dyDescent="0.25">
      <c r="A29" t="s">
        <v>1068</v>
      </c>
    </row>
    <row r="30" spans="1:2" x14ac:dyDescent="0.25">
      <c r="A30" t="s">
        <v>1069</v>
      </c>
    </row>
    <row r="31" spans="1:2" x14ac:dyDescent="0.25">
      <c r="A31" t="s">
        <v>1070</v>
      </c>
    </row>
    <row r="32" spans="1:2" x14ac:dyDescent="0.25">
      <c r="A32" t="s">
        <v>1071</v>
      </c>
    </row>
    <row r="34" spans="1:3" x14ac:dyDescent="0.25">
      <c r="A34" t="s">
        <v>1072</v>
      </c>
    </row>
    <row r="35" spans="1:3" x14ac:dyDescent="0.25">
      <c r="A35" t="s">
        <v>1073</v>
      </c>
    </row>
    <row r="36" spans="1:3" x14ac:dyDescent="0.25">
      <c r="A36" t="s">
        <v>1074</v>
      </c>
    </row>
    <row r="37" spans="1:3" x14ac:dyDescent="0.25">
      <c r="A37" t="s">
        <v>1075</v>
      </c>
    </row>
    <row r="38" spans="1:3" x14ac:dyDescent="0.25">
      <c r="A38" t="s">
        <v>1076</v>
      </c>
    </row>
    <row r="39" spans="1:3" x14ac:dyDescent="0.25">
      <c r="A39" t="s">
        <v>1077</v>
      </c>
    </row>
    <row r="41" spans="1:3" x14ac:dyDescent="0.25">
      <c r="A41" t="s">
        <v>1078</v>
      </c>
    </row>
    <row r="42" spans="1:3" x14ac:dyDescent="0.25">
      <c r="A42" t="s">
        <v>1079</v>
      </c>
    </row>
    <row r="43" spans="1:3" x14ac:dyDescent="0.25">
      <c r="A43" t="s">
        <v>1080</v>
      </c>
    </row>
    <row r="44" spans="1:3" x14ac:dyDescent="0.25">
      <c r="A44" t="s">
        <v>1081</v>
      </c>
    </row>
    <row r="45" spans="1:3" x14ac:dyDescent="0.25">
      <c r="A45" t="s">
        <v>1082</v>
      </c>
    </row>
    <row r="46" spans="1:3" x14ac:dyDescent="0.25">
      <c r="A46" t="s">
        <v>1083</v>
      </c>
    </row>
    <row r="47" spans="1:3" ht="15.75" thickBot="1" x14ac:dyDescent="0.3">
      <c r="A47" t="s">
        <v>1084</v>
      </c>
    </row>
    <row r="48" spans="1:3" ht="15.75" thickBot="1" x14ac:dyDescent="0.3">
      <c r="A48" s="510" t="b">
        <v>1</v>
      </c>
      <c r="B48" s="1" t="s">
        <v>1085</v>
      </c>
      <c r="C48" s="511" t="b">
        <v>1</v>
      </c>
    </row>
    <row r="49" spans="1:3" x14ac:dyDescent="0.25">
      <c r="C49" s="511" t="b">
        <v>0</v>
      </c>
    </row>
    <row r="50" spans="1:3" x14ac:dyDescent="0.25">
      <c r="A50" s="1" t="s">
        <v>1086</v>
      </c>
    </row>
    <row r="51" spans="1:3" x14ac:dyDescent="0.25">
      <c r="A51" t="s">
        <v>1087</v>
      </c>
    </row>
    <row r="52" spans="1:3" x14ac:dyDescent="0.25">
      <c r="A52" t="s">
        <v>1088</v>
      </c>
    </row>
    <row r="54" spans="1:3" x14ac:dyDescent="0.25">
      <c r="A54" t="s">
        <v>1089</v>
      </c>
    </row>
    <row r="55" spans="1:3" x14ac:dyDescent="0.25">
      <c r="A55" t="s">
        <v>1090</v>
      </c>
    </row>
    <row r="56" spans="1:3" x14ac:dyDescent="0.25">
      <c r="A56" t="s">
        <v>1091</v>
      </c>
    </row>
    <row r="57" spans="1:3" x14ac:dyDescent="0.25">
      <c r="A57" t="s">
        <v>1092</v>
      </c>
    </row>
    <row r="58" spans="1:3" x14ac:dyDescent="0.25">
      <c r="A58" t="s">
        <v>1093</v>
      </c>
    </row>
    <row r="59" spans="1:3" x14ac:dyDescent="0.25">
      <c r="A59" t="s">
        <v>1094</v>
      </c>
    </row>
    <row r="61" spans="1:3" x14ac:dyDescent="0.25">
      <c r="A61" t="s">
        <v>1095</v>
      </c>
    </row>
    <row r="62" spans="1:3" x14ac:dyDescent="0.25">
      <c r="A62" t="s">
        <v>1096</v>
      </c>
    </row>
    <row r="63" spans="1:3" x14ac:dyDescent="0.25">
      <c r="A63" t="s">
        <v>1097</v>
      </c>
    </row>
    <row r="64" spans="1:3" x14ac:dyDescent="0.25">
      <c r="A64" t="s">
        <v>1098</v>
      </c>
    </row>
    <row r="65" spans="1:2" x14ac:dyDescent="0.25">
      <c r="A65" t="s">
        <v>1099</v>
      </c>
    </row>
    <row r="66" spans="1:2" x14ac:dyDescent="0.25">
      <c r="A66" t="s">
        <v>1100</v>
      </c>
    </row>
    <row r="67" spans="1:2" x14ac:dyDescent="0.25">
      <c r="A67" s="1" t="s">
        <v>415</v>
      </c>
      <c r="B67" s="509" t="s">
        <v>1101</v>
      </c>
    </row>
    <row r="68" spans="1:2" x14ac:dyDescent="0.25">
      <c r="A68" s="1" t="s">
        <v>416</v>
      </c>
      <c r="B68" s="509" t="s">
        <v>1102</v>
      </c>
    </row>
    <row r="69" spans="1:2" x14ac:dyDescent="0.25">
      <c r="A69" s="512"/>
      <c r="B69" s="513"/>
    </row>
    <row r="70" spans="1:2" x14ac:dyDescent="0.25">
      <c r="A70" s="512" t="s">
        <v>1103</v>
      </c>
      <c r="B70" s="513"/>
    </row>
    <row r="71" spans="1:2" x14ac:dyDescent="0.25">
      <c r="A71" s="512" t="s">
        <v>1104</v>
      </c>
      <c r="B71" s="513"/>
    </row>
    <row r="72" spans="1:2" x14ac:dyDescent="0.25">
      <c r="A72" s="512" t="s">
        <v>1105</v>
      </c>
      <c r="B72" s="513"/>
    </row>
    <row r="73" spans="1:2" x14ac:dyDescent="0.25">
      <c r="A73" s="1" t="s">
        <v>415</v>
      </c>
      <c r="B73" s="509" t="s">
        <v>1106</v>
      </c>
    </row>
    <row r="74" spans="1:2" x14ac:dyDescent="0.25">
      <c r="A74" s="1" t="s">
        <v>416</v>
      </c>
      <c r="B74" s="509" t="s">
        <v>271</v>
      </c>
    </row>
    <row r="75" spans="1:2" x14ac:dyDescent="0.25">
      <c r="A75" t="s">
        <v>1107</v>
      </c>
    </row>
    <row r="76" spans="1:2" x14ac:dyDescent="0.25">
      <c r="A76" t="s">
        <v>1108</v>
      </c>
    </row>
    <row r="78" spans="1:2" x14ac:dyDescent="0.25">
      <c r="A78" s="1" t="s">
        <v>1109</v>
      </c>
    </row>
    <row r="79" spans="1:2" x14ac:dyDescent="0.25">
      <c r="A79" t="s">
        <v>481</v>
      </c>
    </row>
    <row r="80" spans="1:2" x14ac:dyDescent="0.25">
      <c r="A80" t="s">
        <v>476</v>
      </c>
    </row>
    <row r="81" spans="1:1" x14ac:dyDescent="0.25">
      <c r="A81" t="s">
        <v>477</v>
      </c>
    </row>
    <row r="82" spans="1:1" x14ac:dyDescent="0.25">
      <c r="A82" t="s">
        <v>484</v>
      </c>
    </row>
    <row r="83" spans="1:1" x14ac:dyDescent="0.25">
      <c r="A83" t="s">
        <v>487</v>
      </c>
    </row>
    <row r="84" spans="1:1" x14ac:dyDescent="0.25">
      <c r="A84" t="s">
        <v>485</v>
      </c>
    </row>
    <row r="85" spans="1:1" x14ac:dyDescent="0.25">
      <c r="A85" t="s">
        <v>486</v>
      </c>
    </row>
    <row r="87" spans="1:1" x14ac:dyDescent="0.25">
      <c r="A87" s="1" t="s">
        <v>1110</v>
      </c>
    </row>
    <row r="88" spans="1:1" x14ac:dyDescent="0.25">
      <c r="A88" t="s">
        <v>447</v>
      </c>
    </row>
    <row r="89" spans="1:1" x14ac:dyDescent="0.25">
      <c r="A89" t="s">
        <v>11</v>
      </c>
    </row>
    <row r="90" spans="1:1" x14ac:dyDescent="0.25">
      <c r="A90" t="s">
        <v>12</v>
      </c>
    </row>
    <row r="92" spans="1:1" x14ac:dyDescent="0.25">
      <c r="A92" t="s">
        <v>13</v>
      </c>
    </row>
    <row r="93" spans="1:1" x14ac:dyDescent="0.25">
      <c r="A93" t="s">
        <v>14</v>
      </c>
    </row>
    <row r="94" spans="1:1" x14ac:dyDescent="0.25">
      <c r="A94" t="s">
        <v>15</v>
      </c>
    </row>
    <row r="95" spans="1:1" x14ac:dyDescent="0.25">
      <c r="A95" t="s">
        <v>16</v>
      </c>
    </row>
    <row r="96" spans="1:1" x14ac:dyDescent="0.25">
      <c r="A96" t="s">
        <v>17</v>
      </c>
    </row>
    <row r="97" spans="1:1" x14ac:dyDescent="0.25">
      <c r="A97" t="s">
        <v>18</v>
      </c>
    </row>
    <row r="98" spans="1:1" x14ac:dyDescent="0.25">
      <c r="A98" t="s">
        <v>19</v>
      </c>
    </row>
    <row r="99" spans="1:1" x14ac:dyDescent="0.25">
      <c r="A99" t="s">
        <v>20</v>
      </c>
    </row>
    <row r="100" spans="1:1" x14ac:dyDescent="0.25">
      <c r="A100" t="s">
        <v>21</v>
      </c>
    </row>
    <row r="101" spans="1:1" x14ac:dyDescent="0.25">
      <c r="A101" t="s">
        <v>22</v>
      </c>
    </row>
    <row r="103" spans="1:1" x14ac:dyDescent="0.25">
      <c r="A103" t="s">
        <v>1111</v>
      </c>
    </row>
    <row r="104" spans="1:1" x14ac:dyDescent="0.25">
      <c r="A104" t="s">
        <v>1112</v>
      </c>
    </row>
    <row r="105" spans="1:1" x14ac:dyDescent="0.25">
      <c r="A105" t="s">
        <v>1113</v>
      </c>
    </row>
    <row r="106" spans="1:1" x14ac:dyDescent="0.25">
      <c r="A106" t="s">
        <v>1114</v>
      </c>
    </row>
    <row r="107" spans="1:1" x14ac:dyDescent="0.25">
      <c r="A107" t="s">
        <v>1115</v>
      </c>
    </row>
    <row r="109" spans="1:1" x14ac:dyDescent="0.25">
      <c r="A109" s="1" t="s">
        <v>687</v>
      </c>
    </row>
    <row r="110" spans="1:1" x14ac:dyDescent="0.25">
      <c r="A110" t="s">
        <v>688</v>
      </c>
    </row>
    <row r="111" spans="1:1" x14ac:dyDescent="0.25">
      <c r="A111" t="s">
        <v>689</v>
      </c>
    </row>
    <row r="112" spans="1:1" x14ac:dyDescent="0.25">
      <c r="A112" t="s">
        <v>690</v>
      </c>
    </row>
    <row r="113" spans="1:1" x14ac:dyDescent="0.25">
      <c r="A113" t="s">
        <v>691</v>
      </c>
    </row>
    <row r="114" spans="1:1" x14ac:dyDescent="0.25">
      <c r="A114" t="s">
        <v>692</v>
      </c>
    </row>
    <row r="115" spans="1:1" x14ac:dyDescent="0.25">
      <c r="A115" t="s">
        <v>693</v>
      </c>
    </row>
    <row r="117" spans="1:1" x14ac:dyDescent="0.25">
      <c r="A117" t="s">
        <v>694</v>
      </c>
    </row>
    <row r="118" spans="1:1" x14ac:dyDescent="0.25">
      <c r="A118" t="s">
        <v>695</v>
      </c>
    </row>
    <row r="119" spans="1:1" x14ac:dyDescent="0.25">
      <c r="A119" t="s">
        <v>696</v>
      </c>
    </row>
    <row r="120" spans="1:1" x14ac:dyDescent="0.25">
      <c r="A120" t="s">
        <v>697</v>
      </c>
    </row>
    <row r="121" spans="1:1" x14ac:dyDescent="0.25">
      <c r="A121" t="s">
        <v>698</v>
      </c>
    </row>
    <row r="123" spans="1:1" x14ac:dyDescent="0.25">
      <c r="A123" t="s">
        <v>699</v>
      </c>
    </row>
    <row r="124" spans="1:1" x14ac:dyDescent="0.25">
      <c r="A124" t="s">
        <v>700</v>
      </c>
    </row>
    <row r="125" spans="1:1" x14ac:dyDescent="0.25">
      <c r="A125" t="s">
        <v>701</v>
      </c>
    </row>
    <row r="126" spans="1:1" x14ac:dyDescent="0.25">
      <c r="A126" t="s">
        <v>702</v>
      </c>
    </row>
    <row r="127" spans="1:1" x14ac:dyDescent="0.25">
      <c r="A127" t="s">
        <v>703</v>
      </c>
    </row>
    <row r="128" spans="1:1" x14ac:dyDescent="0.25">
      <c r="A128" t="s">
        <v>704</v>
      </c>
    </row>
    <row r="129" spans="1:2" x14ac:dyDescent="0.25">
      <c r="A129" t="s">
        <v>705</v>
      </c>
    </row>
    <row r="131" spans="1:2" x14ac:dyDescent="0.25">
      <c r="A131" t="s">
        <v>706</v>
      </c>
    </row>
    <row r="132" spans="1:2" x14ac:dyDescent="0.25">
      <c r="A132" t="s">
        <v>707</v>
      </c>
    </row>
    <row r="133" spans="1:2" ht="15.75" thickBot="1" x14ac:dyDescent="0.3">
      <c r="A133" t="s">
        <v>708</v>
      </c>
    </row>
    <row r="134" spans="1:2" ht="15.75" thickBot="1" x14ac:dyDescent="0.3">
      <c r="A134" s="279">
        <v>1</v>
      </c>
      <c r="B134" t="s">
        <v>862</v>
      </c>
    </row>
  </sheetData>
  <dataValidations count="1">
    <dataValidation type="list" allowBlank="1" showInputMessage="1" showErrorMessage="1" sqref="A48">
      <formula1>$C$48:$C$49</formula1>
    </dataValidation>
  </dataValidations>
  <hyperlinks>
    <hyperlink ref="B10"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S91"/>
  <sheetViews>
    <sheetView workbookViewId="0">
      <selection sqref="A1:B1"/>
    </sheetView>
  </sheetViews>
  <sheetFormatPr defaultColWidth="9.140625" defaultRowHeight="12" customHeight="1" x14ac:dyDescent="0.2"/>
  <cols>
    <col min="1" max="1" width="72.28515625" style="467" customWidth="1"/>
    <col min="2" max="2" width="24.140625" style="466" customWidth="1"/>
    <col min="3" max="3" width="12" style="466" customWidth="1"/>
    <col min="4" max="4" width="15.42578125" style="466" customWidth="1"/>
    <col min="5" max="5" width="15" style="466" customWidth="1"/>
    <col min="6" max="6" width="14" style="466" customWidth="1"/>
    <col min="7" max="7" width="16.140625" style="466" customWidth="1"/>
    <col min="8" max="8" width="16.7109375" style="466" customWidth="1"/>
    <col min="9" max="9" width="18.140625" style="466" customWidth="1"/>
    <col min="10" max="10" width="16.140625" style="466" customWidth="1"/>
    <col min="11" max="11" width="9.140625" style="466"/>
    <col min="12" max="13" width="12.28515625" style="466" bestFit="1" customWidth="1"/>
    <col min="14" max="16384" width="9.140625" style="466"/>
  </cols>
  <sheetData>
    <row r="1" spans="1:19" ht="15.75" customHeight="1" x14ac:dyDescent="0.3">
      <c r="A1" s="743" t="s">
        <v>942</v>
      </c>
      <c r="B1" s="724"/>
      <c r="C1" s="486"/>
      <c r="D1" s="486"/>
      <c r="E1" s="486"/>
      <c r="F1" s="486"/>
      <c r="G1" s="486"/>
      <c r="H1" s="486"/>
      <c r="I1" s="484"/>
      <c r="J1" s="485" t="s">
        <v>943</v>
      </c>
    </row>
    <row r="2" spans="1:19" ht="15.75" customHeight="1" x14ac:dyDescent="0.3">
      <c r="A2" s="483" t="s">
        <v>944</v>
      </c>
      <c r="B2" s="441"/>
      <c r="C2" s="480"/>
      <c r="D2" s="480"/>
      <c r="E2" s="480"/>
      <c r="F2" s="480"/>
      <c r="G2" s="480"/>
      <c r="H2" s="480"/>
      <c r="I2" s="484"/>
      <c r="J2" s="482" t="s">
        <v>945</v>
      </c>
    </row>
    <row r="3" spans="1:19" ht="15.75" customHeight="1" x14ac:dyDescent="0.3">
      <c r="A3" s="483" t="s">
        <v>1031</v>
      </c>
      <c r="B3" s="441"/>
      <c r="C3" s="480"/>
      <c r="D3" s="480"/>
      <c r="E3" s="480"/>
      <c r="F3" s="480"/>
      <c r="G3" s="480"/>
      <c r="H3" s="482"/>
      <c r="I3" s="484"/>
      <c r="J3" s="482" t="s">
        <v>947</v>
      </c>
      <c r="L3" s="439">
        <v>1</v>
      </c>
      <c r="M3" s="439" t="s">
        <v>1001</v>
      </c>
      <c r="N3" s="439">
        <v>947817.12</v>
      </c>
      <c r="O3" s="439" t="s">
        <v>155</v>
      </c>
    </row>
    <row r="4" spans="1:19" ht="15.75" customHeight="1" x14ac:dyDescent="0.3">
      <c r="A4" s="483"/>
      <c r="B4" s="480"/>
      <c r="C4" s="480"/>
      <c r="D4" s="480"/>
      <c r="E4" s="480"/>
      <c r="F4" s="480"/>
      <c r="G4" s="480"/>
      <c r="H4" s="482"/>
      <c r="I4" s="482"/>
      <c r="J4" s="480"/>
    </row>
    <row r="5" spans="1:19" ht="12.75" customHeight="1" thickBot="1" x14ac:dyDescent="0.3">
      <c r="A5" s="481"/>
      <c r="B5" s="480"/>
      <c r="C5" s="480"/>
      <c r="D5" s="480"/>
      <c r="E5" s="480"/>
      <c r="F5" s="480"/>
      <c r="G5" s="480"/>
      <c r="H5" s="480"/>
      <c r="I5" s="480"/>
      <c r="J5" s="479"/>
    </row>
    <row r="6" spans="1:19" ht="14.25" customHeight="1" x14ac:dyDescent="0.2">
      <c r="A6" s="767" t="s">
        <v>948</v>
      </c>
      <c r="B6" s="725" t="s">
        <v>949</v>
      </c>
      <c r="C6" s="726"/>
      <c r="D6" s="725" t="s">
        <v>950</v>
      </c>
      <c r="E6" s="727"/>
      <c r="F6" s="728"/>
      <c r="G6" s="725" t="s">
        <v>951</v>
      </c>
      <c r="H6" s="729"/>
      <c r="I6" s="729"/>
      <c r="J6" s="730"/>
    </row>
    <row r="7" spans="1:19" ht="13.5" customHeight="1" x14ac:dyDescent="0.2">
      <c r="A7" s="768"/>
      <c r="B7" s="731" t="s">
        <v>952</v>
      </c>
      <c r="C7" s="732"/>
      <c r="D7" s="735" t="s">
        <v>1030</v>
      </c>
      <c r="E7" s="737" t="s">
        <v>954</v>
      </c>
      <c r="F7" s="739" t="s">
        <v>955</v>
      </c>
      <c r="G7" s="741" t="s">
        <v>956</v>
      </c>
      <c r="H7" s="735" t="s">
        <v>954</v>
      </c>
      <c r="I7" s="735" t="s">
        <v>955</v>
      </c>
      <c r="J7" s="478" t="s">
        <v>1029</v>
      </c>
      <c r="R7" s="466" t="s">
        <v>1058</v>
      </c>
      <c r="S7" s="466" t="s">
        <v>1059</v>
      </c>
    </row>
    <row r="8" spans="1:19" ht="13.5" customHeight="1" x14ac:dyDescent="0.2">
      <c r="A8" s="768"/>
      <c r="B8" s="733"/>
      <c r="C8" s="734"/>
      <c r="D8" s="736"/>
      <c r="E8" s="738"/>
      <c r="F8" s="740"/>
      <c r="G8" s="742"/>
      <c r="H8" s="736"/>
      <c r="I8" s="736"/>
      <c r="J8" s="477" t="s">
        <v>1028</v>
      </c>
      <c r="K8" s="439" t="s">
        <v>87</v>
      </c>
      <c r="L8" s="439" t="s">
        <v>85</v>
      </c>
      <c r="M8" s="439" t="s">
        <v>86</v>
      </c>
      <c r="P8" s="466" t="s">
        <v>87</v>
      </c>
      <c r="Q8" s="466" t="s">
        <v>1056</v>
      </c>
      <c r="R8" s="466">
        <f>109.47*1000/(1000*$N$3)*1000</f>
        <v>0.11549696422449091</v>
      </c>
    </row>
    <row r="9" spans="1:19" ht="15" customHeight="1" thickBot="1" x14ac:dyDescent="0.25">
      <c r="A9" s="769"/>
      <c r="B9" s="451" t="s">
        <v>957</v>
      </c>
      <c r="C9" s="450" t="s">
        <v>958</v>
      </c>
      <c r="D9" s="450" t="s">
        <v>959</v>
      </c>
      <c r="E9" s="719" t="s">
        <v>960</v>
      </c>
      <c r="F9" s="720"/>
      <c r="G9" s="719" t="s">
        <v>961</v>
      </c>
      <c r="H9" s="721"/>
      <c r="I9" s="721"/>
      <c r="J9" s="722"/>
      <c r="K9" s="439" t="s">
        <v>1002</v>
      </c>
      <c r="L9" s="439" t="s">
        <v>1002</v>
      </c>
      <c r="M9" s="439" t="s">
        <v>1002</v>
      </c>
    </row>
    <row r="10" spans="1:19" ht="12.75" customHeight="1" thickTop="1" x14ac:dyDescent="0.25">
      <c r="A10" s="476" t="s">
        <v>1027</v>
      </c>
      <c r="B10" s="453">
        <v>3612924.3122097319</v>
      </c>
      <c r="C10" s="453" t="s">
        <v>1024</v>
      </c>
      <c r="D10" s="454"/>
      <c r="E10" s="454"/>
      <c r="F10" s="454"/>
      <c r="G10" s="453">
        <v>284863.9232863622</v>
      </c>
      <c r="H10" s="453">
        <v>146.62105058466673</v>
      </c>
      <c r="I10" s="453">
        <v>8.1722735425055095</v>
      </c>
      <c r="J10" s="453" t="s">
        <v>1020</v>
      </c>
    </row>
    <row r="11" spans="1:19" ht="12" customHeight="1" x14ac:dyDescent="0.25">
      <c r="A11" s="455" t="s">
        <v>964</v>
      </c>
      <c r="B11" s="453">
        <v>801894.41666655615</v>
      </c>
      <c r="C11" s="453" t="s">
        <v>1024</v>
      </c>
      <c r="D11" s="453">
        <v>70.582929306837002</v>
      </c>
      <c r="E11" s="453">
        <v>5.7377055994391899</v>
      </c>
      <c r="F11" s="453">
        <v>4.9318548181761503</v>
      </c>
      <c r="G11" s="453">
        <v>56600.056923122822</v>
      </c>
      <c r="H11" s="453">
        <v>4.6010340846667201</v>
      </c>
      <c r="I11" s="453">
        <v>3.95482684250551</v>
      </c>
      <c r="J11" s="453" t="s">
        <v>1020</v>
      </c>
    </row>
    <row r="12" spans="1:19" ht="12" customHeight="1" x14ac:dyDescent="0.25">
      <c r="A12" s="455" t="s">
        <v>965</v>
      </c>
      <c r="B12" s="453">
        <v>2017480.3955431757</v>
      </c>
      <c r="C12" s="453" t="s">
        <v>1024</v>
      </c>
      <c r="D12" s="453">
        <v>99.236687561881567</v>
      </c>
      <c r="E12" s="453">
        <v>47.567066927638088</v>
      </c>
      <c r="F12" s="453">
        <v>1.45241074286181</v>
      </c>
      <c r="G12" s="453">
        <v>200208.07167473936</v>
      </c>
      <c r="H12" s="453">
        <v>95.965625000000017</v>
      </c>
      <c r="I12" s="453">
        <v>2.9302101999999999</v>
      </c>
      <c r="J12" s="453" t="s">
        <v>1020</v>
      </c>
    </row>
    <row r="13" spans="1:19" ht="12" customHeight="1" x14ac:dyDescent="0.25">
      <c r="A13" s="455" t="s">
        <v>967</v>
      </c>
      <c r="B13" s="453">
        <v>449418</v>
      </c>
      <c r="C13" s="453" t="s">
        <v>1024</v>
      </c>
      <c r="D13" s="453">
        <v>56.090548639573854</v>
      </c>
      <c r="E13" s="453">
        <v>2.7842187006305901</v>
      </c>
      <c r="F13" s="453">
        <v>0.1</v>
      </c>
      <c r="G13" s="453">
        <v>25208.102188500001</v>
      </c>
      <c r="H13" s="453">
        <v>1.2512779999999999</v>
      </c>
      <c r="I13" s="453">
        <v>4.4941799999999997E-2</v>
      </c>
      <c r="J13" s="453" t="s">
        <v>1020</v>
      </c>
    </row>
    <row r="14" spans="1:19" ht="12" customHeight="1" x14ac:dyDescent="0.25">
      <c r="A14" s="455" t="s">
        <v>968</v>
      </c>
      <c r="B14" s="453">
        <v>21547.999999999996</v>
      </c>
      <c r="C14" s="453" t="s">
        <v>1024</v>
      </c>
      <c r="D14" s="453">
        <v>132.15576851679972</v>
      </c>
      <c r="E14" s="453">
        <v>32.894468164098761</v>
      </c>
      <c r="F14" s="453">
        <v>4</v>
      </c>
      <c r="G14" s="453">
        <v>2847.6925000000001</v>
      </c>
      <c r="H14" s="453">
        <v>0.70881000000000005</v>
      </c>
      <c r="I14" s="453">
        <v>8.6192000000000005E-2</v>
      </c>
      <c r="J14" s="453" t="s">
        <v>1020</v>
      </c>
    </row>
    <row r="15" spans="1:19" ht="13.5" customHeight="1" x14ac:dyDescent="0.25">
      <c r="A15" s="455" t="s">
        <v>1005</v>
      </c>
      <c r="B15" s="453" t="s">
        <v>1020</v>
      </c>
      <c r="C15" s="453" t="s">
        <v>966</v>
      </c>
      <c r="D15" s="453" t="s">
        <v>1020</v>
      </c>
      <c r="E15" s="453" t="s">
        <v>1020</v>
      </c>
      <c r="F15" s="453" t="s">
        <v>1020</v>
      </c>
      <c r="G15" s="453" t="s">
        <v>1020</v>
      </c>
      <c r="H15" s="453" t="s">
        <v>1020</v>
      </c>
      <c r="I15" s="453" t="s">
        <v>1020</v>
      </c>
      <c r="J15" s="453" t="s">
        <v>1020</v>
      </c>
    </row>
    <row r="16" spans="1:19" ht="12.75" customHeight="1" thickBot="1" x14ac:dyDescent="0.3">
      <c r="A16" s="455" t="s">
        <v>970</v>
      </c>
      <c r="B16" s="453">
        <v>322583.5</v>
      </c>
      <c r="C16" s="453" t="s">
        <v>1024</v>
      </c>
      <c r="D16" s="453">
        <v>106.62762416552614</v>
      </c>
      <c r="E16" s="453">
        <v>136.69113113348945</v>
      </c>
      <c r="F16" s="453">
        <v>3.5838866526031201</v>
      </c>
      <c r="G16" s="454"/>
      <c r="H16" s="453">
        <v>44.094303499999988</v>
      </c>
      <c r="I16" s="453">
        <v>1.1561026999999999</v>
      </c>
      <c r="J16" s="453" t="s">
        <v>1020</v>
      </c>
    </row>
    <row r="17" spans="1:13" ht="12" customHeight="1" x14ac:dyDescent="0.25">
      <c r="A17" s="475" t="s">
        <v>1026</v>
      </c>
      <c r="B17" s="453">
        <v>1762289.0000000002</v>
      </c>
      <c r="C17" s="453" t="s">
        <v>1024</v>
      </c>
      <c r="D17" s="454"/>
      <c r="E17" s="454"/>
      <c r="F17" s="454"/>
      <c r="G17" s="453">
        <v>159840.9607679568</v>
      </c>
      <c r="H17" s="453">
        <v>4.6593640000000001</v>
      </c>
      <c r="I17" s="453">
        <v>2.5838147999999999</v>
      </c>
      <c r="J17" s="453" t="s">
        <v>1020</v>
      </c>
    </row>
    <row r="18" spans="1:13" ht="12" customHeight="1" x14ac:dyDescent="0.25">
      <c r="A18" s="472" t="s">
        <v>964</v>
      </c>
      <c r="B18" s="453">
        <v>45164</v>
      </c>
      <c r="C18" s="453" t="s">
        <v>1024</v>
      </c>
      <c r="D18" s="453">
        <v>70.324426534407934</v>
      </c>
      <c r="E18" s="453">
        <v>2.3099814011159299</v>
      </c>
      <c r="F18" s="453">
        <v>0.42749535027898</v>
      </c>
      <c r="G18" s="453">
        <v>3176.1324000000004</v>
      </c>
      <c r="H18" s="453">
        <v>0.104328</v>
      </c>
      <c r="I18" s="453">
        <v>1.9307399999999999E-2</v>
      </c>
      <c r="J18" s="453" t="s">
        <v>1020</v>
      </c>
    </row>
    <row r="19" spans="1:13" ht="12" customHeight="1" x14ac:dyDescent="0.25">
      <c r="A19" s="472" t="s">
        <v>965</v>
      </c>
      <c r="B19" s="453">
        <v>1513626.0000000002</v>
      </c>
      <c r="C19" s="453" t="s">
        <v>1024</v>
      </c>
      <c r="D19" s="453">
        <v>99.734703597821905</v>
      </c>
      <c r="E19" s="453">
        <v>1</v>
      </c>
      <c r="F19" s="453">
        <v>1.4286933496121199</v>
      </c>
      <c r="G19" s="453">
        <v>150961.0404679568</v>
      </c>
      <c r="H19" s="453">
        <v>1.5136259999999999</v>
      </c>
      <c r="I19" s="453">
        <v>2.1625074</v>
      </c>
      <c r="J19" s="453" t="s">
        <v>1020</v>
      </c>
    </row>
    <row r="20" spans="1:13" ht="12" customHeight="1" x14ac:dyDescent="0.2">
      <c r="A20" s="472" t="s">
        <v>967</v>
      </c>
      <c r="B20" s="453">
        <v>99907.999999999985</v>
      </c>
      <c r="C20" s="453" t="s">
        <v>1024</v>
      </c>
      <c r="D20" s="453">
        <v>56.100000000000009</v>
      </c>
      <c r="E20" s="453">
        <v>1</v>
      </c>
      <c r="F20" s="453">
        <v>0.1</v>
      </c>
      <c r="G20" s="453">
        <v>5604.8388000000004</v>
      </c>
      <c r="H20" s="453">
        <v>9.9907999999999997E-2</v>
      </c>
      <c r="I20" s="453">
        <v>9.9907999999999993E-3</v>
      </c>
      <c r="J20" s="453" t="s">
        <v>1020</v>
      </c>
    </row>
    <row r="21" spans="1:13" ht="13.5" customHeight="1" x14ac:dyDescent="0.2">
      <c r="A21" s="472" t="s">
        <v>968</v>
      </c>
      <c r="B21" s="453">
        <v>815</v>
      </c>
      <c r="C21" s="453" t="s">
        <v>1024</v>
      </c>
      <c r="D21" s="453">
        <v>121.40993865030676</v>
      </c>
      <c r="E21" s="453">
        <v>30</v>
      </c>
      <c r="F21" s="453">
        <v>4</v>
      </c>
      <c r="G21" s="453">
        <v>98.949100000000001</v>
      </c>
      <c r="H21" s="453">
        <v>2.445E-2</v>
      </c>
      <c r="I21" s="453">
        <v>3.2599999999999999E-3</v>
      </c>
      <c r="J21" s="453" t="s">
        <v>1020</v>
      </c>
    </row>
    <row r="22" spans="1:13" ht="12" customHeight="1" x14ac:dyDescent="0.2">
      <c r="A22" s="472" t="s">
        <v>1005</v>
      </c>
      <c r="B22" s="453" t="s">
        <v>966</v>
      </c>
      <c r="C22" s="453" t="s">
        <v>966</v>
      </c>
      <c r="D22" s="453" t="s">
        <v>966</v>
      </c>
      <c r="E22" s="453" t="s">
        <v>966</v>
      </c>
      <c r="F22" s="453" t="s">
        <v>966</v>
      </c>
      <c r="G22" s="453" t="s">
        <v>966</v>
      </c>
      <c r="H22" s="453" t="s">
        <v>966</v>
      </c>
      <c r="I22" s="453" t="s">
        <v>966</v>
      </c>
      <c r="J22" s="453" t="s">
        <v>966</v>
      </c>
    </row>
    <row r="23" spans="1:13" ht="12" customHeight="1" x14ac:dyDescent="0.2">
      <c r="A23" s="472" t="s">
        <v>970</v>
      </c>
      <c r="B23" s="453">
        <v>102776</v>
      </c>
      <c r="C23" s="453" t="s">
        <v>1024</v>
      </c>
      <c r="D23" s="453">
        <v>108.79683194520121</v>
      </c>
      <c r="E23" s="453">
        <v>28.382618510158011</v>
      </c>
      <c r="F23" s="453">
        <v>3.7824900755040098</v>
      </c>
      <c r="G23" s="453">
        <v>11181.7032</v>
      </c>
      <c r="H23" s="453">
        <v>2.917052</v>
      </c>
      <c r="I23" s="453">
        <v>0.38874920000000002</v>
      </c>
      <c r="J23" s="453" t="s">
        <v>1020</v>
      </c>
    </row>
    <row r="24" spans="1:13" ht="12" customHeight="1" x14ac:dyDescent="0.2">
      <c r="A24" s="474" t="s">
        <v>1025</v>
      </c>
      <c r="B24" s="453">
        <v>1631423.0000000002</v>
      </c>
      <c r="C24" s="453" t="s">
        <v>1024</v>
      </c>
      <c r="D24" s="454"/>
      <c r="E24" s="454"/>
      <c r="F24" s="454"/>
      <c r="G24" s="453">
        <v>152328.15700725335</v>
      </c>
      <c r="H24" s="453">
        <v>4.4790770000000002</v>
      </c>
      <c r="I24" s="453">
        <v>2.5543985</v>
      </c>
      <c r="J24" s="453" t="s">
        <v>1020</v>
      </c>
      <c r="K24" s="466">
        <f>D24*1000/(1000*$N$3)*1000</f>
        <v>0</v>
      </c>
      <c r="L24" s="466">
        <f t="shared" ref="L24:M24" si="0">E24*1000/(1000*$N$3)*1000</f>
        <v>0</v>
      </c>
      <c r="M24" s="466">
        <f t="shared" si="0"/>
        <v>0</v>
      </c>
    </row>
    <row r="25" spans="1:13" ht="12" customHeight="1" x14ac:dyDescent="0.2">
      <c r="A25" s="472" t="s">
        <v>964</v>
      </c>
      <c r="B25" s="453">
        <v>5466</v>
      </c>
      <c r="C25" s="453" t="s">
        <v>1023</v>
      </c>
      <c r="D25" s="453">
        <v>76.877167947310653</v>
      </c>
      <c r="E25" s="453">
        <v>3</v>
      </c>
      <c r="F25" s="453">
        <v>0.6</v>
      </c>
      <c r="G25" s="453">
        <v>420.21060000000006</v>
      </c>
      <c r="H25" s="453">
        <v>1.6397999999999999E-2</v>
      </c>
      <c r="I25" s="453">
        <v>3.2796000000000001E-3</v>
      </c>
      <c r="J25" s="453" t="s">
        <v>1020</v>
      </c>
      <c r="K25" s="466">
        <f t="shared" ref="K25:K30" si="1">D25*1000/(1000*$N$3)*1000</f>
        <v>8.1109706002472984E-2</v>
      </c>
      <c r="L25" s="466">
        <f>E25*1000/(1000*$N$3)</f>
        <v>3.1651675589063003E-6</v>
      </c>
      <c r="M25" s="466">
        <f>F25*1000/(1000*$N$3)</f>
        <v>6.3303351178126013E-7</v>
      </c>
    </row>
    <row r="26" spans="1:13" ht="12" customHeight="1" x14ac:dyDescent="0.2">
      <c r="A26" s="472" t="s">
        <v>965</v>
      </c>
      <c r="B26" s="453">
        <v>1470390.0000000002</v>
      </c>
      <c r="C26" s="453" t="s">
        <v>1023</v>
      </c>
      <c r="D26" s="453">
        <v>101.25961792942914</v>
      </c>
      <c r="E26" s="453">
        <v>1</v>
      </c>
      <c r="F26" s="453">
        <v>1.46496643747577</v>
      </c>
      <c r="G26" s="453">
        <v>148891.12960725333</v>
      </c>
      <c r="H26" s="453">
        <v>1.4703900000000001</v>
      </c>
      <c r="I26" s="453">
        <v>2.1540720000000002</v>
      </c>
      <c r="J26" s="453" t="s">
        <v>1020</v>
      </c>
      <c r="K26" s="466">
        <f t="shared" si="1"/>
        <v>0.10683455256582529</v>
      </c>
      <c r="L26" s="466">
        <f t="shared" ref="L26:L30" si="2">E26*1000/(1000*$N$3)</f>
        <v>1.0550558529687668E-6</v>
      </c>
      <c r="M26" s="466">
        <f t="shared" ref="M26:M30" si="3">F26*1000/(1000*$N$3)</f>
        <v>1.5456214142616142E-6</v>
      </c>
    </row>
    <row r="27" spans="1:13" ht="12" customHeight="1" x14ac:dyDescent="0.2">
      <c r="A27" s="472" t="s">
        <v>967</v>
      </c>
      <c r="B27" s="453">
        <v>52016.999999999993</v>
      </c>
      <c r="C27" s="453" t="s">
        <v>1023</v>
      </c>
      <c r="D27" s="453">
        <v>56.100000000000009</v>
      </c>
      <c r="E27" s="453">
        <v>1</v>
      </c>
      <c r="F27" s="453">
        <v>0.1</v>
      </c>
      <c r="G27" s="453">
        <v>2918.1537000000003</v>
      </c>
      <c r="H27" s="453">
        <v>5.2017000000000001E-2</v>
      </c>
      <c r="I27" s="453">
        <v>5.2017000000000001E-3</v>
      </c>
      <c r="J27" s="453" t="s">
        <v>1020</v>
      </c>
      <c r="K27" s="466">
        <f t="shared" si="1"/>
        <v>5.9188633351547823E-2</v>
      </c>
      <c r="L27" s="466">
        <f t="shared" si="2"/>
        <v>1.0550558529687668E-6</v>
      </c>
      <c r="M27" s="466">
        <f t="shared" si="3"/>
        <v>1.0550558529687668E-7</v>
      </c>
    </row>
    <row r="28" spans="1:13" ht="12" customHeight="1" x14ac:dyDescent="0.2">
      <c r="A28" s="472" t="s">
        <v>968</v>
      </c>
      <c r="B28" s="453">
        <v>813</v>
      </c>
      <c r="C28" s="453" t="s">
        <v>1023</v>
      </c>
      <c r="D28" s="453">
        <v>121.35682656826567</v>
      </c>
      <c r="E28" s="453">
        <v>30</v>
      </c>
      <c r="F28" s="453">
        <v>4</v>
      </c>
      <c r="G28" s="453">
        <v>98.6631</v>
      </c>
      <c r="H28" s="453">
        <v>2.4389999999999998E-2</v>
      </c>
      <c r="I28" s="453">
        <v>3.2520000000000001E-3</v>
      </c>
      <c r="J28" s="453" t="s">
        <v>1020</v>
      </c>
      <c r="K28" s="466">
        <f t="shared" si="1"/>
        <v>0.12803823016856425</v>
      </c>
      <c r="L28" s="466">
        <f t="shared" si="2"/>
        <v>3.1651675589063004E-5</v>
      </c>
      <c r="M28" s="466">
        <f t="shared" si="3"/>
        <v>4.2202234118750674E-6</v>
      </c>
    </row>
    <row r="29" spans="1:13" ht="12" customHeight="1" x14ac:dyDescent="0.2">
      <c r="A29" s="472" t="s">
        <v>1005</v>
      </c>
      <c r="B29" s="453" t="s">
        <v>966</v>
      </c>
      <c r="C29" s="453" t="s">
        <v>966</v>
      </c>
      <c r="D29" s="453" t="s">
        <v>966</v>
      </c>
      <c r="E29" s="453" t="s">
        <v>966</v>
      </c>
      <c r="F29" s="453" t="s">
        <v>966</v>
      </c>
      <c r="G29" s="453" t="s">
        <v>966</v>
      </c>
      <c r="H29" s="453" t="s">
        <v>966</v>
      </c>
      <c r="I29" s="453" t="s">
        <v>966</v>
      </c>
      <c r="J29" s="453" t="s">
        <v>966</v>
      </c>
    </row>
    <row r="30" spans="1:13" ht="12" customHeight="1" x14ac:dyDescent="0.2">
      <c r="A30" s="472" t="s">
        <v>970</v>
      </c>
      <c r="B30" s="453">
        <v>102737</v>
      </c>
      <c r="C30" s="453" t="s">
        <v>1023</v>
      </c>
      <c r="D30" s="453">
        <v>108.79561599034427</v>
      </c>
      <c r="E30" s="453">
        <v>28.382004535853682</v>
      </c>
      <c r="F30" s="453">
        <v>3.78240750654584</v>
      </c>
      <c r="G30" s="453">
        <v>11177.3352</v>
      </c>
      <c r="H30" s="453">
        <v>2.9158819999999999</v>
      </c>
      <c r="I30" s="453">
        <v>0.38859320000000003</v>
      </c>
      <c r="J30" s="453" t="s">
        <v>1020</v>
      </c>
      <c r="K30" s="466">
        <f t="shared" si="1"/>
        <v>0.11478545142795508</v>
      </c>
      <c r="L30" s="466">
        <f t="shared" si="2"/>
        <v>2.9944600004538512E-5</v>
      </c>
      <c r="M30" s="466">
        <f t="shared" si="3"/>
        <v>3.9906511780941878E-6</v>
      </c>
    </row>
    <row r="31" spans="1:13" ht="12" customHeight="1" x14ac:dyDescent="0.2">
      <c r="A31" s="470" t="s">
        <v>1022</v>
      </c>
      <c r="B31" s="453" t="s">
        <v>1020</v>
      </c>
      <c r="C31" s="453" t="s">
        <v>1021</v>
      </c>
      <c r="D31" s="454"/>
      <c r="E31" s="454"/>
      <c r="F31" s="454"/>
      <c r="G31" s="453" t="s">
        <v>1020</v>
      </c>
      <c r="H31" s="453" t="s">
        <v>1020</v>
      </c>
      <c r="I31" s="453" t="s">
        <v>1020</v>
      </c>
      <c r="J31" s="453" t="s">
        <v>1020</v>
      </c>
    </row>
    <row r="32" spans="1:13" ht="12.75" x14ac:dyDescent="0.2">
      <c r="A32" s="460" t="s">
        <v>1011</v>
      </c>
      <c r="B32" s="453" t="s">
        <v>1019</v>
      </c>
      <c r="C32" s="453" t="s">
        <v>1019</v>
      </c>
      <c r="D32" s="454"/>
      <c r="E32" s="454"/>
      <c r="F32" s="454"/>
      <c r="G32" s="453" t="s">
        <v>1019</v>
      </c>
      <c r="H32" s="453" t="s">
        <v>1019</v>
      </c>
      <c r="I32" s="453" t="s">
        <v>1019</v>
      </c>
      <c r="J32" s="453" t="s">
        <v>1019</v>
      </c>
    </row>
    <row r="33" spans="1:10" ht="12.75" x14ac:dyDescent="0.2">
      <c r="A33" s="460" t="s">
        <v>1009</v>
      </c>
      <c r="B33" s="453" t="s">
        <v>1019</v>
      </c>
      <c r="C33" s="453" t="s">
        <v>1019</v>
      </c>
      <c r="D33" s="454"/>
      <c r="E33" s="454"/>
      <c r="F33" s="454"/>
      <c r="G33" s="453" t="s">
        <v>1019</v>
      </c>
      <c r="H33" s="453" t="s">
        <v>1019</v>
      </c>
      <c r="I33" s="453" t="s">
        <v>1019</v>
      </c>
      <c r="J33" s="453" t="s">
        <v>1019</v>
      </c>
    </row>
    <row r="34" spans="1:10" ht="12.75" x14ac:dyDescent="0.2">
      <c r="A34" s="460" t="s">
        <v>1010</v>
      </c>
      <c r="B34" s="453" t="s">
        <v>1019</v>
      </c>
      <c r="C34" s="453" t="s">
        <v>1019</v>
      </c>
      <c r="D34" s="454"/>
      <c r="E34" s="454"/>
      <c r="F34" s="454"/>
      <c r="G34" s="453" t="s">
        <v>1019</v>
      </c>
      <c r="H34" s="453" t="s">
        <v>1019</v>
      </c>
      <c r="I34" s="453" t="s">
        <v>1019</v>
      </c>
      <c r="J34" s="453" t="s">
        <v>1019</v>
      </c>
    </row>
    <row r="35" spans="1:10" ht="12.75" x14ac:dyDescent="0.2">
      <c r="A35" s="460" t="s">
        <v>131</v>
      </c>
      <c r="B35" s="453" t="s">
        <v>1019</v>
      </c>
      <c r="C35" s="453" t="s">
        <v>1019</v>
      </c>
      <c r="D35" s="454"/>
      <c r="E35" s="454"/>
      <c r="F35" s="454"/>
      <c r="G35" s="453" t="s">
        <v>1019</v>
      </c>
      <c r="H35" s="453" t="s">
        <v>1019</v>
      </c>
      <c r="I35" s="453" t="s">
        <v>1019</v>
      </c>
      <c r="J35" s="453" t="s">
        <v>1019</v>
      </c>
    </row>
    <row r="36" spans="1:10" ht="12.75" x14ac:dyDescent="0.2">
      <c r="A36" s="460" t="s">
        <v>1008</v>
      </c>
      <c r="B36" s="453" t="s">
        <v>1019</v>
      </c>
      <c r="C36" s="453" t="s">
        <v>1019</v>
      </c>
      <c r="D36" s="454"/>
      <c r="E36" s="454"/>
      <c r="F36" s="454"/>
      <c r="G36" s="453" t="s">
        <v>1019</v>
      </c>
      <c r="H36" s="453" t="s">
        <v>1019</v>
      </c>
      <c r="I36" s="453" t="s">
        <v>1019</v>
      </c>
      <c r="J36" s="453" t="s">
        <v>1019</v>
      </c>
    </row>
    <row r="37" spans="1:10" ht="12.75" x14ac:dyDescent="0.2">
      <c r="A37" s="460" t="s">
        <v>1007</v>
      </c>
      <c r="B37" s="453" t="s">
        <v>966</v>
      </c>
      <c r="C37" s="453" t="s">
        <v>966</v>
      </c>
      <c r="D37" s="454"/>
      <c r="E37" s="454"/>
      <c r="F37" s="454"/>
      <c r="G37" s="453" t="s">
        <v>966</v>
      </c>
      <c r="H37" s="453" t="s">
        <v>966</v>
      </c>
      <c r="I37" s="453" t="s">
        <v>966</v>
      </c>
      <c r="J37" s="453" t="s">
        <v>966</v>
      </c>
    </row>
    <row r="38" spans="1:10" ht="12.75" x14ac:dyDescent="0.2">
      <c r="A38" s="470" t="s">
        <v>1018</v>
      </c>
      <c r="B38" s="453">
        <v>1513374.0000000002</v>
      </c>
      <c r="C38" s="453" t="s">
        <v>963</v>
      </c>
      <c r="D38" s="454"/>
      <c r="E38" s="454"/>
      <c r="F38" s="454"/>
      <c r="G38" s="453">
        <v>141665.26551473333</v>
      </c>
      <c r="H38" s="453">
        <v>4.3036390000000004</v>
      </c>
      <c r="I38" s="453">
        <v>2.3864543999999999</v>
      </c>
      <c r="J38" s="453" t="s">
        <v>966</v>
      </c>
    </row>
    <row r="39" spans="1:10" ht="12.75" x14ac:dyDescent="0.2">
      <c r="A39" s="460" t="s">
        <v>1011</v>
      </c>
      <c r="B39" s="453">
        <v>4713</v>
      </c>
      <c r="C39" s="453" t="s">
        <v>973</v>
      </c>
      <c r="D39" s="454"/>
      <c r="E39" s="454"/>
      <c r="F39" s="454"/>
      <c r="G39" s="453">
        <v>363.35730000000007</v>
      </c>
      <c r="H39" s="453">
        <v>1.4139000000000001E-2</v>
      </c>
      <c r="I39" s="453">
        <v>2.8278000000000001E-3</v>
      </c>
      <c r="J39" s="453" t="s">
        <v>966</v>
      </c>
    </row>
    <row r="40" spans="1:10" ht="12.75" x14ac:dyDescent="0.2">
      <c r="A40" s="460" t="s">
        <v>1009</v>
      </c>
      <c r="B40" s="453">
        <v>1364090.0000000002</v>
      </c>
      <c r="C40" s="453" t="s">
        <v>973</v>
      </c>
      <c r="D40" s="454"/>
      <c r="E40" s="454"/>
      <c r="F40" s="454"/>
      <c r="G40" s="453">
        <v>138816.09611473334</v>
      </c>
      <c r="H40" s="453">
        <v>1.36409</v>
      </c>
      <c r="I40" s="453">
        <v>1.9951946</v>
      </c>
      <c r="J40" s="453" t="s">
        <v>966</v>
      </c>
    </row>
    <row r="41" spans="1:10" ht="12.75" x14ac:dyDescent="0.2">
      <c r="A41" s="460" t="s">
        <v>1010</v>
      </c>
      <c r="B41" s="453">
        <v>42961.999999999993</v>
      </c>
      <c r="C41" s="453" t="s">
        <v>973</v>
      </c>
      <c r="D41" s="454"/>
      <c r="E41" s="454"/>
      <c r="F41" s="454"/>
      <c r="G41" s="453">
        <v>2410.1682000000001</v>
      </c>
      <c r="H41" s="453">
        <v>4.2962E-2</v>
      </c>
      <c r="I41" s="453">
        <v>4.2962E-3</v>
      </c>
      <c r="J41" s="453" t="s">
        <v>966</v>
      </c>
    </row>
    <row r="42" spans="1:10" ht="12.75" x14ac:dyDescent="0.2">
      <c r="A42" s="460" t="s">
        <v>1007</v>
      </c>
      <c r="B42" s="453" t="s">
        <v>966</v>
      </c>
      <c r="C42" s="453" t="s">
        <v>966</v>
      </c>
      <c r="D42" s="454"/>
      <c r="E42" s="454"/>
      <c r="F42" s="454"/>
      <c r="G42" s="453" t="s">
        <v>966</v>
      </c>
      <c r="H42" s="453" t="s">
        <v>966</v>
      </c>
      <c r="I42" s="453" t="s">
        <v>966</v>
      </c>
      <c r="J42" s="453" t="s">
        <v>966</v>
      </c>
    </row>
    <row r="43" spans="1:10" ht="12.75" x14ac:dyDescent="0.2">
      <c r="A43" s="460" t="s">
        <v>131</v>
      </c>
      <c r="B43" s="453">
        <v>100995</v>
      </c>
      <c r="C43" s="453" t="s">
        <v>973</v>
      </c>
      <c r="D43" s="454"/>
      <c r="E43" s="454"/>
      <c r="F43" s="454"/>
      <c r="G43" s="453">
        <v>10983.2268</v>
      </c>
      <c r="H43" s="453">
        <v>2.8640279999999998</v>
      </c>
      <c r="I43" s="453">
        <v>0.38167980000000001</v>
      </c>
      <c r="J43" s="453" t="s">
        <v>966</v>
      </c>
    </row>
    <row r="44" spans="1:10" ht="12.75" x14ac:dyDescent="0.2">
      <c r="A44" s="460" t="s">
        <v>1008</v>
      </c>
      <c r="B44" s="453">
        <v>614</v>
      </c>
      <c r="C44" s="453" t="s">
        <v>973</v>
      </c>
      <c r="D44" s="454"/>
      <c r="E44" s="454"/>
      <c r="F44" s="454"/>
      <c r="G44" s="453">
        <v>75.643900000000002</v>
      </c>
      <c r="H44" s="453">
        <v>1.8419999999999999E-2</v>
      </c>
      <c r="I44" s="453">
        <v>2.4559999999999998E-3</v>
      </c>
      <c r="J44" s="453" t="s">
        <v>966</v>
      </c>
    </row>
    <row r="45" spans="1:10" ht="12.75" x14ac:dyDescent="0.2">
      <c r="A45" s="470" t="s">
        <v>1017</v>
      </c>
      <c r="B45" s="453">
        <v>118049.00000000001</v>
      </c>
      <c r="C45" s="453" t="s">
        <v>963</v>
      </c>
      <c r="D45" s="454"/>
      <c r="E45" s="454"/>
      <c r="F45" s="454"/>
      <c r="G45" s="453">
        <v>10662.891492520001</v>
      </c>
      <c r="H45" s="453">
        <v>0.17543800000000001</v>
      </c>
      <c r="I45" s="453">
        <v>0.16794410000000001</v>
      </c>
      <c r="J45" s="453" t="s">
        <v>966</v>
      </c>
    </row>
    <row r="46" spans="1:10" ht="12.75" x14ac:dyDescent="0.2">
      <c r="A46" s="460" t="s">
        <v>1011</v>
      </c>
      <c r="B46" s="453">
        <v>753</v>
      </c>
      <c r="C46" s="453" t="s">
        <v>973</v>
      </c>
      <c r="D46" s="454"/>
      <c r="E46" s="454"/>
      <c r="F46" s="454"/>
      <c r="G46" s="453">
        <v>56.853299999999997</v>
      </c>
      <c r="H46" s="453">
        <v>2.2590000000000002E-3</v>
      </c>
      <c r="I46" s="453">
        <v>4.5179999999999998E-4</v>
      </c>
      <c r="J46" s="453" t="s">
        <v>966</v>
      </c>
    </row>
    <row r="47" spans="1:10" ht="12.75" x14ac:dyDescent="0.2">
      <c r="A47" s="460" t="s">
        <v>1009</v>
      </c>
      <c r="B47" s="453">
        <v>106300.00000000001</v>
      </c>
      <c r="C47" s="453" t="s">
        <v>973</v>
      </c>
      <c r="D47" s="454"/>
      <c r="E47" s="454"/>
      <c r="F47" s="454"/>
      <c r="G47" s="453">
        <v>10075.03349252</v>
      </c>
      <c r="H47" s="453">
        <v>0.10630000000000001</v>
      </c>
      <c r="I47" s="453">
        <v>0.1588774</v>
      </c>
      <c r="J47" s="453" t="s">
        <v>966</v>
      </c>
    </row>
    <row r="48" spans="1:10" ht="12.75" x14ac:dyDescent="0.2">
      <c r="A48" s="460" t="s">
        <v>1010</v>
      </c>
      <c r="B48" s="453">
        <v>9055</v>
      </c>
      <c r="C48" s="453" t="s">
        <v>973</v>
      </c>
      <c r="D48" s="454"/>
      <c r="E48" s="454"/>
      <c r="F48" s="454"/>
      <c r="G48" s="453">
        <v>507.9855</v>
      </c>
      <c r="H48" s="453">
        <v>9.0550000000000005E-3</v>
      </c>
      <c r="I48" s="453">
        <v>9.0549999999999995E-4</v>
      </c>
      <c r="J48" s="453" t="s">
        <v>966</v>
      </c>
    </row>
    <row r="49" spans="1:10" ht="12.75" x14ac:dyDescent="0.2">
      <c r="A49" s="460" t="s">
        <v>1007</v>
      </c>
      <c r="B49" s="453" t="s">
        <v>966</v>
      </c>
      <c r="C49" s="453" t="s">
        <v>966</v>
      </c>
      <c r="D49" s="454"/>
      <c r="E49" s="454"/>
      <c r="F49" s="454"/>
      <c r="G49" s="453" t="s">
        <v>966</v>
      </c>
      <c r="H49" s="453" t="s">
        <v>966</v>
      </c>
      <c r="I49" s="453" t="s">
        <v>966</v>
      </c>
      <c r="J49" s="453" t="s">
        <v>966</v>
      </c>
    </row>
    <row r="50" spans="1:10" ht="12.75" x14ac:dyDescent="0.2">
      <c r="A50" s="460" t="s">
        <v>131</v>
      </c>
      <c r="B50" s="453">
        <v>1742</v>
      </c>
      <c r="C50" s="453" t="s">
        <v>973</v>
      </c>
      <c r="D50" s="454"/>
      <c r="E50" s="454"/>
      <c r="F50" s="454"/>
      <c r="G50" s="453">
        <v>194.10839999999999</v>
      </c>
      <c r="H50" s="453">
        <v>5.1853999999999997E-2</v>
      </c>
      <c r="I50" s="453">
        <v>6.9134000000000001E-3</v>
      </c>
      <c r="J50" s="453" t="s">
        <v>966</v>
      </c>
    </row>
    <row r="51" spans="1:10" ht="12.75" x14ac:dyDescent="0.2">
      <c r="A51" s="460" t="s">
        <v>1008</v>
      </c>
      <c r="B51" s="453">
        <v>199</v>
      </c>
      <c r="C51" s="453" t="s">
        <v>973</v>
      </c>
      <c r="D51" s="454"/>
      <c r="E51" s="454"/>
      <c r="F51" s="454"/>
      <c r="G51" s="453">
        <v>23.019200000000001</v>
      </c>
      <c r="H51" s="453">
        <v>5.9699999999999996E-3</v>
      </c>
      <c r="I51" s="453">
        <v>7.9600000000000005E-4</v>
      </c>
      <c r="J51" s="453" t="s">
        <v>966</v>
      </c>
    </row>
    <row r="52" spans="1:10" ht="12" customHeight="1" x14ac:dyDescent="0.2">
      <c r="A52" s="473" t="s">
        <v>1016</v>
      </c>
      <c r="B52" s="453">
        <v>73553</v>
      </c>
      <c r="C52" s="453" t="s">
        <v>963</v>
      </c>
      <c r="D52" s="454"/>
      <c r="E52" s="454"/>
      <c r="F52" s="454"/>
      <c r="G52" s="453">
        <v>4636.8043801573194</v>
      </c>
      <c r="H52" s="453">
        <v>0.118927</v>
      </c>
      <c r="I52" s="453">
        <v>1.8952199999999999E-2</v>
      </c>
      <c r="J52" s="453" t="s">
        <v>966</v>
      </c>
    </row>
    <row r="53" spans="1:10" ht="12" customHeight="1" x14ac:dyDescent="0.2">
      <c r="A53" s="472" t="s">
        <v>964</v>
      </c>
      <c r="B53" s="457">
        <v>38269</v>
      </c>
      <c r="C53" s="453" t="s">
        <v>973</v>
      </c>
      <c r="D53" s="453">
        <v>69.247508427186503</v>
      </c>
      <c r="E53" s="453">
        <v>2.1856594110115202</v>
      </c>
      <c r="F53" s="453">
        <v>0.39641485275288002</v>
      </c>
      <c r="G53" s="457">
        <v>2650.0329000000002</v>
      </c>
      <c r="H53" s="457">
        <v>8.3642999999999995E-2</v>
      </c>
      <c r="I53" s="457">
        <v>1.5170400000000001E-2</v>
      </c>
      <c r="J53" s="457" t="s">
        <v>966</v>
      </c>
    </row>
    <row r="54" spans="1:10" ht="12" customHeight="1" x14ac:dyDescent="0.2">
      <c r="A54" s="472" t="s">
        <v>965</v>
      </c>
      <c r="B54" s="457">
        <v>181</v>
      </c>
      <c r="C54" s="453" t="s">
        <v>973</v>
      </c>
      <c r="D54" s="453">
        <v>96.647404184082603</v>
      </c>
      <c r="E54" s="453">
        <v>1</v>
      </c>
      <c r="F54" s="453">
        <v>1.5</v>
      </c>
      <c r="G54" s="457">
        <v>17.49318015731895</v>
      </c>
      <c r="H54" s="457">
        <v>1.8100000000000001E-4</v>
      </c>
      <c r="I54" s="457">
        <v>2.7149999999999999E-4</v>
      </c>
      <c r="J54" s="457" t="s">
        <v>966</v>
      </c>
    </row>
    <row r="55" spans="1:10" ht="12" customHeight="1" x14ac:dyDescent="0.2">
      <c r="A55" s="472" t="s">
        <v>967</v>
      </c>
      <c r="B55" s="457">
        <v>35103</v>
      </c>
      <c r="C55" s="453" t="s">
        <v>973</v>
      </c>
      <c r="D55" s="453">
        <v>56.100000000000009</v>
      </c>
      <c r="E55" s="453">
        <v>1</v>
      </c>
      <c r="F55" s="453">
        <v>0.1</v>
      </c>
      <c r="G55" s="457">
        <v>1969.2783000000002</v>
      </c>
      <c r="H55" s="457">
        <v>3.5103000000000002E-2</v>
      </c>
      <c r="I55" s="457">
        <v>3.5103000000000001E-3</v>
      </c>
      <c r="J55" s="457" t="s">
        <v>966</v>
      </c>
    </row>
    <row r="56" spans="1:10" ht="12" customHeight="1" x14ac:dyDescent="0.2">
      <c r="A56" s="472" t="s">
        <v>968</v>
      </c>
      <c r="B56" s="457" t="s">
        <v>966</v>
      </c>
      <c r="C56" s="453" t="s">
        <v>990</v>
      </c>
      <c r="D56" s="453" t="s">
        <v>966</v>
      </c>
      <c r="E56" s="453" t="s">
        <v>966</v>
      </c>
      <c r="F56" s="453" t="s">
        <v>966</v>
      </c>
      <c r="G56" s="457" t="s">
        <v>966</v>
      </c>
      <c r="H56" s="457" t="s">
        <v>966</v>
      </c>
      <c r="I56" s="457" t="s">
        <v>966</v>
      </c>
      <c r="J56" s="457" t="s">
        <v>966</v>
      </c>
    </row>
    <row r="57" spans="1:10" ht="13.5" customHeight="1" x14ac:dyDescent="0.2">
      <c r="A57" s="472" t="s">
        <v>1005</v>
      </c>
      <c r="B57" s="457" t="s">
        <v>966</v>
      </c>
      <c r="C57" s="453" t="s">
        <v>966</v>
      </c>
      <c r="D57" s="453" t="s">
        <v>966</v>
      </c>
      <c r="E57" s="453" t="s">
        <v>966</v>
      </c>
      <c r="F57" s="453" t="s">
        <v>966</v>
      </c>
      <c r="G57" s="457" t="s">
        <v>966</v>
      </c>
      <c r="H57" s="457" t="s">
        <v>966</v>
      </c>
      <c r="I57" s="457" t="s">
        <v>966</v>
      </c>
      <c r="J57" s="457" t="s">
        <v>966</v>
      </c>
    </row>
    <row r="58" spans="1:10" ht="12" customHeight="1" x14ac:dyDescent="0.2">
      <c r="A58" s="472" t="s">
        <v>970</v>
      </c>
      <c r="B58" s="457" t="s">
        <v>966</v>
      </c>
      <c r="C58" s="453" t="s">
        <v>966</v>
      </c>
      <c r="D58" s="453" t="s">
        <v>966</v>
      </c>
      <c r="E58" s="453" t="s">
        <v>966</v>
      </c>
      <c r="F58" s="453" t="s">
        <v>966</v>
      </c>
      <c r="G58" s="457" t="s">
        <v>966</v>
      </c>
      <c r="H58" s="457" t="s">
        <v>966</v>
      </c>
      <c r="I58" s="457" t="s">
        <v>966</v>
      </c>
      <c r="J58" s="457" t="s">
        <v>966</v>
      </c>
    </row>
    <row r="59" spans="1:10" ht="12" customHeight="1" x14ac:dyDescent="0.2">
      <c r="A59" s="471" t="s">
        <v>1015</v>
      </c>
      <c r="B59" s="453">
        <v>57313</v>
      </c>
      <c r="C59" s="453" t="s">
        <v>963</v>
      </c>
      <c r="D59" s="454"/>
      <c r="E59" s="454"/>
      <c r="F59" s="454"/>
      <c r="G59" s="453">
        <v>2875.9993805461418</v>
      </c>
      <c r="H59" s="453">
        <v>6.1359999999999998E-2</v>
      </c>
      <c r="I59" s="453">
        <v>1.04641E-2</v>
      </c>
      <c r="J59" s="453" t="s">
        <v>966</v>
      </c>
    </row>
    <row r="60" spans="1:10" ht="12.75" x14ac:dyDescent="0.2">
      <c r="A60" s="470" t="s">
        <v>1014</v>
      </c>
      <c r="B60" s="453">
        <v>44366</v>
      </c>
      <c r="C60" s="453" t="s">
        <v>963</v>
      </c>
      <c r="D60" s="454"/>
      <c r="E60" s="454"/>
      <c r="F60" s="454"/>
      <c r="G60" s="453">
        <v>2138.920946108823</v>
      </c>
      <c r="H60" s="453">
        <v>4.7432000000000002E-2</v>
      </c>
      <c r="I60" s="453">
        <v>8.8631000000000005E-3</v>
      </c>
      <c r="J60" s="453" t="s">
        <v>966</v>
      </c>
    </row>
    <row r="61" spans="1:10" ht="12" customHeight="1" x14ac:dyDescent="0.2">
      <c r="A61" s="455" t="s">
        <v>964</v>
      </c>
      <c r="B61" s="453">
        <v>953</v>
      </c>
      <c r="C61" s="453" t="s">
        <v>973</v>
      </c>
      <c r="D61" s="454"/>
      <c r="E61" s="454"/>
      <c r="F61" s="454"/>
      <c r="G61" s="453">
        <v>70.617299999999986</v>
      </c>
      <c r="H61" s="453">
        <v>2.859E-3</v>
      </c>
      <c r="I61" s="453">
        <v>5.7180000000000002E-4</v>
      </c>
      <c r="J61" s="453" t="s">
        <v>966</v>
      </c>
    </row>
    <row r="62" spans="1:10" ht="12" customHeight="1" x14ac:dyDescent="0.2">
      <c r="A62" s="455" t="s">
        <v>965</v>
      </c>
      <c r="B62" s="453">
        <v>43007</v>
      </c>
      <c r="C62" s="453" t="s">
        <v>973</v>
      </c>
      <c r="D62" s="454"/>
      <c r="E62" s="454"/>
      <c r="F62" s="454"/>
      <c r="G62" s="453">
        <v>2047.6280461088229</v>
      </c>
      <c r="H62" s="453">
        <v>4.3006999999999997E-2</v>
      </c>
      <c r="I62" s="453">
        <v>8.0946999999999998E-3</v>
      </c>
      <c r="J62" s="453" t="s">
        <v>966</v>
      </c>
    </row>
    <row r="63" spans="1:10" ht="12" customHeight="1" x14ac:dyDescent="0.2">
      <c r="A63" s="455" t="s">
        <v>967</v>
      </c>
      <c r="B63" s="453">
        <v>366</v>
      </c>
      <c r="C63" s="453" t="s">
        <v>973</v>
      </c>
      <c r="D63" s="454"/>
      <c r="E63" s="454"/>
      <c r="F63" s="454"/>
      <c r="G63" s="453">
        <v>20.532599999999999</v>
      </c>
      <c r="H63" s="453">
        <v>3.6600000000000001E-4</v>
      </c>
      <c r="I63" s="453">
        <v>3.6600000000000002E-5</v>
      </c>
      <c r="J63" s="453" t="s">
        <v>966</v>
      </c>
    </row>
    <row r="64" spans="1:10" ht="12.75" x14ac:dyDescent="0.2">
      <c r="A64" s="460" t="s">
        <v>1007</v>
      </c>
      <c r="B64" s="453" t="s">
        <v>966</v>
      </c>
      <c r="C64" s="453" t="s">
        <v>966</v>
      </c>
      <c r="D64" s="454"/>
      <c r="E64" s="454"/>
      <c r="F64" s="454"/>
      <c r="G64" s="453" t="s">
        <v>966</v>
      </c>
      <c r="H64" s="453" t="s">
        <v>966</v>
      </c>
      <c r="I64" s="453" t="s">
        <v>966</v>
      </c>
      <c r="J64" s="453" t="s">
        <v>966</v>
      </c>
    </row>
    <row r="65" spans="1:10" ht="12.75" x14ac:dyDescent="0.2">
      <c r="A65" s="460" t="s">
        <v>131</v>
      </c>
      <c r="B65" s="453">
        <v>39</v>
      </c>
      <c r="C65" s="453" t="s">
        <v>973</v>
      </c>
      <c r="D65" s="454"/>
      <c r="E65" s="454"/>
      <c r="F65" s="454"/>
      <c r="G65" s="453">
        <v>4.3680000000000003</v>
      </c>
      <c r="H65" s="453">
        <v>1.17E-3</v>
      </c>
      <c r="I65" s="453">
        <v>1.56E-4</v>
      </c>
      <c r="J65" s="453" t="s">
        <v>966</v>
      </c>
    </row>
    <row r="66" spans="1:10" ht="12.75" x14ac:dyDescent="0.2">
      <c r="A66" s="460" t="s">
        <v>1008</v>
      </c>
      <c r="B66" s="453">
        <v>1</v>
      </c>
      <c r="C66" s="453" t="s">
        <v>973</v>
      </c>
      <c r="D66" s="454"/>
      <c r="E66" s="454"/>
      <c r="F66" s="454"/>
      <c r="G66" s="453">
        <v>0.14299999999999999</v>
      </c>
      <c r="H66" s="453">
        <v>3.0000000000000001E-5</v>
      </c>
      <c r="I66" s="453">
        <v>3.9999999999999998E-6</v>
      </c>
      <c r="J66" s="453" t="s">
        <v>966</v>
      </c>
    </row>
    <row r="67" spans="1:10" ht="12.75" x14ac:dyDescent="0.2">
      <c r="A67" s="470" t="s">
        <v>1013</v>
      </c>
      <c r="B67" s="453">
        <v>10403</v>
      </c>
      <c r="C67" s="453" t="s">
        <v>963</v>
      </c>
      <c r="D67" s="454"/>
      <c r="E67" s="454"/>
      <c r="F67" s="454"/>
      <c r="G67" s="453">
        <v>586.72230000000002</v>
      </c>
      <c r="H67" s="453">
        <v>1.0749E-2</v>
      </c>
      <c r="I67" s="453">
        <v>1.1268000000000001E-3</v>
      </c>
      <c r="J67" s="453" t="s">
        <v>966</v>
      </c>
    </row>
    <row r="68" spans="1:10" ht="12.75" x14ac:dyDescent="0.2">
      <c r="A68" s="460" t="s">
        <v>1011</v>
      </c>
      <c r="B68" s="453">
        <v>173</v>
      </c>
      <c r="C68" s="453" t="s">
        <v>973</v>
      </c>
      <c r="D68" s="454"/>
      <c r="E68" s="454"/>
      <c r="F68" s="454"/>
      <c r="G68" s="453">
        <v>12.8193</v>
      </c>
      <c r="H68" s="453">
        <v>5.1900000000000004E-4</v>
      </c>
      <c r="I68" s="453">
        <v>1.038E-4</v>
      </c>
      <c r="J68" s="453" t="s">
        <v>966</v>
      </c>
    </row>
    <row r="69" spans="1:10" ht="12.75" x14ac:dyDescent="0.2">
      <c r="A69" s="460" t="s">
        <v>1010</v>
      </c>
      <c r="B69" s="453">
        <v>10230</v>
      </c>
      <c r="C69" s="453" t="s">
        <v>973</v>
      </c>
      <c r="D69" s="454"/>
      <c r="E69" s="454"/>
      <c r="F69" s="454"/>
      <c r="G69" s="453">
        <v>573.90300000000002</v>
      </c>
      <c r="H69" s="453">
        <v>1.023E-2</v>
      </c>
      <c r="I69" s="453">
        <v>1.023E-3</v>
      </c>
      <c r="J69" s="453" t="s">
        <v>966</v>
      </c>
    </row>
    <row r="70" spans="1:10" ht="12.75" x14ac:dyDescent="0.2">
      <c r="A70" s="460" t="s">
        <v>1008</v>
      </c>
      <c r="B70" s="453" t="s">
        <v>966</v>
      </c>
      <c r="C70" s="453" t="s">
        <v>973</v>
      </c>
      <c r="D70" s="454"/>
      <c r="E70" s="454"/>
      <c r="F70" s="454"/>
      <c r="G70" s="453" t="s">
        <v>966</v>
      </c>
      <c r="H70" s="453" t="s">
        <v>966</v>
      </c>
      <c r="I70" s="453" t="s">
        <v>966</v>
      </c>
      <c r="J70" s="453" t="s">
        <v>966</v>
      </c>
    </row>
    <row r="71" spans="1:10" ht="12.75" x14ac:dyDescent="0.2">
      <c r="A71" s="460" t="s">
        <v>1009</v>
      </c>
      <c r="B71" s="453" t="s">
        <v>966</v>
      </c>
      <c r="C71" s="453" t="s">
        <v>973</v>
      </c>
      <c r="D71" s="454"/>
      <c r="E71" s="454"/>
      <c r="F71" s="454"/>
      <c r="G71" s="453" t="s">
        <v>966</v>
      </c>
      <c r="H71" s="453" t="s">
        <v>966</v>
      </c>
      <c r="I71" s="453" t="s">
        <v>966</v>
      </c>
      <c r="J71" s="453" t="s">
        <v>966</v>
      </c>
    </row>
    <row r="72" spans="1:10" ht="12.75" x14ac:dyDescent="0.2">
      <c r="A72" s="460" t="s">
        <v>131</v>
      </c>
      <c r="B72" s="453" t="s">
        <v>966</v>
      </c>
      <c r="C72" s="453" t="s">
        <v>973</v>
      </c>
      <c r="D72" s="454"/>
      <c r="E72" s="454"/>
      <c r="F72" s="454"/>
      <c r="G72" s="453" t="s">
        <v>966</v>
      </c>
      <c r="H72" s="453" t="s">
        <v>966</v>
      </c>
      <c r="I72" s="453" t="s">
        <v>966</v>
      </c>
      <c r="J72" s="453" t="s">
        <v>966</v>
      </c>
    </row>
    <row r="73" spans="1:10" ht="12.75" x14ac:dyDescent="0.2">
      <c r="A73" s="460" t="s">
        <v>1007</v>
      </c>
      <c r="B73" s="453" t="s">
        <v>966</v>
      </c>
      <c r="C73" s="453" t="s">
        <v>966</v>
      </c>
      <c r="D73" s="454"/>
      <c r="E73" s="454"/>
      <c r="F73" s="454"/>
      <c r="G73" s="453" t="s">
        <v>966</v>
      </c>
      <c r="H73" s="453" t="s">
        <v>966</v>
      </c>
      <c r="I73" s="453" t="s">
        <v>966</v>
      </c>
      <c r="J73" s="453" t="s">
        <v>966</v>
      </c>
    </row>
    <row r="74" spans="1:10" ht="12.75" x14ac:dyDescent="0.2">
      <c r="A74" s="470" t="s">
        <v>1012</v>
      </c>
      <c r="B74" s="453">
        <v>2543.9999999999995</v>
      </c>
      <c r="C74" s="453" t="s">
        <v>963</v>
      </c>
      <c r="D74" s="454"/>
      <c r="E74" s="454"/>
      <c r="F74" s="454"/>
      <c r="G74" s="453">
        <v>150.35613443731887</v>
      </c>
      <c r="H74" s="453">
        <v>3.179E-3</v>
      </c>
      <c r="I74" s="453">
        <v>4.7419999999999998E-4</v>
      </c>
      <c r="J74" s="453" t="s">
        <v>966</v>
      </c>
    </row>
    <row r="75" spans="1:10" ht="12.75" x14ac:dyDescent="0.2">
      <c r="A75" s="460" t="s">
        <v>1011</v>
      </c>
      <c r="B75" s="453">
        <v>303.00000000000011</v>
      </c>
      <c r="C75" s="453" t="s">
        <v>973</v>
      </c>
      <c r="D75" s="454"/>
      <c r="E75" s="454"/>
      <c r="F75" s="454"/>
      <c r="G75" s="453">
        <v>22.452300000000001</v>
      </c>
      <c r="H75" s="453">
        <v>9.0899999999999998E-4</v>
      </c>
      <c r="I75" s="453">
        <v>1.818E-4</v>
      </c>
      <c r="J75" s="453" t="s">
        <v>966</v>
      </c>
    </row>
    <row r="76" spans="1:10" ht="12.75" x14ac:dyDescent="0.2">
      <c r="A76" s="460" t="s">
        <v>1010</v>
      </c>
      <c r="B76" s="453">
        <v>2191.9999999999968</v>
      </c>
      <c r="C76" s="453" t="s">
        <v>973</v>
      </c>
      <c r="D76" s="454"/>
      <c r="E76" s="454"/>
      <c r="F76" s="454"/>
      <c r="G76" s="453">
        <v>122.97119999999981</v>
      </c>
      <c r="H76" s="453">
        <v>2.1919999999999999E-3</v>
      </c>
      <c r="I76" s="453">
        <v>2.1919999999999999E-4</v>
      </c>
      <c r="J76" s="453" t="s">
        <v>966</v>
      </c>
    </row>
    <row r="77" spans="1:10" ht="12.75" x14ac:dyDescent="0.2">
      <c r="A77" s="460" t="s">
        <v>1009</v>
      </c>
      <c r="B77" s="453">
        <v>48.000000000002537</v>
      </c>
      <c r="C77" s="453" t="s">
        <v>973</v>
      </c>
      <c r="D77" s="454"/>
      <c r="E77" s="454"/>
      <c r="F77" s="454"/>
      <c r="G77" s="453">
        <v>4.7896344373190702</v>
      </c>
      <c r="H77" s="453">
        <v>4.8000000000000001E-5</v>
      </c>
      <c r="I77" s="453">
        <v>6.9200000000000002E-5</v>
      </c>
      <c r="J77" s="453" t="s">
        <v>966</v>
      </c>
    </row>
    <row r="78" spans="1:10" ht="12.75" x14ac:dyDescent="0.2">
      <c r="A78" s="460" t="s">
        <v>1008</v>
      </c>
      <c r="B78" s="453">
        <v>1</v>
      </c>
      <c r="C78" s="453" t="s">
        <v>973</v>
      </c>
      <c r="D78" s="454"/>
      <c r="E78" s="454"/>
      <c r="F78" s="454"/>
      <c r="G78" s="453">
        <v>0.14299999999999999</v>
      </c>
      <c r="H78" s="453">
        <v>3.0000000000000001E-5</v>
      </c>
      <c r="I78" s="453">
        <v>3.9999999999999998E-6</v>
      </c>
      <c r="J78" s="453" t="s">
        <v>966</v>
      </c>
    </row>
    <row r="79" spans="1:10" ht="12.75" x14ac:dyDescent="0.2">
      <c r="A79" s="460" t="s">
        <v>131</v>
      </c>
      <c r="B79" s="453" t="s">
        <v>966</v>
      </c>
      <c r="C79" s="453" t="s">
        <v>973</v>
      </c>
      <c r="D79" s="454"/>
      <c r="E79" s="454"/>
      <c r="F79" s="454"/>
      <c r="G79" s="453" t="s">
        <v>966</v>
      </c>
      <c r="H79" s="453" t="s">
        <v>966</v>
      </c>
      <c r="I79" s="453" t="s">
        <v>966</v>
      </c>
      <c r="J79" s="453" t="s">
        <v>966</v>
      </c>
    </row>
    <row r="80" spans="1:10" ht="12.75" x14ac:dyDescent="0.2">
      <c r="A80" s="460" t="s">
        <v>1007</v>
      </c>
      <c r="B80" s="453" t="s">
        <v>966</v>
      </c>
      <c r="C80" s="453" t="s">
        <v>966</v>
      </c>
      <c r="D80" s="454"/>
      <c r="E80" s="454"/>
      <c r="F80" s="454"/>
      <c r="G80" s="453" t="s">
        <v>966</v>
      </c>
      <c r="H80" s="453" t="s">
        <v>966</v>
      </c>
      <c r="I80" s="453" t="s">
        <v>966</v>
      </c>
      <c r="J80" s="453" t="s">
        <v>966</v>
      </c>
    </row>
    <row r="81" spans="1:10" ht="12.75" x14ac:dyDescent="0.2">
      <c r="A81" s="470" t="s">
        <v>1006</v>
      </c>
      <c r="B81" s="453" t="s">
        <v>966</v>
      </c>
      <c r="C81" s="453" t="s">
        <v>966</v>
      </c>
      <c r="D81" s="454"/>
      <c r="E81" s="454"/>
      <c r="F81" s="454"/>
      <c r="G81" s="453" t="s">
        <v>966</v>
      </c>
      <c r="H81" s="453" t="s">
        <v>966</v>
      </c>
      <c r="I81" s="453" t="s">
        <v>966</v>
      </c>
      <c r="J81" s="453" t="s">
        <v>966</v>
      </c>
    </row>
    <row r="82" spans="1:10" ht="12.75" x14ac:dyDescent="0.2">
      <c r="A82" s="470" t="s">
        <v>964</v>
      </c>
      <c r="B82" s="453">
        <v>1429</v>
      </c>
      <c r="C82" s="453" t="s">
        <v>963</v>
      </c>
      <c r="D82" s="453">
        <v>74.099999999999994</v>
      </c>
      <c r="E82" s="453">
        <v>3</v>
      </c>
      <c r="F82" s="453">
        <v>0.6</v>
      </c>
      <c r="G82" s="453">
        <v>105.88889999999999</v>
      </c>
      <c r="H82" s="453">
        <v>4.287E-3</v>
      </c>
      <c r="I82" s="453">
        <v>8.5740000000000002E-4</v>
      </c>
      <c r="J82" s="453" t="s">
        <v>966</v>
      </c>
    </row>
    <row r="83" spans="1:10" ht="12.75" x14ac:dyDescent="0.2">
      <c r="A83" s="470" t="s">
        <v>965</v>
      </c>
      <c r="B83" s="453">
        <v>43055</v>
      </c>
      <c r="C83" s="453" t="s">
        <v>963</v>
      </c>
      <c r="D83" s="453">
        <v>47.6696708987607</v>
      </c>
      <c r="E83" s="453">
        <v>1</v>
      </c>
      <c r="F83" s="453">
        <v>0.18961560794332999</v>
      </c>
      <c r="G83" s="453">
        <v>2052.417680546142</v>
      </c>
      <c r="H83" s="453">
        <v>4.3055000000000003E-2</v>
      </c>
      <c r="I83" s="453">
        <v>8.1639E-3</v>
      </c>
      <c r="J83" s="453" t="s">
        <v>966</v>
      </c>
    </row>
    <row r="84" spans="1:10" ht="12.75" x14ac:dyDescent="0.2">
      <c r="A84" s="470" t="s">
        <v>967</v>
      </c>
      <c r="B84" s="453">
        <v>12787.999999999996</v>
      </c>
      <c r="C84" s="453" t="s">
        <v>963</v>
      </c>
      <c r="D84" s="453">
        <v>56.1</v>
      </c>
      <c r="E84" s="453">
        <v>1</v>
      </c>
      <c r="F84" s="453">
        <v>0.1</v>
      </c>
      <c r="G84" s="453">
        <v>717.40679999999986</v>
      </c>
      <c r="H84" s="453">
        <v>1.2788000000000001E-2</v>
      </c>
      <c r="I84" s="453">
        <v>1.2788000000000001E-3</v>
      </c>
      <c r="J84" s="453" t="s">
        <v>966</v>
      </c>
    </row>
    <row r="85" spans="1:10" ht="12" customHeight="1" x14ac:dyDescent="0.2">
      <c r="A85" s="455" t="s">
        <v>968</v>
      </c>
      <c r="B85" s="453">
        <v>2</v>
      </c>
      <c r="C85" s="453" t="s">
        <v>963</v>
      </c>
      <c r="D85" s="453">
        <v>143</v>
      </c>
      <c r="E85" s="453">
        <v>30</v>
      </c>
      <c r="F85" s="453">
        <v>4</v>
      </c>
      <c r="G85" s="453">
        <v>0.28599999999999998</v>
      </c>
      <c r="H85" s="453">
        <v>6.0000000000000002E-5</v>
      </c>
      <c r="I85" s="453">
        <v>7.9999999999999996E-6</v>
      </c>
      <c r="J85" s="453" t="s">
        <v>966</v>
      </c>
    </row>
    <row r="86" spans="1:10" ht="13.5" customHeight="1" x14ac:dyDescent="0.2">
      <c r="A86" s="455" t="s">
        <v>1005</v>
      </c>
      <c r="B86" s="453" t="s">
        <v>966</v>
      </c>
      <c r="C86" s="453" t="s">
        <v>966</v>
      </c>
      <c r="D86" s="453" t="s">
        <v>966</v>
      </c>
      <c r="E86" s="453" t="s">
        <v>966</v>
      </c>
      <c r="F86" s="453" t="s">
        <v>966</v>
      </c>
      <c r="G86" s="453" t="s">
        <v>966</v>
      </c>
      <c r="H86" s="453" t="s">
        <v>966</v>
      </c>
      <c r="I86" s="453" t="s">
        <v>966</v>
      </c>
      <c r="J86" s="453" t="s">
        <v>966</v>
      </c>
    </row>
    <row r="87" spans="1:10" ht="12.75" customHeight="1" x14ac:dyDescent="0.2">
      <c r="A87" s="455" t="s">
        <v>970</v>
      </c>
      <c r="B87" s="453">
        <v>39</v>
      </c>
      <c r="C87" s="453" t="s">
        <v>963</v>
      </c>
      <c r="D87" s="453">
        <v>112</v>
      </c>
      <c r="E87" s="453">
        <v>30</v>
      </c>
      <c r="F87" s="453">
        <v>4</v>
      </c>
      <c r="G87" s="453">
        <v>4.3680000000000003</v>
      </c>
      <c r="H87" s="453">
        <v>1.17E-3</v>
      </c>
      <c r="I87" s="453">
        <v>1.56E-4</v>
      </c>
      <c r="J87" s="453" t="s">
        <v>966</v>
      </c>
    </row>
    <row r="88" spans="1:10" ht="12" customHeight="1" x14ac:dyDescent="0.2">
      <c r="A88" s="469"/>
      <c r="B88" s="469"/>
      <c r="C88" s="469"/>
      <c r="D88" s="469"/>
      <c r="E88" s="469"/>
      <c r="F88" s="469"/>
      <c r="G88" s="469"/>
      <c r="H88" s="469"/>
      <c r="I88" s="469"/>
      <c r="J88" s="469"/>
    </row>
    <row r="89" spans="1:10" ht="12" customHeight="1" x14ac:dyDescent="0.2">
      <c r="A89" s="758" t="s">
        <v>1004</v>
      </c>
      <c r="B89" s="758"/>
      <c r="C89" s="468"/>
      <c r="D89" s="468"/>
      <c r="E89" s="468"/>
      <c r="F89" s="468"/>
      <c r="G89" s="468"/>
      <c r="H89" s="468"/>
      <c r="I89" s="468"/>
      <c r="J89" s="468"/>
    </row>
    <row r="90" spans="1:10" ht="12" customHeight="1" x14ac:dyDescent="0.2">
      <c r="A90" s="468"/>
      <c r="B90" s="468"/>
      <c r="C90" s="468"/>
      <c r="D90" s="468"/>
      <c r="E90" s="468"/>
      <c r="F90" s="468"/>
      <c r="G90" s="468"/>
      <c r="H90" s="468"/>
      <c r="I90" s="468"/>
      <c r="J90" s="468"/>
    </row>
    <row r="91" spans="1:10" ht="40.5" customHeight="1" x14ac:dyDescent="0.2">
      <c r="A91" s="765" t="s">
        <v>1003</v>
      </c>
      <c r="B91" s="765"/>
      <c r="C91" s="765"/>
      <c r="D91" s="765"/>
      <c r="E91" s="765"/>
      <c r="F91" s="766"/>
      <c r="G91" s="766"/>
      <c r="H91" s="766"/>
      <c r="I91" s="766"/>
      <c r="J91" s="766"/>
    </row>
  </sheetData>
  <mergeCells count="16">
    <mergeCell ref="A91:J91"/>
    <mergeCell ref="A89:B89"/>
    <mergeCell ref="A1:B1"/>
    <mergeCell ref="A6:A9"/>
    <mergeCell ref="B6:C6"/>
    <mergeCell ref="D6:F6"/>
    <mergeCell ref="G6:J6"/>
    <mergeCell ref="B7:C8"/>
    <mergeCell ref="D7:D8"/>
    <mergeCell ref="E7:E8"/>
    <mergeCell ref="F7:F8"/>
    <mergeCell ref="G7:G8"/>
    <mergeCell ref="H7:H8"/>
    <mergeCell ref="I7:I8"/>
    <mergeCell ref="E9:F9"/>
    <mergeCell ref="G9:J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3.5703125" customWidth="1"/>
    <col min="9" max="9" width="11" customWidth="1"/>
  </cols>
  <sheetData>
    <row r="1" spans="1:9" ht="14.45" x14ac:dyDescent="0.3">
      <c r="B1" s="232" t="s">
        <v>411</v>
      </c>
      <c r="C1" s="232" t="s">
        <v>404</v>
      </c>
      <c r="D1" s="232" t="s">
        <v>414</v>
      </c>
      <c r="E1" s="232" t="s">
        <v>412</v>
      </c>
      <c r="F1" s="232" t="s">
        <v>415</v>
      </c>
      <c r="G1" s="232" t="s">
        <v>416</v>
      </c>
      <c r="H1" s="237" t="s">
        <v>417</v>
      </c>
      <c r="I1" s="232"/>
    </row>
    <row r="2" spans="1:9" ht="14.45" x14ac:dyDescent="0.3">
      <c r="A2" t="s">
        <v>87</v>
      </c>
      <c r="B2">
        <v>0</v>
      </c>
      <c r="C2" s="233">
        <f>'GREET1 Results'!H172/10^6*IF(HHV_Adjust,'GREET1 Fuel_Specs'!$I$59,1)</f>
        <v>5.3582261579772063E-2</v>
      </c>
      <c r="D2" s="233">
        <f>'GREET1 Results'!H52/10^6*IF(HHV_Adjust,'GREET1 Fuel_Specs'!$I$16,1)</f>
        <v>7.1454787635149244E-2</v>
      </c>
      <c r="E2" s="233">
        <f>'GREET1 Results'!H802/10^6*IF(HHV_Adjust,'GREET1 Fuel_Specs'!$I$20,1)</f>
        <v>7.3857875692758215E-2</v>
      </c>
      <c r="F2" s="233">
        <f>IF(use_lifecycle_biofuel_EIs,'GREET1 Results'!H322+'GREET1 Results'!P21,'GREET1 Results'!H322)/10^6*IF(HHV_Adjust,'GREET1 Fuel_Specs'!$I$31,1)</f>
        <v>4.2344979857895045E-2</v>
      </c>
      <c r="G2" s="233">
        <f>IF(use_lifecycle_biofuel_EIs,'GREET1 Results'!H922+'GREET1 Results'!AF21,'GREET1 Results'!H922)/10^6*IF(HHV_Adjust,'GREET1 Fuel_Specs'!$I$41,1)</f>
        <v>1.6327068082632616E-2</v>
      </c>
      <c r="H2">
        <v>0</v>
      </c>
    </row>
    <row r="3" spans="1:9" ht="14.45" x14ac:dyDescent="0.3">
      <c r="A3" t="s">
        <v>77</v>
      </c>
      <c r="B3">
        <v>0</v>
      </c>
      <c r="C3" s="233">
        <f>'GREET1 Results'!H176/10^6*IF(HHV_Adjust,'GREET1 Fuel_Specs'!$I$59,1)</f>
        <v>3.4543327077567089E-5</v>
      </c>
      <c r="D3" s="233">
        <f>'GREET1 Results'!H56/10^6*IF(HHV_Adjust,'GREET1 Fuel_Specs'!$I$16,1)</f>
        <v>5.1729790668657905E-5</v>
      </c>
      <c r="E3" s="233">
        <f>'GREET1 Results'!H806/10^6*IF(HHV_Adjust,'GREET1 Fuel_Specs'!$I$20,1)</f>
        <v>3.201030894193034E-5</v>
      </c>
      <c r="F3" s="233">
        <f>'GREET1 Results'!H326/10^6*IF(HHV_Adjust,'GREET1 Fuel_Specs'!$I$31,1)</f>
        <v>4.6861225591870648E-5</v>
      </c>
      <c r="G3" s="233">
        <f>'GREET1 Results'!H896/10^6*IF(HHV_Adjust,'GREET1 Fuel_Specs'!$I$41,1)</f>
        <v>3.0163056226318824E-5</v>
      </c>
      <c r="H3">
        <v>0</v>
      </c>
    </row>
    <row r="4" spans="1:9" ht="14.45" x14ac:dyDescent="0.3">
      <c r="A4" t="s">
        <v>78</v>
      </c>
      <c r="B4">
        <v>0</v>
      </c>
      <c r="C4" s="233">
        <f>'GREET1 Results'!H177/10^6*IF(HHV_Adjust,'GREET1 Fuel_Specs'!$I$59,1)</f>
        <v>5.3890604723352028E-4</v>
      </c>
      <c r="D4" s="233">
        <f>'GREET1 Results'!H57/10^6*IF(HHV_Adjust,'GREET1 Fuel_Specs'!$I$16,1)</f>
        <v>5.8541765656290731E-4</v>
      </c>
      <c r="E4" s="233">
        <f>'GREET1 Results'!H807/10^6*IF(HHV_Adjust,'GREET1 Fuel_Specs'!$I$20,1)</f>
        <v>7.3191904272771051E-4</v>
      </c>
      <c r="F4" s="233">
        <f>'GREET1 Results'!H327/10^6*IF(HHV_Adjust,'GREET1 Fuel_Specs'!$I$31,1)</f>
        <v>5.6747692535326843E-4</v>
      </c>
      <c r="G4" s="233">
        <f>'GREET1 Results'!H897/10^6*IF(HHV_Adjust,'GREET1 Fuel_Specs'!$I$41,1)</f>
        <v>7.3135426612195946E-4</v>
      </c>
      <c r="H4">
        <v>0</v>
      </c>
    </row>
    <row r="5" spans="1:9" ht="14.45" x14ac:dyDescent="0.3">
      <c r="A5" t="s">
        <v>79</v>
      </c>
      <c r="B5">
        <v>0</v>
      </c>
      <c r="C5" s="233">
        <f>'GREET1 Results'!H178/10^6*IF(HHV_Adjust,'GREET1 Fuel_Specs'!$I$59,1)</f>
        <v>2.3928222596399472E-5</v>
      </c>
      <c r="D5" s="233">
        <f>'GREET1 Results'!H58/10^6*IF(HHV_Adjust,'GREET1 Fuel_Specs'!$I$16,1)</f>
        <v>2.5993406587307788E-5</v>
      </c>
      <c r="E5" s="233">
        <f>'GREET1 Results'!H808/10^6*IF(HHV_Adjust,'GREET1 Fuel_Specs'!$I$20,1)</f>
        <v>3.4279185898642381E-5</v>
      </c>
      <c r="F5" s="233">
        <f>'GREET1 Results'!H328/10^6*IF(HHV_Adjust,'GREET1 Fuel_Specs'!$I$31,1)</f>
        <v>2.5196811685227597E-5</v>
      </c>
      <c r="G5" s="233">
        <f>'GREET1 Results'!H898/10^6*IF(HHV_Adjust,'GREET1 Fuel_Specs'!$I$41,1)</f>
        <v>3.42527347734092E-5</v>
      </c>
      <c r="H5">
        <v>0</v>
      </c>
    </row>
    <row r="6" spans="1:9" ht="14.45" x14ac:dyDescent="0.3">
      <c r="A6" t="s">
        <v>80</v>
      </c>
      <c r="B6">
        <v>0</v>
      </c>
      <c r="C6" s="233">
        <f>'GREET1 Results'!H179/10^6*IF(HHV_Adjust,'GREET1 Fuel_Specs'!$I$59,1)</f>
        <v>4.6657324226001493E-6</v>
      </c>
      <c r="D6" s="233">
        <f>'GREET1 Results'!H59/10^6*IF(HHV_Adjust,'GREET1 Fuel_Specs'!$I$16,1)</f>
        <v>5.0684199129140162E-6</v>
      </c>
      <c r="E6" s="233">
        <f>'GREET1 Results'!H809/10^6*IF(HHV_Adjust,'GREET1 Fuel_Specs'!$I$20,1)</f>
        <v>6.1396553419573551E-6</v>
      </c>
      <c r="F6" s="233">
        <f>'GREET1 Results'!H329/10^6*IF(HHV_Adjust,'GREET1 Fuel_Specs'!$I$31,1)</f>
        <v>4.9130929283316848E-6</v>
      </c>
      <c r="G6" s="233">
        <f>'GREET1 Results'!H899/10^6*IF(HHV_Adjust,'GREET1 Fuel_Specs'!$I$41,1)</f>
        <v>6.1349177500898326E-6</v>
      </c>
      <c r="H6">
        <v>0</v>
      </c>
    </row>
    <row r="7" spans="1:9" ht="14.45" x14ac:dyDescent="0.3">
      <c r="A7" t="s">
        <v>401</v>
      </c>
      <c r="B7">
        <v>0</v>
      </c>
      <c r="C7" s="233">
        <f>'GREET1 Results'!H180/10^6*IF(HHV_Adjust,'GREET1 Fuel_Specs'!$I$59,1)</f>
        <v>1.8702690421756842E-6</v>
      </c>
      <c r="D7" s="233">
        <f>'GREET1 Results'!H60/10^6*IF(HHV_Adjust,'GREET1 Fuel_Specs'!$I$16,1)</f>
        <v>2.0316872030537864E-6</v>
      </c>
      <c r="E7" s="233">
        <f>'GREET1 Results'!H810/10^6*IF(HHV_Adjust,'GREET1 Fuel_Specs'!$I$20,1)</f>
        <v>2.529136193639625E-6</v>
      </c>
      <c r="F7" s="233">
        <f>'GREET1 Results'!H330/10^6*IF(HHV_Adjust,'GREET1 Fuel_Specs'!$I$31,1)</f>
        <v>1.9694240416963801E-6</v>
      </c>
      <c r="G7" s="233">
        <f>'GREET1 Results'!H900/10^6*IF(HHV_Adjust,'GREET1 Fuel_Specs'!$I$41,1)</f>
        <v>2.5271846158399783E-6</v>
      </c>
      <c r="H7">
        <v>0</v>
      </c>
    </row>
    <row r="8" spans="1:9" ht="14.45" x14ac:dyDescent="0.3">
      <c r="A8" t="s">
        <v>82</v>
      </c>
      <c r="B8">
        <v>0</v>
      </c>
      <c r="C8" s="233">
        <f>'GREET1 Results'!H181/10^6*IF(HHV_Adjust,'GREET1 Fuel_Specs'!$I$59,1)</f>
        <v>2.4242424242424239E-7</v>
      </c>
      <c r="D8" s="233">
        <f>'GREET1 Results'!H61/10^6*IF(HHV_Adjust,'GREET1 Fuel_Specs'!$I$16,1)</f>
        <v>1.0794997271276093E-6</v>
      </c>
      <c r="E8" s="233">
        <f>'GREET1 Results'!H811/10^6*IF(HHV_Adjust,'GREET1 Fuel_Specs'!$I$20,1)</f>
        <v>5.0929308975377288E-7</v>
      </c>
      <c r="F8" s="233">
        <f>'GREET1 Results'!H331/10^6*IF(HHV_Adjust,'GREET1 Fuel_Specs'!$I$31,1)</f>
        <v>2.9218483741183852E-7</v>
      </c>
      <c r="G8" s="233">
        <f>'GREET1 Results'!H901/10^6*IF(HHV_Adjust,'GREET1 Fuel_Specs'!$I$41,1)</f>
        <v>4.1346657157467714E-7</v>
      </c>
      <c r="H8">
        <v>0</v>
      </c>
    </row>
    <row r="9" spans="1:9" ht="14.45" x14ac:dyDescent="0.3">
      <c r="A9" t="s">
        <v>83</v>
      </c>
      <c r="B9">
        <v>0</v>
      </c>
      <c r="C9" s="233">
        <f>'GREET1 Results'!H182/10^6*IF(HHV_Adjust,'GREET1 Fuel_Specs'!$I$59,1)</f>
        <v>3.4655577900635184E-7</v>
      </c>
      <c r="D9" s="233">
        <f>'GREET1 Results'!H62/10^6*IF(HHV_Adjust,'GREET1 Fuel_Specs'!$I$16,1)</f>
        <v>3.7646612624912489E-7</v>
      </c>
      <c r="E9" s="233">
        <f>'GREET1 Results'!H812/10^6*IF(HHV_Adjust,'GREET1 Fuel_Specs'!$I$20,1)</f>
        <v>4.2013344017868316E-7</v>
      </c>
      <c r="F9" s="233">
        <f>'GREET1 Results'!H332/10^6*IF(HHV_Adjust,'GREET1 Fuel_Specs'!$I$31,1)</f>
        <v>3.6492893138516416E-7</v>
      </c>
      <c r="G9" s="233">
        <f>'GREET1 Results'!H902/10^6*IF(HHV_Adjust,'GREET1 Fuel_Specs'!$I$41,1)</f>
        <v>4.1980924921704031E-7</v>
      </c>
      <c r="H9">
        <v>0</v>
      </c>
    </row>
    <row r="10" spans="1:9" ht="14.45" x14ac:dyDescent="0.3">
      <c r="A10" t="s">
        <v>84</v>
      </c>
      <c r="B10">
        <v>0</v>
      </c>
      <c r="C10" s="233">
        <f>'GREET1 Results'!H183/10^6*IF(HHV_Adjust,'GREET1 Fuel_Specs'!$I$59,1)</f>
        <v>6.5505121594224659E-7</v>
      </c>
      <c r="D10" s="233">
        <f>'GREET1 Results'!H63/10^6*IF(HHV_Adjust,'GREET1 Fuel_Specs'!$I$16,1)</f>
        <v>7.1158701917372055E-7</v>
      </c>
      <c r="E10" s="233">
        <f>'GREET1 Results'!H813/10^6*IF(HHV_Adjust,'GREET1 Fuel_Specs'!$I$20,1)</f>
        <v>3.9019036687577519E-7</v>
      </c>
      <c r="F10" s="233">
        <f>'GREET1 Results'!H333/10^6*IF(HHV_Adjust,'GREET1 Fuel_Specs'!$I$31,1)</f>
        <v>6.8977969699929621E-7</v>
      </c>
      <c r="G10" s="233">
        <f>'GREET1 Results'!H903/10^6*IF(HHV_Adjust,'GREET1 Fuel_Specs'!$I$41,1)</f>
        <v>3.898892811297621E-7</v>
      </c>
      <c r="H10">
        <v>0</v>
      </c>
    </row>
    <row r="11" spans="1:9" ht="14.45" x14ac:dyDescent="0.3">
      <c r="A11" t="s">
        <v>85</v>
      </c>
      <c r="B11">
        <v>0</v>
      </c>
      <c r="C11" s="233">
        <f>'GREET1 Results'!H173/10^6*IF(HHV_Adjust,'GREET1 Fuel_Specs'!$I$59,1)</f>
        <v>1.7224745402751103E-5</v>
      </c>
      <c r="D11" s="233">
        <f>'GREET1 Results'!H53/10^6*IF(HHV_Adjust,'GREET1 Fuel_Specs'!$I$16,1)</f>
        <v>1.8711369338562603E-6</v>
      </c>
      <c r="E11" s="233">
        <f>'GREET1 Results'!H803/10^6*IF(HHV_Adjust,'GREET1 Fuel_Specs'!$I$20,1)</f>
        <v>2.709254660526366E-5</v>
      </c>
      <c r="F11" s="233">
        <f>'GREET1 Results'!H323/10^6*IF(HHV_Adjust,'GREET1 Fuel_Specs'!$I$31,1)</f>
        <v>1.8137940020017004E-6</v>
      </c>
      <c r="G11" s="233">
        <f>'GREET1 Results'!H893/10^6*IF(HHV_Adjust,'GREET1 Fuel_Specs'!$I$41,1)</f>
        <v>2.7071640964585355E-5</v>
      </c>
      <c r="H11">
        <v>0</v>
      </c>
    </row>
    <row r="12" spans="1:9" ht="14.45" x14ac:dyDescent="0.3">
      <c r="A12" t="s">
        <v>86</v>
      </c>
      <c r="B12">
        <v>0</v>
      </c>
      <c r="C12" s="233">
        <f>'GREET1 Results'!H174/10^6*IF(HHV_Adjust,'GREET1 Fuel_Specs'!$I$59,1)</f>
        <v>1.5182750683518688E-6</v>
      </c>
      <c r="D12" s="233">
        <f>'GREET1 Results'!H54/10^6*IF(HHV_Adjust,'GREET1 Fuel_Specs'!$I$16,1)</f>
        <v>1.6493135252336315E-6</v>
      </c>
      <c r="E12" s="233">
        <f>'GREET1 Results'!H804/10^6*IF(HHV_Adjust,'GREET1 Fuel_Specs'!$I$20,1)</f>
        <v>1.696126014682268E-7</v>
      </c>
      <c r="F12" s="233">
        <f>'GREET1 Results'!H324/10^6*IF(HHV_Adjust,'GREET1 Fuel_Specs'!$I$31,1)</f>
        <v>1.5987686017846769E-6</v>
      </c>
      <c r="G12" s="233">
        <f>'GREET1 Results'!H894/10^6*IF(HHV_Adjust,'GREET1 Fuel_Specs'!$I$41,1)</f>
        <v>1.6948172192587628E-7</v>
      </c>
      <c r="H12">
        <v>0</v>
      </c>
    </row>
    <row r="13" spans="1:9" ht="14.45" x14ac:dyDescent="0.3">
      <c r="A13" t="s">
        <v>402</v>
      </c>
      <c r="B13">
        <v>0</v>
      </c>
      <c r="C13">
        <v>0</v>
      </c>
      <c r="D13">
        <v>0</v>
      </c>
      <c r="E13">
        <v>0</v>
      </c>
      <c r="F13">
        <v>0</v>
      </c>
      <c r="G13">
        <v>0</v>
      </c>
      <c r="H13">
        <v>0</v>
      </c>
    </row>
    <row r="16" spans="1:9" ht="14.45" x14ac:dyDescent="0.3">
      <c r="B16" t="s">
        <v>411</v>
      </c>
      <c r="C16" t="s">
        <v>404</v>
      </c>
      <c r="D16" t="s">
        <v>414</v>
      </c>
      <c r="E16" t="s">
        <v>412</v>
      </c>
      <c r="F16" t="s">
        <v>415</v>
      </c>
      <c r="G16" t="s">
        <v>416</v>
      </c>
      <c r="H16" t="s">
        <v>417</v>
      </c>
    </row>
    <row r="17" spans="1:8" ht="14.45" x14ac:dyDescent="0.3">
      <c r="A17" t="s">
        <v>87</v>
      </c>
      <c r="B17">
        <v>0</v>
      </c>
      <c r="C17" s="233">
        <f>'Table1.A(a)s3_PL'!K30</f>
        <v>6.5916454627920743E-2</v>
      </c>
      <c r="D17" s="233">
        <f>'Table1.A(a)s3_PL'!K28</f>
        <v>7.3450975861957535E-2</v>
      </c>
      <c r="E17" s="233">
        <f>'Table1.A(a)s3_PL'!K29</f>
        <v>7.6415457728407118E-2</v>
      </c>
      <c r="F17" s="233">
        <f>F2</f>
        <v>4.2344979857895045E-2</v>
      </c>
      <c r="G17" s="233">
        <f>G2</f>
        <v>1.6327068082632616E-2</v>
      </c>
      <c r="H17" s="506">
        <v>0</v>
      </c>
    </row>
    <row r="18" spans="1:8" x14ac:dyDescent="0.25">
      <c r="A18" t="s">
        <v>77</v>
      </c>
      <c r="B18">
        <v>0</v>
      </c>
      <c r="C18" s="233">
        <f t="shared" ref="C18:G19" si="0">C$17/C$2*C3</f>
        <v>4.2494915012423839E-5</v>
      </c>
      <c r="D18" s="233">
        <f t="shared" si="0"/>
        <v>5.3174933849759968E-5</v>
      </c>
      <c r="E18" s="233">
        <f t="shared" si="0"/>
        <v>3.3118775579205687E-5</v>
      </c>
      <c r="F18" s="233">
        <f t="shared" si="0"/>
        <v>4.6861225591870648E-5</v>
      </c>
      <c r="G18" s="233">
        <f t="shared" si="0"/>
        <v>3.0163056226318824E-5</v>
      </c>
      <c r="H18" s="506">
        <v>0</v>
      </c>
    </row>
    <row r="19" spans="1:8" x14ac:dyDescent="0.25">
      <c r="A19" t="s">
        <v>78</v>
      </c>
      <c r="B19">
        <v>0</v>
      </c>
      <c r="C19" s="233">
        <f t="shared" si="0"/>
        <v>6.6295775810610278E-4</v>
      </c>
      <c r="D19" s="233">
        <f t="shared" si="0"/>
        <v>6.0177210771268197E-4</v>
      </c>
      <c r="E19" s="233">
        <f t="shared" si="0"/>
        <v>7.5726424765909571E-4</v>
      </c>
      <c r="F19" s="233">
        <f t="shared" ref="F19" si="1">F$17/F$2*F4</f>
        <v>5.6747692535326843E-4</v>
      </c>
      <c r="G19" s="233">
        <f t="shared" si="0"/>
        <v>7.3135426612195946E-4</v>
      </c>
      <c r="H19" s="506">
        <v>0</v>
      </c>
    </row>
    <row r="20" spans="1:8" x14ac:dyDescent="0.25">
      <c r="A20" t="s">
        <v>79</v>
      </c>
      <c r="B20">
        <v>0</v>
      </c>
      <c r="C20" s="233">
        <f>C$27/C$12*C5</f>
        <v>3.3255648897512589E-6</v>
      </c>
      <c r="D20" s="233">
        <f>D$27/D$12*D5</f>
        <v>4.9308756347118179E-5</v>
      </c>
      <c r="E20" s="233">
        <f>E$27/E$12*E5</f>
        <v>8.5291907333057777E-4</v>
      </c>
      <c r="F20" s="233">
        <f>F$27/F$12*F5</f>
        <v>2.5196811685227597E-5</v>
      </c>
      <c r="G20" s="233">
        <f>G$27/G$12*G5</f>
        <v>1.2793786099952879E-4</v>
      </c>
      <c r="H20" s="506">
        <v>0</v>
      </c>
    </row>
    <row r="21" spans="1:8" x14ac:dyDescent="0.25">
      <c r="A21" t="s">
        <v>80</v>
      </c>
      <c r="B21">
        <v>0</v>
      </c>
      <c r="C21" s="233">
        <f>C$17/C$2*C6</f>
        <v>5.7397454021695248E-6</v>
      </c>
      <c r="D21" s="233">
        <f>D$17/D$2*D6</f>
        <v>5.2100132265816749E-6</v>
      </c>
      <c r="E21" s="233">
        <f>E$17/E$2*E6</f>
        <v>6.3522619470130912E-6</v>
      </c>
      <c r="F21" s="233">
        <f>F$17/F$2*F6</f>
        <v>4.9130929283316848E-6</v>
      </c>
      <c r="G21" s="233">
        <f>G$17/G$2*G6</f>
        <v>6.1349177500898326E-6</v>
      </c>
      <c r="H21" s="506">
        <v>0</v>
      </c>
    </row>
    <row r="22" spans="1:8" x14ac:dyDescent="0.25">
      <c r="A22" t="s">
        <v>401</v>
      </c>
      <c r="B22">
        <v>0</v>
      </c>
      <c r="C22" s="233">
        <f t="shared" ref="C22:G25" si="2">C$17/C$2*C7</f>
        <v>2.300789493124316E-6</v>
      </c>
      <c r="D22" s="233">
        <f t="shared" si="2"/>
        <v>2.088445192399458E-6</v>
      </c>
      <c r="E22" s="233">
        <f t="shared" si="2"/>
        <v>2.6167162009697894E-6</v>
      </c>
      <c r="F22" s="233">
        <f t="shared" ref="F22" si="3">F$17/F$2*F7</f>
        <v>1.9694240416963801E-6</v>
      </c>
      <c r="G22" s="233">
        <f t="shared" si="2"/>
        <v>2.5271846158399783E-6</v>
      </c>
      <c r="H22" s="506">
        <v>0</v>
      </c>
    </row>
    <row r="23" spans="1:8" x14ac:dyDescent="0.25">
      <c r="A23" t="s">
        <v>82</v>
      </c>
      <c r="B23">
        <v>0</v>
      </c>
      <c r="C23" s="233">
        <f t="shared" si="2"/>
        <v>2.9822829618110359E-7</v>
      </c>
      <c r="D23" s="233">
        <f t="shared" si="2"/>
        <v>1.1096570436273491E-6</v>
      </c>
      <c r="E23" s="233">
        <f t="shared" si="2"/>
        <v>5.2692910818805456E-7</v>
      </c>
      <c r="F23" s="233">
        <f t="shared" ref="F23" si="4">F$17/F$2*F8</f>
        <v>2.9218483741183852E-7</v>
      </c>
      <c r="G23" s="233">
        <f t="shared" si="2"/>
        <v>4.1346657157467714E-7</v>
      </c>
      <c r="H23" s="506">
        <v>0</v>
      </c>
    </row>
    <row r="24" spans="1:8" x14ac:dyDescent="0.25">
      <c r="A24" t="s">
        <v>83</v>
      </c>
      <c r="B24">
        <v>0</v>
      </c>
      <c r="C24" s="233">
        <f t="shared" si="2"/>
        <v>4.2633005045721505E-7</v>
      </c>
      <c r="D24" s="233">
        <f t="shared" si="2"/>
        <v>3.8698322767622308E-7</v>
      </c>
      <c r="E24" s="233">
        <f t="shared" si="2"/>
        <v>4.3468200022184357E-7</v>
      </c>
      <c r="F24" s="233">
        <f t="shared" ref="F24" si="5">F$17/F$2*F9</f>
        <v>3.6492893138516416E-7</v>
      </c>
      <c r="G24" s="233">
        <f t="shared" si="2"/>
        <v>4.1980924921704031E-7</v>
      </c>
      <c r="H24" s="506">
        <v>0</v>
      </c>
    </row>
    <row r="25" spans="1:8" x14ac:dyDescent="0.25">
      <c r="A25" t="s">
        <v>84</v>
      </c>
      <c r="B25">
        <v>0</v>
      </c>
      <c r="C25" s="233">
        <f t="shared" si="2"/>
        <v>8.0583858317249272E-7</v>
      </c>
      <c r="D25" s="233">
        <f t="shared" si="2"/>
        <v>7.3146618580531303E-7</v>
      </c>
      <c r="E25" s="233">
        <f t="shared" si="2"/>
        <v>4.0370204539948589E-7</v>
      </c>
      <c r="F25" s="233">
        <f t="shared" ref="F25:F27" si="6">F$17/F$2*F10</f>
        <v>6.8977969699929621E-7</v>
      </c>
      <c r="G25" s="233">
        <f t="shared" si="2"/>
        <v>3.898892811297621E-7</v>
      </c>
      <c r="H25" s="506">
        <v>0</v>
      </c>
    </row>
    <row r="26" spans="1:8" x14ac:dyDescent="0.25">
      <c r="A26" t="s">
        <v>85</v>
      </c>
      <c r="B26">
        <v>0</v>
      </c>
      <c r="C26" s="233">
        <f>'Table1.A(a)s3_PL'!L30</f>
        <v>2.1101117059375366E-5</v>
      </c>
      <c r="D26" s="233">
        <f>'Table1.A(a)s3_PL'!L28</f>
        <v>8.2241204340953877E-6</v>
      </c>
      <c r="E26" s="233">
        <f>'Table1.A(a)s3_PL'!L29</f>
        <v>2.1101117059375337E-6</v>
      </c>
      <c r="F26" s="233">
        <f t="shared" si="6"/>
        <v>1.8137940020017004E-6</v>
      </c>
      <c r="G26" s="233">
        <f>'Table1.A(a)s3_PL'!L33</f>
        <v>3.1651675589061525E-6</v>
      </c>
      <c r="H26" s="506">
        <v>0</v>
      </c>
    </row>
    <row r="27" spans="1:8" x14ac:dyDescent="0.25">
      <c r="A27" t="s">
        <v>86</v>
      </c>
      <c r="B27">
        <v>0</v>
      </c>
      <c r="C27" s="233">
        <f>'Table1.A(a)s3_PL'!M30</f>
        <v>2.1101117059381667E-7</v>
      </c>
      <c r="D27" s="233">
        <f>'Table1.A(a)s3_PL'!M28</f>
        <v>3.1287010605013129E-6</v>
      </c>
      <c r="E27" s="233">
        <f>'Table1.A(a)s3_PL'!M29</f>
        <v>4.2202234118750775E-6</v>
      </c>
      <c r="F27" s="233">
        <f t="shared" si="6"/>
        <v>1.5987686017846769E-6</v>
      </c>
      <c r="G27" s="233">
        <f>'Table1.A(a)s3_PL'!M33</f>
        <v>6.3303351178097521E-7</v>
      </c>
      <c r="H27" s="506">
        <v>0</v>
      </c>
    </row>
    <row r="28" spans="1:8" x14ac:dyDescent="0.25">
      <c r="A28" t="s">
        <v>402</v>
      </c>
      <c r="B28">
        <v>0</v>
      </c>
      <c r="C28" s="506">
        <v>0</v>
      </c>
      <c r="D28" s="506">
        <v>0</v>
      </c>
      <c r="E28" s="506">
        <v>0</v>
      </c>
      <c r="F28" s="506">
        <v>0</v>
      </c>
      <c r="G28" s="506">
        <v>0</v>
      </c>
      <c r="H28" s="506">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RowHeight="15" x14ac:dyDescent="0.25"/>
  <cols>
    <col min="2" max="2" width="12.28515625" customWidth="1"/>
    <col min="3" max="3" width="14.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ht="14.45" x14ac:dyDescent="0.3">
      <c r="B1" s="232" t="s">
        <v>411</v>
      </c>
      <c r="C1" s="232" t="s">
        <v>404</v>
      </c>
      <c r="D1" s="232" t="s">
        <v>414</v>
      </c>
      <c r="E1" s="232" t="s">
        <v>412</v>
      </c>
      <c r="F1" s="232" t="s">
        <v>415</v>
      </c>
      <c r="G1" s="232" t="s">
        <v>416</v>
      </c>
      <c r="H1" s="237" t="s">
        <v>417</v>
      </c>
      <c r="I1" s="232"/>
    </row>
    <row r="2" spans="1:9" x14ac:dyDescent="0.25">
      <c r="A2" t="s">
        <v>87</v>
      </c>
      <c r="B2">
        <v>0</v>
      </c>
      <c r="C2" s="233">
        <f>'GREET1 EF'!AE47/10^6*IF(HHV_Adjust,'GREET1 Fuel_Specs'!$I$59,1)</f>
        <v>4.8917212591236173E-2</v>
      </c>
      <c r="D2" s="233">
        <f>'GREET1 Results'!H52/10^6*IF(HHV_Adjust,'GREET1 Fuel_Specs'!$I$16,1)</f>
        <v>7.1454787635149244E-2</v>
      </c>
      <c r="E2" s="233">
        <f>'GREET1 EF'!AD47/10^6*IF(HHV_Adjust,'GREET1 Fuel_Specs'!$I$20,1)</f>
        <v>7.2917662825392207E-2</v>
      </c>
      <c r="F2" s="233">
        <f>IF(use_lifecycle_biofuel_EIs,'GREET1 EF'!AM47+'GREET1 Results'!P21,'GREET1 EF'!AM47)/10^6*IF(HHV_Adjust,'GREET1 Fuel_Specs'!$I$31,1)</f>
        <v>4.1959870800361176E-2</v>
      </c>
      <c r="G2" s="233">
        <f>IF(use_lifecycle_biofuel_EIs,'GREET1 EF'!AK47+'GREET1 Results'!AF21,'GREET1 EF'!AK47)/10^6*IF(HHV_Adjust,'GREET1 Fuel_Specs'!$I$41,1)</f>
        <v>1.9359832100431736E-2</v>
      </c>
      <c r="H2">
        <v>0</v>
      </c>
    </row>
    <row r="3" spans="1:9" ht="14.45" x14ac:dyDescent="0.3">
      <c r="A3" t="s">
        <v>77</v>
      </c>
      <c r="B3">
        <v>0</v>
      </c>
      <c r="C3" s="233">
        <f>'GREET1 EF'!AE37/10^6*IF(HHV_Adjust,'GREET1 Fuel_Specs'!$I$59,1)</f>
        <v>1.676850429026137E-5</v>
      </c>
      <c r="D3" s="233">
        <f>'GREET1 Results'!H56/10^6*IF(HHV_Adjust,'GREET1 Fuel_Specs'!$I$16,1)</f>
        <v>5.1729790668657905E-5</v>
      </c>
      <c r="E3" s="233">
        <f>'GREET1 EF'!AD37/10^6*IF(HHV_Adjust,'GREET1 Fuel_Specs'!$I$20,1)</f>
        <v>1.5632260882224486E-5</v>
      </c>
      <c r="F3" s="233">
        <f>'GREET1 EF'!AM37/10^6*IF(HHV_Adjust,'GREET1 Fuel_Specs'!$I$31,1)</f>
        <v>1.5097171588354022E-5</v>
      </c>
      <c r="G3" s="233">
        <f>'GREET1 EF'!AK37/10^6*IF(HHV_Adjust,'GREET1 Fuel_Specs'!$I$41,1)</f>
        <v>1.5620198434431934E-5</v>
      </c>
      <c r="H3">
        <v>0</v>
      </c>
    </row>
    <row r="4" spans="1:9" ht="14.45" x14ac:dyDescent="0.3">
      <c r="A4" t="s">
        <v>78</v>
      </c>
      <c r="B4">
        <v>0</v>
      </c>
      <c r="C4" s="233">
        <f>'GREET1 EF'!AE38/10^6*IF(HHV_Adjust,'GREET1 Fuel_Specs'!$I$59,1)</f>
        <v>9.8274150289221905E-4</v>
      </c>
      <c r="D4" s="233">
        <f>'GREET1 Results'!H57/10^6*IF(HHV_Adjust,'GREET1 Fuel_Specs'!$I$16,1)</f>
        <v>5.8541765656290731E-4</v>
      </c>
      <c r="E4" s="233">
        <f>'GREET1 EF'!AD38/10^6*IF(HHV_Adjust,'GREET1 Fuel_Specs'!$I$20,1)</f>
        <v>6.3875454942495264E-5</v>
      </c>
      <c r="F4" s="233">
        <f>'GREET1 EF'!AM38/10^6*IF(HHV_Adjust,'GREET1 Fuel_Specs'!$I$31,1)</f>
        <v>6.1689010362383408E-5</v>
      </c>
      <c r="G4" s="233">
        <f>'GREET1 EF'!AK38/10^6*IF(HHV_Adjust,'GREET1 Fuel_Specs'!$I$41,1)</f>
        <v>6.3826166209005321E-5</v>
      </c>
      <c r="H4">
        <v>0</v>
      </c>
    </row>
    <row r="5" spans="1:9" ht="14.45" x14ac:dyDescent="0.3">
      <c r="A5" t="s">
        <v>79</v>
      </c>
      <c r="B5">
        <v>0</v>
      </c>
      <c r="C5" s="233">
        <f>'GREET1 EF'!AE39/10^6*IF(HHV_Adjust,'GREET1 Fuel_Specs'!$I$59,1)</f>
        <v>9.4947724132184551E-5</v>
      </c>
      <c r="D5" s="233">
        <f>'GREET1 Results'!H58/10^6*IF(HHV_Adjust,'GREET1 Fuel_Specs'!$I$16,1)</f>
        <v>2.5993406587307788E-5</v>
      </c>
      <c r="E5" s="233">
        <f>'GREET1 EF'!AD39/10^6*IF(HHV_Adjust,'GREET1 Fuel_Specs'!$I$20,1)</f>
        <v>1.7702802445770856E-4</v>
      </c>
      <c r="F5" s="233">
        <f>'GREET1 EF'!AM39/10^6*IF(HHV_Adjust,'GREET1 Fuel_Specs'!$I$31,1)</f>
        <v>1.7096838911026681E-4</v>
      </c>
      <c r="G5" s="233">
        <f>'GREET1 EF'!AK39/10^6*IF(HHV_Adjust,'GREET1 Fuel_Specs'!$I$41,1)</f>
        <v>1.7689142289259088E-4</v>
      </c>
      <c r="H5">
        <v>0</v>
      </c>
    </row>
    <row r="6" spans="1:9" ht="14.45" x14ac:dyDescent="0.3">
      <c r="A6" t="s">
        <v>80</v>
      </c>
      <c r="B6">
        <v>0</v>
      </c>
      <c r="C6" s="233">
        <f>'GREET1 EF'!AE40/10^6*IF(HHV_Adjust,'GREET1 Fuel_Specs'!$I$59,1)</f>
        <v>1.4194464391805649E-6</v>
      </c>
      <c r="D6" s="233">
        <f>'GREET1 Results'!H59/10^6*IF(HHV_Adjust,'GREET1 Fuel_Specs'!$I$16,1)</f>
        <v>5.0684199129140162E-6</v>
      </c>
      <c r="E6" s="233">
        <f>'GREET1 EF'!AD40/10^6*IF(HHV_Adjust,'GREET1 Fuel_Specs'!$I$20,1)</f>
        <v>1.3232639394380548E-6</v>
      </c>
      <c r="F6" s="233">
        <f>'GREET1 EF'!AM40/10^6*IF(HHV_Adjust,'GREET1 Fuel_Specs'!$I$31,1)</f>
        <v>1.2779688684120013E-6</v>
      </c>
      <c r="G6" s="233">
        <f>'GREET1 EF'!AK40/10^6*IF(HHV_Adjust,'GREET1 Fuel_Specs'!$I$41,1)</f>
        <v>1.3222428585908572E-6</v>
      </c>
      <c r="H6">
        <v>0</v>
      </c>
    </row>
    <row r="7" spans="1:9" ht="14.45" x14ac:dyDescent="0.3">
      <c r="A7" t="s">
        <v>401</v>
      </c>
      <c r="B7">
        <v>0</v>
      </c>
      <c r="C7" s="233">
        <f>'GREET1 EF'!AE41/10^6*IF(HHV_Adjust,'GREET1 Fuel_Specs'!$I$59,1)</f>
        <v>1.3780631610703447E-6</v>
      </c>
      <c r="D7" s="233">
        <f>'GREET1 Results'!H60/10^6*IF(HHV_Adjust,'GREET1 Fuel_Specs'!$I$16,1)</f>
        <v>2.0316872030537864E-6</v>
      </c>
      <c r="E7" s="233">
        <f>'GREET1 EF'!AD41/10^6*IF(HHV_Adjust,'GREET1 Fuel_Specs'!$I$20,1)</f>
        <v>1.284684815839278E-6</v>
      </c>
      <c r="F7" s="233">
        <f>'GREET1 EF'!AM41/10^6*IF(HHV_Adjust,'GREET1 Fuel_Specs'!$I$31,1)</f>
        <v>1.2407103008198149E-6</v>
      </c>
      <c r="G7" s="233">
        <f>'GREET1 EF'!AK41/10^6*IF(HHV_Adjust,'GREET1 Fuel_Specs'!$I$41,1)</f>
        <v>1.2836935041129898E-6</v>
      </c>
      <c r="H7">
        <v>0</v>
      </c>
    </row>
    <row r="8" spans="1:9" ht="14.45" x14ac:dyDescent="0.3">
      <c r="A8" t="s">
        <v>82</v>
      </c>
      <c r="B8">
        <v>0</v>
      </c>
      <c r="C8" s="233">
        <f>'GREET1 EF'!AE42/10^6*IF(HHV_Adjust,'GREET1 Fuel_Specs'!$I$59,1)</f>
        <v>0</v>
      </c>
      <c r="D8" s="233">
        <f>'GREET1 Results'!H61/10^6*IF(HHV_Adjust,'GREET1 Fuel_Specs'!$I$16,1)</f>
        <v>1.0794997271276093E-6</v>
      </c>
      <c r="E8" s="233">
        <f>'GREET1 EF'!AD42/10^6*IF(HHV_Adjust,'GREET1 Fuel_Specs'!$I$20,1)</f>
        <v>5.0929308975377288E-7</v>
      </c>
      <c r="F8" s="233">
        <f>'GREET1 EF'!AM42/10^6*IF(HHV_Adjust,'GREET1 Fuel_Specs'!$I$31,1)</f>
        <v>0</v>
      </c>
      <c r="G8" s="233">
        <f>'GREET1 EF'!AK42/10^6*IF(HHV_Adjust,'GREET1 Fuel_Specs'!$I$41,1)</f>
        <v>0</v>
      </c>
      <c r="H8">
        <v>0</v>
      </c>
    </row>
    <row r="9" spans="1:9" ht="14.45" x14ac:dyDescent="0.3">
      <c r="A9" t="s">
        <v>83</v>
      </c>
      <c r="B9">
        <v>0</v>
      </c>
      <c r="C9" s="233">
        <f>'GREET1 EF'!AE43/10^6*IF(HHV_Adjust,'GREET1 Fuel_Specs'!$I$59,1)</f>
        <v>2.2049010577125512E-7</v>
      </c>
      <c r="D9" s="233">
        <f>'GREET1 Results'!H62/10^6*IF(HHV_Adjust,'GREET1 Fuel_Specs'!$I$16,1)</f>
        <v>3.7646612624912489E-7</v>
      </c>
      <c r="E9" s="233">
        <f>'GREET1 EF'!AD43/10^6*IF(HHV_Adjust,'GREET1 Fuel_Specs'!$I$20,1)</f>
        <v>2.0554957053428447E-7</v>
      </c>
      <c r="F9" s="233">
        <f>'GREET1 EF'!AM43/10^6*IF(HHV_Adjust,'GREET1 Fuel_Specs'!$I$31,1)</f>
        <v>1.9851364813117038E-7</v>
      </c>
      <c r="G9" s="233">
        <f>'GREET1 EF'!AK43/10^6*IF(HHV_Adjust,'GREET1 Fuel_Specs'!$I$41,1)</f>
        <v>2.0539096065807835E-7</v>
      </c>
      <c r="H9">
        <v>0</v>
      </c>
    </row>
    <row r="10" spans="1:9" ht="14.45" x14ac:dyDescent="0.3">
      <c r="A10" t="s">
        <v>84</v>
      </c>
      <c r="B10">
        <v>0</v>
      </c>
      <c r="C10" s="233">
        <f>'GREET1 EF'!AE44/10^6*IF(HHV_Adjust,'GREET1 Fuel_Specs'!$I$59,1)</f>
        <v>9.0952168630642765E-7</v>
      </c>
      <c r="D10" s="233">
        <f>'GREET1 Results'!H63/10^6*IF(HHV_Adjust,'GREET1 Fuel_Specs'!$I$16,1)</f>
        <v>7.1158701917372055E-7</v>
      </c>
      <c r="E10" s="233">
        <f>'GREET1 EF'!AD44/10^6*IF(HHV_Adjust,'GREET1 Fuel_Specs'!$I$20,1)</f>
        <v>8.4789197845392356E-7</v>
      </c>
      <c r="F10" s="233">
        <f>'GREET1 EF'!AM44/10^6*IF(HHV_Adjust,'GREET1 Fuel_Specs'!$I$31,1)</f>
        <v>8.1886879854107798E-7</v>
      </c>
      <c r="G10" s="233">
        <f>'GREET1 EF'!AK44/10^6*IF(HHV_Adjust,'GREET1 Fuel_Specs'!$I$41,1)</f>
        <v>8.4723771271457343E-7</v>
      </c>
      <c r="H10">
        <v>0</v>
      </c>
    </row>
    <row r="11" spans="1:9" ht="14.45" x14ac:dyDescent="0.3">
      <c r="A11" t="s">
        <v>85</v>
      </c>
      <c r="B11">
        <v>0</v>
      </c>
      <c r="C11" s="233">
        <f>'GREET1 EF'!AE45/10^6*IF(HHV_Adjust,'GREET1 Fuel_Specs'!$I$59,1)</f>
        <v>1.2140165990799584E-3</v>
      </c>
      <c r="D11" s="233">
        <f>'GREET1 Results'!H53/10^6*IF(HHV_Adjust,'GREET1 Fuel_Specs'!$I$16,1)</f>
        <v>1.8711369338562603E-6</v>
      </c>
      <c r="E11" s="233">
        <f>'GREET1 EF'!AD45/10^6*IF(HHV_Adjust,'GREET1 Fuel_Specs'!$I$20,1)</f>
        <v>1.788528170039307E-5</v>
      </c>
      <c r="F11" s="233">
        <f>'GREET1 EF'!AM45/10^6*IF(HHV_Adjust,'GREET1 Fuel_Specs'!$I$31,1)</f>
        <v>1.727307193573772E-5</v>
      </c>
      <c r="G11" s="233">
        <f>'GREET1 EF'!AK45/10^6*IF(HHV_Adjust,'GREET1 Fuel_Specs'!$I$41,1)</f>
        <v>1.7871480735939401E-5</v>
      </c>
      <c r="H11">
        <v>0</v>
      </c>
    </row>
    <row r="12" spans="1:9" ht="14.45" x14ac:dyDescent="0.3">
      <c r="A12" t="s">
        <v>86</v>
      </c>
      <c r="B12">
        <v>0</v>
      </c>
      <c r="C12" s="233">
        <f>'GREET1 EF'!AE46/10^6*IF(HHV_Adjust,'GREET1 Fuel_Specs'!$I$59,1)</f>
        <v>2.0691639055110281E-8</v>
      </c>
      <c r="D12" s="233">
        <f>'GREET1 Results'!H54/10^6*IF(HHV_Adjust,'GREET1 Fuel_Specs'!$I$16,1)</f>
        <v>1.6493135252336315E-6</v>
      </c>
      <c r="E12" s="233">
        <f>'GREET1 EF'!AD46/10^6*IF(HHV_Adjust,'GREET1 Fuel_Specs'!$I$20,1)</f>
        <v>7.7158247197554227E-8</v>
      </c>
      <c r="F12" s="233">
        <f>'GREET1 EF'!AM46/10^6*IF(HHV_Adjust,'GREET1 Fuel_Specs'!$I$31,1)</f>
        <v>7.4517135184373269E-8</v>
      </c>
      <c r="G12" s="233">
        <f>'GREET1 EF'!AK46/10^6*IF(HHV_Adjust,'GREET1 Fuel_Specs'!$I$41,1)</f>
        <v>7.7098708955735115E-8</v>
      </c>
      <c r="H12">
        <v>0</v>
      </c>
    </row>
    <row r="13" spans="1:9" ht="14.45" x14ac:dyDescent="0.3">
      <c r="A13" t="s">
        <v>402</v>
      </c>
      <c r="B13">
        <v>0</v>
      </c>
      <c r="C13">
        <v>0</v>
      </c>
      <c r="D13">
        <v>0</v>
      </c>
      <c r="E13">
        <v>0</v>
      </c>
      <c r="F13">
        <v>0</v>
      </c>
      <c r="G13">
        <v>0</v>
      </c>
      <c r="H13">
        <v>0</v>
      </c>
    </row>
    <row r="16" spans="1:9" ht="14.45" x14ac:dyDescent="0.3">
      <c r="B16" t="s">
        <v>411</v>
      </c>
      <c r="C16" t="s">
        <v>404</v>
      </c>
      <c r="D16" t="s">
        <v>414</v>
      </c>
      <c r="E16" t="s">
        <v>412</v>
      </c>
      <c r="F16" t="s">
        <v>415</v>
      </c>
      <c r="G16" t="s">
        <v>416</v>
      </c>
      <c r="H16" t="s">
        <v>417</v>
      </c>
    </row>
    <row r="17" spans="1:8" ht="14.45" x14ac:dyDescent="0.3">
      <c r="A17" t="s">
        <v>87</v>
      </c>
      <c r="B17">
        <v>0</v>
      </c>
      <c r="C17">
        <f>C2/'calc-LDVs PL'!C2*'PEI-TFPEI-LDVs'!C2</f>
        <v>6.017754998067943E-2</v>
      </c>
      <c r="D17">
        <v>7.3450975861957535E-2</v>
      </c>
      <c r="E17">
        <f>'Table1.A(a)s3_PL'!K45</f>
        <v>7.6415457728407146E-2</v>
      </c>
      <c r="F17" s="233">
        <f>F2</f>
        <v>4.1959870800361176E-2</v>
      </c>
      <c r="G17" s="233">
        <f>G2</f>
        <v>1.9359832100431736E-2</v>
      </c>
      <c r="H17">
        <v>0</v>
      </c>
    </row>
    <row r="18" spans="1:8" x14ac:dyDescent="0.25">
      <c r="A18" t="s">
        <v>77</v>
      </c>
      <c r="B18">
        <v>0</v>
      </c>
      <c r="C18">
        <f>C3/'calc-LDVs PL'!C3*'PEI-TFPEI-LDVs'!C3</f>
        <v>2.0628475163959472E-5</v>
      </c>
      <c r="D18">
        <f t="shared" ref="D18:G19" si="0">D$17/D$2*D3</f>
        <v>5.3174933849759968E-5</v>
      </c>
      <c r="E18">
        <f t="shared" si="0"/>
        <v>1.6382126419842951E-5</v>
      </c>
      <c r="F18">
        <f t="shared" si="0"/>
        <v>1.5097171588354022E-5</v>
      </c>
      <c r="G18">
        <f t="shared" si="0"/>
        <v>1.5620198434431934E-5</v>
      </c>
      <c r="H18">
        <v>0</v>
      </c>
    </row>
    <row r="19" spans="1:8" x14ac:dyDescent="0.25">
      <c r="A19" t="s">
        <v>78</v>
      </c>
      <c r="B19">
        <v>0</v>
      </c>
      <c r="C19">
        <f>C4/'calc-LDVs PL'!C4*'PEI-TFPEI-LDVs'!C4</f>
        <v>1.2089604614752651E-3</v>
      </c>
      <c r="D19">
        <f t="shared" si="0"/>
        <v>6.0177210771268197E-4</v>
      </c>
      <c r="E19">
        <f t="shared" si="0"/>
        <v>6.693950324119934E-5</v>
      </c>
      <c r="F19">
        <f t="shared" si="0"/>
        <v>6.1689010362383408E-5</v>
      </c>
      <c r="G19">
        <f t="shared" si="0"/>
        <v>6.3826166209005321E-5</v>
      </c>
      <c r="H19">
        <v>0</v>
      </c>
    </row>
    <row r="20" spans="1:8" x14ac:dyDescent="0.25">
      <c r="A20" t="s">
        <v>79</v>
      </c>
      <c r="B20">
        <v>0</v>
      </c>
      <c r="C20">
        <f>C5/'calc-LDVs PL'!C5*'PEI-TFPEI-LDVs'!C5</f>
        <v>1.3195916097140184E-5</v>
      </c>
      <c r="D20">
        <f>D27/D12*D5</f>
        <v>2.6719568317284027E-5</v>
      </c>
      <c r="E20">
        <f>E27/E12*E5</f>
        <v>1.8551990005610404E-4</v>
      </c>
      <c r="F20">
        <f t="shared" ref="F20:G20" si="1">F27/F12*F5</f>
        <v>1.7096838911026681E-4</v>
      </c>
      <c r="G20">
        <f t="shared" si="1"/>
        <v>1.4524004377567379E-3</v>
      </c>
      <c r="H20">
        <v>0</v>
      </c>
    </row>
    <row r="21" spans="1:8" x14ac:dyDescent="0.25">
      <c r="A21" t="s">
        <v>80</v>
      </c>
      <c r="B21">
        <v>0</v>
      </c>
      <c r="C21">
        <f>C6/'calc-LDVs PL'!C6*'PEI-TFPEI-LDVs'!C6</f>
        <v>1.7461912589432622E-6</v>
      </c>
      <c r="D21">
        <f>D$17/D$2*D6</f>
        <v>5.2100132265816749E-6</v>
      </c>
      <c r="E21">
        <f>E$17/E$2*E6</f>
        <v>1.3867397240883838E-6</v>
      </c>
      <c r="F21">
        <f t="shared" ref="F21:G27" si="2">F$17/F$2*F6</f>
        <v>1.2779688684120013E-6</v>
      </c>
      <c r="G21">
        <f t="shared" si="2"/>
        <v>1.3222428585908572E-6</v>
      </c>
      <c r="H21">
        <v>0</v>
      </c>
    </row>
    <row r="22" spans="1:8" x14ac:dyDescent="0.25">
      <c r="A22" t="s">
        <v>401</v>
      </c>
      <c r="B22">
        <v>0</v>
      </c>
      <c r="C22">
        <f>C7/'calc-LDVs PL'!C7*'PEI-TFPEI-LDVs'!C7</f>
        <v>1.6952818927933133E-6</v>
      </c>
      <c r="D22">
        <f t="shared" ref="D22:E27" si="3">D$17/D$2*D7</f>
        <v>2.088445192399458E-6</v>
      </c>
      <c r="E22">
        <f t="shared" si="3"/>
        <v>1.346309994523125E-6</v>
      </c>
      <c r="F22">
        <f t="shared" si="2"/>
        <v>1.2407103008198149E-6</v>
      </c>
      <c r="G22">
        <f t="shared" si="2"/>
        <v>1.2836935041129898E-6</v>
      </c>
      <c r="H22">
        <v>0</v>
      </c>
    </row>
    <row r="23" spans="1:8" x14ac:dyDescent="0.25">
      <c r="A23" t="s">
        <v>82</v>
      </c>
      <c r="B23">
        <v>0</v>
      </c>
      <c r="C23">
        <f>C8/'calc-LDVs PL'!C8*'PEI-TFPEI-LDVs'!C8</f>
        <v>0</v>
      </c>
      <c r="D23">
        <f t="shared" si="3"/>
        <v>1.1096570436273491E-6</v>
      </c>
      <c r="E23">
        <f t="shared" si="3"/>
        <v>5.3372342260395219E-7</v>
      </c>
      <c r="F23">
        <f t="shared" si="2"/>
        <v>0</v>
      </c>
      <c r="G23">
        <f t="shared" si="2"/>
        <v>0</v>
      </c>
      <c r="H23">
        <v>0</v>
      </c>
    </row>
    <row r="24" spans="1:8" x14ac:dyDescent="0.25">
      <c r="A24" t="s">
        <v>83</v>
      </c>
      <c r="B24">
        <v>0</v>
      </c>
      <c r="C24">
        <f>C9/'calc-LDVs PL'!C9*'PEI-TFPEI-LDVs'!C9</f>
        <v>2.7124510284693005E-7</v>
      </c>
      <c r="D24">
        <f t="shared" si="3"/>
        <v>3.8698322767622308E-7</v>
      </c>
      <c r="E24">
        <f t="shared" si="3"/>
        <v>2.154095991237E-7</v>
      </c>
      <c r="F24">
        <f t="shared" si="2"/>
        <v>1.9851364813117038E-7</v>
      </c>
      <c r="G24">
        <f t="shared" si="2"/>
        <v>2.0539096065807835E-7</v>
      </c>
      <c r="H24">
        <v>0</v>
      </c>
    </row>
    <row r="25" spans="1:8" x14ac:dyDescent="0.25">
      <c r="A25" t="s">
        <v>84</v>
      </c>
      <c r="B25">
        <v>0</v>
      </c>
      <c r="C25">
        <f>C10/'calc-LDVs PL'!C10*'PEI-TFPEI-LDVs'!C10</f>
        <v>1.1188860492435869E-6</v>
      </c>
      <c r="D25">
        <f t="shared" si="3"/>
        <v>7.3146618580531303E-7</v>
      </c>
      <c r="E25">
        <f t="shared" si="3"/>
        <v>8.8856459638526262E-7</v>
      </c>
      <c r="F25">
        <f t="shared" si="2"/>
        <v>8.1886879854107798E-7</v>
      </c>
      <c r="G25">
        <f t="shared" si="2"/>
        <v>8.4723771271457343E-7</v>
      </c>
      <c r="H25">
        <v>0</v>
      </c>
    </row>
    <row r="26" spans="1:8" x14ac:dyDescent="0.25">
      <c r="A26" t="s">
        <v>85</v>
      </c>
      <c r="B26">
        <v>0</v>
      </c>
      <c r="C26">
        <f>C11/'calc-LDVs PL'!C11*'PEI-TFPEI-LDVs'!C11</f>
        <v>1.4872269964071262E-3</v>
      </c>
      <c r="D26">
        <f t="shared" si="3"/>
        <v>1.9234097295880422E-6</v>
      </c>
      <c r="E26">
        <f t="shared" si="3"/>
        <v>1.8743222626454076E-5</v>
      </c>
      <c r="F26">
        <f t="shared" si="2"/>
        <v>1.727307193573772E-5</v>
      </c>
      <c r="G26">
        <f>'Table1.A(a)s3_PL'!L49</f>
        <v>3.1651675589057624E-6</v>
      </c>
      <c r="H26">
        <v>0</v>
      </c>
    </row>
    <row r="27" spans="1:8" x14ac:dyDescent="0.25">
      <c r="A27" t="s">
        <v>86</v>
      </c>
      <c r="B27">
        <v>0</v>
      </c>
      <c r="C27">
        <f>C12/'calc-LDVs PL'!C12*'PEI-TFPEI-LDVs'!C12</f>
        <v>2.8757417345087244E-9</v>
      </c>
      <c r="D27">
        <f t="shared" si="3"/>
        <v>1.6953893775361791E-6</v>
      </c>
      <c r="E27">
        <f t="shared" si="3"/>
        <v>8.0859459130518017E-8</v>
      </c>
      <c r="F27">
        <f t="shared" si="2"/>
        <v>7.4517135184373269E-8</v>
      </c>
      <c r="G27">
        <f>'Table1.A(a)s3_PL'!M49</f>
        <v>6.330335117818719E-7</v>
      </c>
      <c r="H27">
        <v>0</v>
      </c>
    </row>
    <row r="28" spans="1:8" x14ac:dyDescent="0.25">
      <c r="A28" t="s">
        <v>402</v>
      </c>
      <c r="B28">
        <v>0</v>
      </c>
      <c r="C28">
        <v>0</v>
      </c>
      <c r="D28">
        <v>0</v>
      </c>
      <c r="E28">
        <v>0</v>
      </c>
      <c r="F28">
        <v>0</v>
      </c>
      <c r="G28">
        <v>0</v>
      </c>
      <c r="H28">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RowHeight="15" x14ac:dyDescent="0.25"/>
  <cols>
    <col min="2" max="2" width="12.28515625" customWidth="1"/>
    <col min="3" max="3" width="13.57031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ht="14.45" x14ac:dyDescent="0.3">
      <c r="B1" s="232" t="s">
        <v>411</v>
      </c>
      <c r="C1" s="238" t="s">
        <v>404</v>
      </c>
      <c r="D1" s="238" t="s">
        <v>414</v>
      </c>
      <c r="E1" s="238" t="s">
        <v>412</v>
      </c>
      <c r="F1" s="238" t="s">
        <v>415</v>
      </c>
      <c r="G1" s="238" t="s">
        <v>416</v>
      </c>
      <c r="H1" s="237" t="s">
        <v>417</v>
      </c>
      <c r="I1" s="232"/>
    </row>
    <row r="2" spans="1:9" x14ac:dyDescent="0.25">
      <c r="A2" t="s">
        <v>87</v>
      </c>
      <c r="B2">
        <v>0</v>
      </c>
      <c r="C2" s="233">
        <f>'GREET1 EF'!T47/10^6*IF(HHV_Adjust,'GREET1 Fuel_Specs'!$I$59,1)</f>
        <v>5.3077623624089049E-2</v>
      </c>
      <c r="D2" s="233">
        <f>'GREET1 Results'!H52/10^6*IF(HHV_Adjust,'GREET1 Fuel_Specs'!$I$16,1)</f>
        <v>7.1454787635149244E-2</v>
      </c>
      <c r="E2" s="233">
        <f>'GREET1 EF'!S47/10^6*IF(HHV_Adjust,'GREET1 Fuel_Specs'!$I$20,1)</f>
        <v>7.2776362330266228E-2</v>
      </c>
      <c r="F2" s="233">
        <f>IF(use_lifecycle_biofuel_EIs,'GREET1 EF'!Z47+'GREET1 Results'!P21,'GREET1 EF'!Z47)/10^6*IF(HHV_Adjust,'GREET1 Fuel_Specs'!$I$31,1)</f>
        <v>4.1823406994101239E-2</v>
      </c>
      <c r="G2" s="233">
        <f>IF(use_lifecycle_biofuel_EIs,'GREET1 EF'!X47+'GREET1 Results'!AF21,'GREET1 EF'!X47)/10^6*IF(HHV_Adjust,'GREET1 Fuel_Specs'!$I$41,1)</f>
        <v>1.9218640638148675E-2</v>
      </c>
      <c r="H2">
        <v>0</v>
      </c>
    </row>
    <row r="3" spans="1:9" ht="14.45" x14ac:dyDescent="0.3">
      <c r="A3" t="s">
        <v>77</v>
      </c>
      <c r="B3">
        <v>0</v>
      </c>
      <c r="C3" s="233">
        <f>'GREET1 EF'!T37/10^6*IF(HHV_Adjust,'GREET1 Fuel_Specs'!$I$59,1)</f>
        <v>3.7055399324096322E-5</v>
      </c>
      <c r="D3" s="233">
        <f>'GREET1 Results'!H56/10^6*IF(HHV_Adjust,'GREET1 Fuel_Specs'!$I$16,1)</f>
        <v>5.1729790668657905E-5</v>
      </c>
      <c r="E3" s="233">
        <f>'GREET1 EF'!S37/10^6*IF(HHV_Adjust,'GREET1 Fuel_Specs'!$I$20,1)</f>
        <v>3.8382782606562311E-5</v>
      </c>
      <c r="F3" s="233">
        <f>'GREET1 EF'!Z37/10^6*IF(HHV_Adjust,'GREET1 Fuel_Specs'!$I$31,1)</f>
        <v>3.7068947314504013E-5</v>
      </c>
      <c r="G3" s="233">
        <f>'GREET1 EF'!X37/10^6*IF(HHV_Adjust,'GREET1 Fuel_Specs'!$I$41,1)</f>
        <v>3.8353164989839259E-5</v>
      </c>
      <c r="H3">
        <v>0</v>
      </c>
    </row>
    <row r="4" spans="1:9" ht="14.45" x14ac:dyDescent="0.3">
      <c r="A4" t="s">
        <v>78</v>
      </c>
      <c r="B4">
        <v>0</v>
      </c>
      <c r="C4" s="233">
        <f>'GREET1 EF'!T38/10^6*IF(HHV_Adjust,'GREET1 Fuel_Specs'!$I$59,1)</f>
        <v>6.2175160141784565E-5</v>
      </c>
      <c r="D4" s="233">
        <f>'GREET1 Results'!H57/10^6*IF(HHV_Adjust,'GREET1 Fuel_Specs'!$I$16,1)</f>
        <v>5.8541765656290731E-4</v>
      </c>
      <c r="E4" s="233">
        <f>'GREET1 EF'!S38/10^6*IF(HHV_Adjust,'GREET1 Fuel_Specs'!$I$20,1)</f>
        <v>1.2880474634089045E-4</v>
      </c>
      <c r="F4" s="233">
        <f>'GREET1 EF'!Z38/10^6*IF(HHV_Adjust,'GREET1 Fuel_Specs'!$I$31,1)</f>
        <v>1.2439578456076286E-4</v>
      </c>
      <c r="G4" s="233">
        <f>'GREET1 EF'!X38/10^6*IF(HHV_Adjust,'GREET1 Fuel_Specs'!$I$41,1)</f>
        <v>1.2870535569356977E-4</v>
      </c>
      <c r="H4">
        <v>0</v>
      </c>
    </row>
    <row r="5" spans="1:9" ht="14.45" x14ac:dyDescent="0.3">
      <c r="A5" t="s">
        <v>79</v>
      </c>
      <c r="B5">
        <v>0</v>
      </c>
      <c r="C5" s="233">
        <f>'GREET1 EF'!T39/10^6*IF(HHV_Adjust,'GREET1 Fuel_Specs'!$I$59,1)</f>
        <v>8.9266061948078262E-4</v>
      </c>
      <c r="D5" s="233">
        <f>'GREET1 Results'!H58/10^6*IF(HHV_Adjust,'GREET1 Fuel_Specs'!$I$16,1)</f>
        <v>2.5993406587307788E-5</v>
      </c>
      <c r="E5" s="233">
        <f>'GREET1 EF'!S39/10^6*IF(HHV_Adjust,'GREET1 Fuel_Specs'!$I$20,1)</f>
        <v>9.2463714125163307E-4</v>
      </c>
      <c r="F5" s="233">
        <f>'GREET1 EF'!Z39/10^6*IF(HHV_Adjust,'GREET1 Fuel_Specs'!$I$31,1)</f>
        <v>8.929869891254401E-4</v>
      </c>
      <c r="G5" s="233">
        <f>'GREET1 EF'!X39/10^6*IF(HHV_Adjust,'GREET1 Fuel_Specs'!$I$41,1)</f>
        <v>9.2392365602211749E-4</v>
      </c>
      <c r="H5">
        <v>0</v>
      </c>
    </row>
    <row r="6" spans="1:9" ht="14.45" x14ac:dyDescent="0.3">
      <c r="A6" t="s">
        <v>80</v>
      </c>
      <c r="B6">
        <v>0</v>
      </c>
      <c r="C6" s="233">
        <f>'GREET1 EF'!T40/10^6*IF(HHV_Adjust,'GREET1 Fuel_Specs'!$I$59,1)</f>
        <v>2.6177226813590449E-6</v>
      </c>
      <c r="D6" s="233">
        <f>'GREET1 Results'!H59/10^6*IF(HHV_Adjust,'GREET1 Fuel_Specs'!$I$16,1)</f>
        <v>5.0684199129140162E-6</v>
      </c>
      <c r="E6" s="233">
        <f>'GREET1 EF'!S40/10^6*IF(HHV_Adjust,'GREET1 Fuel_Specs'!$I$20,1)</f>
        <v>2.711493667200466E-5</v>
      </c>
      <c r="F6" s="233">
        <f>'GREET1 EF'!Z40/10^6*IF(HHV_Adjust,'GREET1 Fuel_Specs'!$I$31,1)</f>
        <v>2.6186797586655626E-5</v>
      </c>
      <c r="G6" s="233">
        <f>'GREET1 EF'!X40/10^6*IF(HHV_Adjust,'GREET1 Fuel_Specs'!$I$41,1)</f>
        <v>2.7094013754298219E-5</v>
      </c>
      <c r="H6">
        <v>0</v>
      </c>
    </row>
    <row r="7" spans="1:9" ht="14.45" x14ac:dyDescent="0.3">
      <c r="A7" t="s">
        <v>401</v>
      </c>
      <c r="B7">
        <v>0</v>
      </c>
      <c r="C7" s="233">
        <f>'GREET1 EF'!T41/10^6*IF(HHV_Adjust,'GREET1 Fuel_Specs'!$I$59,1)</f>
        <v>2.5391910009182736E-6</v>
      </c>
      <c r="D7" s="233">
        <f>'GREET1 Results'!H60/10^6*IF(HHV_Adjust,'GREET1 Fuel_Specs'!$I$16,1)</f>
        <v>2.0316872030537864E-6</v>
      </c>
      <c r="E7" s="233">
        <f>'GREET1 EF'!S41/10^6*IF(HHV_Adjust,'GREET1 Fuel_Specs'!$I$20,1)</f>
        <v>2.6301488571844519E-5</v>
      </c>
      <c r="F7" s="233">
        <f>'GREET1 EF'!Z41/10^6*IF(HHV_Adjust,'GREET1 Fuel_Specs'!$I$31,1)</f>
        <v>2.5401193659055958E-5</v>
      </c>
      <c r="G7" s="233">
        <f>'GREET1 EF'!X41/10^6*IF(HHV_Adjust,'GREET1 Fuel_Specs'!$I$41,1)</f>
        <v>2.6281193341669272E-5</v>
      </c>
      <c r="H7">
        <v>0</v>
      </c>
    </row>
    <row r="8" spans="1:9" ht="14.45" x14ac:dyDescent="0.3">
      <c r="A8" t="s">
        <v>82</v>
      </c>
      <c r="B8">
        <v>0</v>
      </c>
      <c r="C8" s="233">
        <f>'GREET1 EF'!T42/10^6*IF(HHV_Adjust,'GREET1 Fuel_Specs'!$I$59,1)</f>
        <v>2.4242424242424244E-7</v>
      </c>
      <c r="D8" s="233">
        <f>'GREET1 Results'!H61/10^6*IF(HHV_Adjust,'GREET1 Fuel_Specs'!$I$16,1)</f>
        <v>1.0794997271276093E-6</v>
      </c>
      <c r="E8" s="233">
        <f>'GREET1 EF'!S42/10^6*IF(HHV_Adjust,'GREET1 Fuel_Specs'!$I$20,1)</f>
        <v>5.0716261464550878E-7</v>
      </c>
      <c r="F8" s="233">
        <f>'GREET1 EF'!Z42/10^6*IF(HHV_Adjust,'GREET1 Fuel_Specs'!$I$31,1)</f>
        <v>0</v>
      </c>
      <c r="G8" s="233">
        <f>'GREET1 EF'!X42/10^6*IF(HHV_Adjust,'GREET1 Fuel_Specs'!$I$41,1)</f>
        <v>0</v>
      </c>
      <c r="H8">
        <v>0</v>
      </c>
    </row>
    <row r="9" spans="1:9" ht="14.45" x14ac:dyDescent="0.3">
      <c r="A9" t="s">
        <v>83</v>
      </c>
      <c r="B9">
        <v>0</v>
      </c>
      <c r="C9" s="233">
        <f>'GREET1 EF'!T43/10^6*IF(HHV_Adjust,'GREET1 Fuel_Specs'!$I$59,1)</f>
        <v>2.1329204407713498E-7</v>
      </c>
      <c r="D9" s="233">
        <f>'GREET1 Results'!H62/10^6*IF(HHV_Adjust,'GREET1 Fuel_Specs'!$I$16,1)</f>
        <v>3.7646612624912489E-7</v>
      </c>
      <c r="E9" s="233">
        <f>'GREET1 EF'!S43/10^6*IF(HHV_Adjust,'GREET1 Fuel_Specs'!$I$20,1)</f>
        <v>2.2093250400349396E-6</v>
      </c>
      <c r="F9" s="233">
        <f>'GREET1 EF'!Z43/10^6*IF(HHV_Adjust,'GREET1 Fuel_Specs'!$I$31,1)</f>
        <v>2.1337002673607003E-6</v>
      </c>
      <c r="G9" s="233">
        <f>'GREET1 EF'!X43/10^6*IF(HHV_Adjust,'GREET1 Fuel_Specs'!$I$41,1)</f>
        <v>2.2076202407002188E-6</v>
      </c>
      <c r="H9">
        <v>0</v>
      </c>
    </row>
    <row r="10" spans="1:9" ht="14.45" x14ac:dyDescent="0.3">
      <c r="A10" t="s">
        <v>84</v>
      </c>
      <c r="B10">
        <v>0</v>
      </c>
      <c r="C10" s="233">
        <f>'GREET1 EF'!T44/10^6*IF(HHV_Adjust,'GREET1 Fuel_Specs'!$I$59,1)</f>
        <v>2.2497232268135904E-6</v>
      </c>
      <c r="D10" s="233">
        <f>'GREET1 Results'!H63/10^6*IF(HHV_Adjust,'GREET1 Fuel_Specs'!$I$16,1)</f>
        <v>7.1158701917372055E-7</v>
      </c>
      <c r="E10" s="233">
        <f>'GREET1 EF'!S44/10^6*IF(HHV_Adjust,'GREET1 Fuel_Specs'!$I$20,1)</f>
        <v>2.3303118874654241E-5</v>
      </c>
      <c r="F10" s="233">
        <f>'GREET1 EF'!Z44/10^6*IF(HHV_Adjust,'GREET1 Fuel_Specs'!$I$31,1)</f>
        <v>2.2505457581923577E-5</v>
      </c>
      <c r="G10" s="233">
        <f>'GREET1 EF'!X44/10^6*IF(HHV_Adjust,'GREET1 Fuel_Specs'!$I$41,1)</f>
        <v>2.3285137300718973E-5</v>
      </c>
      <c r="H10">
        <v>0</v>
      </c>
    </row>
    <row r="11" spans="1:9" ht="14.45" x14ac:dyDescent="0.3">
      <c r="A11" t="s">
        <v>85</v>
      </c>
      <c r="B11">
        <v>0</v>
      </c>
      <c r="C11" s="233">
        <f>'GREET1 EF'!T45/10^6*IF(HHV_Adjust,'GREET1 Fuel_Specs'!$I$59,1)</f>
        <v>1.2320467438807644E-4</v>
      </c>
      <c r="D11" s="233">
        <f>'GREET1 Results'!H53/10^6*IF(HHV_Adjust,'GREET1 Fuel_Specs'!$I$16,1)</f>
        <v>1.8711369338562603E-6</v>
      </c>
      <c r="E11" s="233">
        <f>'GREET1 EF'!S45/10^6*IF(HHV_Adjust,'GREET1 Fuel_Specs'!$I$20,1)</f>
        <v>6.3809030794531305E-6</v>
      </c>
      <c r="F11" s="233">
        <f>'GREET1 EF'!Z45/10^6*IF(HHV_Adjust,'GREET1 Fuel_Specs'!$I$31,1)</f>
        <v>6.1624859900273186E-6</v>
      </c>
      <c r="G11" s="233">
        <f>'GREET1 EF'!X45/10^6*IF(HHV_Adjust,'GREET1 Fuel_Specs'!$I$41,1)</f>
        <v>6.375979331644344E-6</v>
      </c>
      <c r="H11">
        <v>0</v>
      </c>
    </row>
    <row r="12" spans="1:9" ht="14.45" x14ac:dyDescent="0.3">
      <c r="A12" t="s">
        <v>86</v>
      </c>
      <c r="B12">
        <v>0</v>
      </c>
      <c r="C12" s="233">
        <f>'GREET1 EF'!T46/10^6*IF(HHV_Adjust,'GREET1 Fuel_Specs'!$I$59,1)</f>
        <v>1.9246023876061686E-6</v>
      </c>
      <c r="D12" s="233">
        <f>'GREET1 Results'!H54/10^6*IF(HHV_Adjust,'GREET1 Fuel_Specs'!$I$16,1)</f>
        <v>1.6493135252336315E-6</v>
      </c>
      <c r="E12" s="233">
        <f>'GREET1 EF'!S46/10^6*IF(HHV_Adjust,'GREET1 Fuel_Specs'!$I$20,1)</f>
        <v>1.9935447032012213E-6</v>
      </c>
      <c r="F12" s="233">
        <f>'GREET1 EF'!Z46/10^6*IF(HHV_Adjust,'GREET1 Fuel_Specs'!$I$31,1)</f>
        <v>1.925306050099665E-6</v>
      </c>
      <c r="G12" s="233">
        <f>'GREET1 EF'!X46/10^6*IF(HHV_Adjust,'GREET1 Fuel_Specs'!$I$41,1)</f>
        <v>1.9920064081915837E-6</v>
      </c>
      <c r="H12">
        <v>0</v>
      </c>
    </row>
    <row r="13" spans="1:9" ht="14.45" x14ac:dyDescent="0.3">
      <c r="A13" t="s">
        <v>402</v>
      </c>
      <c r="B13">
        <v>0</v>
      </c>
      <c r="C13">
        <v>0</v>
      </c>
      <c r="D13">
        <v>0</v>
      </c>
      <c r="E13">
        <v>0</v>
      </c>
      <c r="F13">
        <v>0</v>
      </c>
      <c r="G13">
        <v>0</v>
      </c>
      <c r="H13">
        <v>0</v>
      </c>
    </row>
    <row r="16" spans="1:9" ht="14.45" x14ac:dyDescent="0.3">
      <c r="B16" t="s">
        <v>411</v>
      </c>
      <c r="C16" t="s">
        <v>404</v>
      </c>
      <c r="D16" t="s">
        <v>414</v>
      </c>
      <c r="E16" t="s">
        <v>412</v>
      </c>
      <c r="F16" t="s">
        <v>415</v>
      </c>
      <c r="G16" t="s">
        <v>416</v>
      </c>
      <c r="H16" t="s">
        <v>417</v>
      </c>
    </row>
    <row r="17" spans="1:8" ht="14.45" x14ac:dyDescent="0.3">
      <c r="A17" t="s">
        <v>87</v>
      </c>
      <c r="B17">
        <v>0</v>
      </c>
      <c r="C17">
        <v>5.3077623624089049E-2</v>
      </c>
      <c r="D17">
        <f>'Table1.A(a)s3_PL'!K64</f>
        <v>7.8179638704985607E-2</v>
      </c>
      <c r="E17">
        <f>'Table1.A(a)s3_PL'!K64</f>
        <v>7.8179638704985607E-2</v>
      </c>
      <c r="F17" s="233">
        <f>F2</f>
        <v>4.1823406994101239E-2</v>
      </c>
      <c r="G17" s="233">
        <f>G2</f>
        <v>1.9218640638148675E-2</v>
      </c>
      <c r="H17">
        <v>0</v>
      </c>
    </row>
    <row r="18" spans="1:8" x14ac:dyDescent="0.25">
      <c r="A18" t="s">
        <v>77</v>
      </c>
      <c r="B18">
        <v>0</v>
      </c>
      <c r="C18">
        <v>3.7055399324096322E-5</v>
      </c>
      <c r="D18">
        <f>$D$17/$D$2*D3</f>
        <v>5.6598255744739286E-5</v>
      </c>
      <c r="E18">
        <f>E$17/E$2*E3</f>
        <v>4.1232509850593264E-5</v>
      </c>
      <c r="F18">
        <f>F$17/F$2*F3</f>
        <v>3.7068947314504013E-5</v>
      </c>
      <c r="G18">
        <f>G$17/G$2*G3</f>
        <v>3.8353164989839259E-5</v>
      </c>
      <c r="H18">
        <v>0</v>
      </c>
    </row>
    <row r="19" spans="1:8" x14ac:dyDescent="0.25">
      <c r="A19" t="s">
        <v>78</v>
      </c>
      <c r="B19">
        <v>0</v>
      </c>
      <c r="C19">
        <v>6.2175160141784565E-5</v>
      </c>
      <c r="D19">
        <f t="shared" ref="D19:D25" si="0">$D$17/$D$2*D4</f>
        <v>6.405132867415295E-4</v>
      </c>
      <c r="E19">
        <f t="shared" ref="E19:F25" si="1">E$17/E$2*E4</f>
        <v>1.3836784650928148E-4</v>
      </c>
      <c r="F19">
        <f t="shared" si="1"/>
        <v>1.2439578456076286E-4</v>
      </c>
      <c r="G19">
        <f t="shared" ref="G19" si="2">G$17/G$2*G4</f>
        <v>1.2870535569356977E-4</v>
      </c>
      <c r="H19">
        <v>0</v>
      </c>
    </row>
    <row r="20" spans="1:8" x14ac:dyDescent="0.25">
      <c r="A20" t="s">
        <v>79</v>
      </c>
      <c r="B20">
        <v>0</v>
      </c>
      <c r="C20">
        <v>8.9266061948078262E-4</v>
      </c>
      <c r="D20">
        <f>D27/D12*D5</f>
        <v>4.7555577923428729E-4</v>
      </c>
      <c r="E20">
        <f t="shared" ref="E20:F20" si="3">E27/E12*E5</f>
        <v>1.3995449125792364E-2</v>
      </c>
      <c r="F20">
        <f t="shared" si="3"/>
        <v>9.5928675111926862E-4</v>
      </c>
      <c r="G20">
        <f t="shared" ref="G20" si="4">G27/G12*G5</f>
        <v>9.2392365602211749E-4</v>
      </c>
      <c r="H20">
        <v>0</v>
      </c>
    </row>
    <row r="21" spans="1:8" x14ac:dyDescent="0.25">
      <c r="A21" t="s">
        <v>80</v>
      </c>
      <c r="B21">
        <v>0</v>
      </c>
      <c r="C21">
        <v>2.6177226813590449E-6</v>
      </c>
      <c r="D21">
        <f t="shared" si="0"/>
        <v>5.5454260058825631E-6</v>
      </c>
      <c r="E21">
        <f t="shared" si="1"/>
        <v>2.9128083414033072E-5</v>
      </c>
      <c r="F21">
        <f t="shared" si="1"/>
        <v>2.6186797586655626E-5</v>
      </c>
      <c r="G21">
        <f t="shared" ref="G21" si="5">G$17/G$2*G6</f>
        <v>2.7094013754298219E-5</v>
      </c>
      <c r="H21">
        <v>0</v>
      </c>
    </row>
    <row r="22" spans="1:8" x14ac:dyDescent="0.25">
      <c r="A22" t="s">
        <v>401</v>
      </c>
      <c r="B22">
        <v>0</v>
      </c>
      <c r="C22">
        <v>2.5391910009182736E-6</v>
      </c>
      <c r="D22">
        <f t="shared" si="0"/>
        <v>2.2228961382869558E-6</v>
      </c>
      <c r="E22">
        <f t="shared" si="1"/>
        <v>2.8254240911612078E-5</v>
      </c>
      <c r="F22">
        <f t="shared" si="1"/>
        <v>2.5401193659055958E-5</v>
      </c>
      <c r="G22">
        <f t="shared" ref="G22" si="6">G$17/G$2*G7</f>
        <v>2.6281193341669272E-5</v>
      </c>
      <c r="H22">
        <v>0</v>
      </c>
    </row>
    <row r="23" spans="1:8" x14ac:dyDescent="0.25">
      <c r="A23" t="s">
        <v>82</v>
      </c>
      <c r="B23">
        <v>0</v>
      </c>
      <c r="C23">
        <v>2.4242424242424244E-7</v>
      </c>
      <c r="D23">
        <f t="shared" si="0"/>
        <v>1.1810950874263384E-6</v>
      </c>
      <c r="E23">
        <f t="shared" si="1"/>
        <v>5.448168705894793E-7</v>
      </c>
      <c r="F23">
        <f t="shared" si="1"/>
        <v>0</v>
      </c>
      <c r="G23">
        <f t="shared" ref="G23" si="7">G$17/G$2*G8</f>
        <v>0</v>
      </c>
      <c r="H23">
        <v>0</v>
      </c>
    </row>
    <row r="24" spans="1:8" x14ac:dyDescent="0.25">
      <c r="A24" t="s">
        <v>83</v>
      </c>
      <c r="B24">
        <v>0</v>
      </c>
      <c r="C24">
        <v>2.1329204407713498E-7</v>
      </c>
      <c r="D24">
        <f t="shared" si="0"/>
        <v>4.1189662315005232E-7</v>
      </c>
      <c r="E24">
        <f t="shared" si="1"/>
        <v>2.3733562365754145E-6</v>
      </c>
      <c r="F24">
        <f t="shared" si="1"/>
        <v>2.1337002673607003E-6</v>
      </c>
      <c r="G24">
        <f t="shared" ref="G24" si="8">G$17/G$2*G9</f>
        <v>2.2076202407002188E-6</v>
      </c>
      <c r="H24">
        <v>0</v>
      </c>
    </row>
    <row r="25" spans="1:8" x14ac:dyDescent="0.25">
      <c r="A25" t="s">
        <v>84</v>
      </c>
      <c r="B25">
        <v>0</v>
      </c>
      <c r="C25">
        <v>2.2497232268135904E-6</v>
      </c>
      <c r="D25">
        <f t="shared" si="0"/>
        <v>7.7855687361658968E-7</v>
      </c>
      <c r="E25">
        <f t="shared" si="1"/>
        <v>2.5033257447688299E-5</v>
      </c>
      <c r="F25">
        <f t="shared" si="1"/>
        <v>2.2505457581923577E-5</v>
      </c>
      <c r="G25">
        <f t="shared" ref="G25:G27" si="9">G$17/G$2*G10</f>
        <v>2.3285137300718973E-5</v>
      </c>
      <c r="H25">
        <v>0</v>
      </c>
    </row>
    <row r="26" spans="1:8" x14ac:dyDescent="0.25">
      <c r="A26" t="s">
        <v>85</v>
      </c>
      <c r="B26">
        <v>0</v>
      </c>
      <c r="C26">
        <v>1.2320467438807644E-4</v>
      </c>
      <c r="D26">
        <f>'Table1.A(a)s3_PL'!L64</f>
        <v>4.3784817898203823E-6</v>
      </c>
      <c r="E26">
        <f>'Table1.A(a)s3_PL'!L64</f>
        <v>4.3784817898203823E-6</v>
      </c>
      <c r="F26">
        <f t="shared" ref="F26" si="10">$E$17/$E$2*F11</f>
        <v>6.6200193689058332E-6</v>
      </c>
      <c r="G26">
        <f t="shared" si="9"/>
        <v>6.375979331644344E-6</v>
      </c>
      <c r="H26">
        <v>0</v>
      </c>
    </row>
    <row r="27" spans="1:8" x14ac:dyDescent="0.25">
      <c r="A27" t="s">
        <v>86</v>
      </c>
      <c r="B27">
        <v>0</v>
      </c>
      <c r="C27">
        <v>1.9246023876061686E-6</v>
      </c>
      <c r="D27">
        <f>'Table1.A(a)s3_PL'!M64</f>
        <v>3.0174597394906729E-5</v>
      </c>
      <c r="E27">
        <f>'Table1.A(a)s3_PL'!M64</f>
        <v>3.0174597394906729E-5</v>
      </c>
      <c r="F27">
        <f t="shared" ref="F27" si="11">$E$17/$E$2*F12</f>
        <v>2.0682502748659175E-6</v>
      </c>
      <c r="G27">
        <f t="shared" si="9"/>
        <v>1.9920064081915837E-6</v>
      </c>
      <c r="H27">
        <v>0</v>
      </c>
    </row>
    <row r="28" spans="1:8" x14ac:dyDescent="0.25">
      <c r="A28" t="s">
        <v>402</v>
      </c>
      <c r="B28">
        <v>0</v>
      </c>
      <c r="C28">
        <v>0</v>
      </c>
      <c r="D28">
        <v>0</v>
      </c>
      <c r="E28">
        <v>0</v>
      </c>
      <c r="F28">
        <v>0</v>
      </c>
      <c r="G28">
        <v>0</v>
      </c>
      <c r="H28">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ht="14.45" x14ac:dyDescent="0.3">
      <c r="B1" s="232" t="s">
        <v>411</v>
      </c>
      <c r="C1" s="238" t="s">
        <v>404</v>
      </c>
      <c r="D1" s="232" t="s">
        <v>414</v>
      </c>
      <c r="E1" s="232" t="s">
        <v>412</v>
      </c>
      <c r="F1" s="238" t="s">
        <v>415</v>
      </c>
      <c r="G1" s="232" t="s">
        <v>416</v>
      </c>
      <c r="H1" s="237" t="s">
        <v>417</v>
      </c>
      <c r="I1" s="232"/>
    </row>
    <row r="2" spans="1:9" x14ac:dyDescent="0.25">
      <c r="A2" t="s">
        <v>87</v>
      </c>
      <c r="B2">
        <v>0</v>
      </c>
      <c r="C2" s="233">
        <f>'GREET1 EF'!K47/10^6*IF(HHV_Adjust,'GREET1 Fuel_Specs'!$I$59,1)</f>
        <v>5.33762041195983E-2</v>
      </c>
      <c r="D2" s="233">
        <f>'GREET1 Results'!H52/10^6*IF(HHV_Adjust,'GREET1 Fuel_Specs'!$I$16,1)</f>
        <v>7.1454787635149244E-2</v>
      </c>
      <c r="E2" s="233">
        <f>'GREET1 EF'!J47/10^6*IF(HHV_Adjust,'GREET1 Fuel_Specs'!$I$20,1)</f>
        <v>7.2755224647860023E-2</v>
      </c>
      <c r="F2" s="233">
        <f>IF(use_lifecycle_biofuel_EIs,'GREET1 EF'!Q47+'GREET1 Results'!P21,'GREET1 EF'!Q47)/10^6*IF(HHV_Adjust,'GREET1 Fuel_Specs'!$I$31,1)</f>
        <v>4.1802992850512477E-2</v>
      </c>
      <c r="G2" s="233">
        <f>IF(use_lifecycle_biofuel_EIs,'GREET1 EF'!O47+'GREET1 Results'!AF21,'GREET1 EF'!O47)/10^6*IF(HHV_Adjust,'GREET1 Fuel_Specs'!$I$41,1)</f>
        <v>1.9197519266383165E-2</v>
      </c>
      <c r="H2">
        <v>0</v>
      </c>
    </row>
    <row r="3" spans="1:9" ht="14.45" x14ac:dyDescent="0.3">
      <c r="A3" t="s">
        <v>77</v>
      </c>
      <c r="B3">
        <v>0</v>
      </c>
      <c r="C3" s="233">
        <f>'GREET1 EF'!K37/10^6*IF(HHV_Adjust,'GREET1 Fuel_Specs'!$I$59,1)</f>
        <v>1.8945090710507423E-5</v>
      </c>
      <c r="D3" s="233">
        <f>'GREET1 Results'!H56/10^6*IF(HHV_Adjust,'GREET1 Fuel_Specs'!$I$16,1)</f>
        <v>5.1729790668657905E-5</v>
      </c>
      <c r="E3" s="233">
        <f>'GREET1 EF'!J37/10^6*IF(HHV_Adjust,'GREET1 Fuel_Specs'!$I$20,1)</f>
        <v>1.9623733962304103E-5</v>
      </c>
      <c r="F3" s="233">
        <f>'GREET1 EF'!Q37/10^6*IF(HHV_Adjust,'GREET1 Fuel_Specs'!$I$31,1)</f>
        <v>1.8952017309920747E-5</v>
      </c>
      <c r="G3" s="233">
        <f>'GREET1 EF'!O37/10^6*IF(HHV_Adjust,'GREET1 Fuel_Specs'!$I$41,1)</f>
        <v>1.9608591541882731E-5</v>
      </c>
      <c r="H3">
        <v>0</v>
      </c>
    </row>
    <row r="4" spans="1:9" ht="14.45" x14ac:dyDescent="0.3">
      <c r="A4" t="s">
        <v>78</v>
      </c>
      <c r="B4">
        <v>0</v>
      </c>
      <c r="C4" s="233">
        <f>'GREET1 EF'!K38/10^6*IF(HHV_Adjust,'GREET1 Fuel_Specs'!$I$59,1)</f>
        <v>9.120551863316085E-5</v>
      </c>
      <c r="D4" s="233">
        <f>'GREET1 Results'!H57/10^6*IF(HHV_Adjust,'GREET1 Fuel_Specs'!$I$16,1)</f>
        <v>5.8541765656290731E-4</v>
      </c>
      <c r="E4" s="233">
        <f>'GREET1 EF'!J38/10^6*IF(HHV_Adjust,'GREET1 Fuel_Specs'!$I$20,1)</f>
        <v>1.8894529046075816E-4</v>
      </c>
      <c r="F4" s="233">
        <f>'GREET1 EF'!Q38/10^6*IF(HHV_Adjust,'GREET1 Fuel_Specs'!$I$31,1)</f>
        <v>1.8247772938213255E-4</v>
      </c>
      <c r="G4" s="233">
        <f>'GREET1 EF'!O38/10^6*IF(HHV_Adjust,'GREET1 Fuel_Specs'!$I$41,1)</f>
        <v>1.8879949307936832E-4</v>
      </c>
      <c r="H4">
        <v>0</v>
      </c>
    </row>
    <row r="5" spans="1:9" ht="14.45" x14ac:dyDescent="0.3">
      <c r="A5" t="s">
        <v>79</v>
      </c>
      <c r="B5">
        <v>0</v>
      </c>
      <c r="C5" s="233">
        <f>'GREET1 EF'!K39/10^6*IF(HHV_Adjust,'GREET1 Fuel_Specs'!$I$59,1)</f>
        <v>8.1050196649403577E-4</v>
      </c>
      <c r="D5" s="233">
        <f>'GREET1 Results'!H58/10^6*IF(HHV_Adjust,'GREET1 Fuel_Specs'!$I$16,1)</f>
        <v>2.5993406587307788E-5</v>
      </c>
      <c r="E5" s="233">
        <f>'GREET1 EF'!J39/10^6*IF(HHV_Adjust,'GREET1 Fuel_Specs'!$I$20,1)</f>
        <v>8.395354347700176E-4</v>
      </c>
      <c r="F5" s="233">
        <f>'GREET1 EF'!Q39/10^6*IF(HHV_Adjust,'GREET1 Fuel_Specs'!$I$31,1)</f>
        <v>8.1079829774583076E-4</v>
      </c>
      <c r="G5" s="233">
        <f>'GREET1 EF'!O39/10^6*IF(HHV_Adjust,'GREET1 Fuel_Specs'!$I$41,1)</f>
        <v>8.3888761725800151E-4</v>
      </c>
      <c r="H5">
        <v>0</v>
      </c>
    </row>
    <row r="6" spans="1:9" ht="14.45" x14ac:dyDescent="0.3">
      <c r="A6" t="s">
        <v>80</v>
      </c>
      <c r="B6">
        <v>0</v>
      </c>
      <c r="C6" s="233">
        <f>'GREET1 EF'!K40/10^6*IF(HHV_Adjust,'GREET1 Fuel_Specs'!$I$59,1)</f>
        <v>2.6634877782655329E-6</v>
      </c>
      <c r="D6" s="233">
        <f>'GREET1 Results'!H59/10^6*IF(HHV_Adjust,'GREET1 Fuel_Specs'!$I$16,1)</f>
        <v>5.0684199129140162E-6</v>
      </c>
      <c r="E6" s="233">
        <f>'GREET1 EF'!J40/10^6*IF(HHV_Adjust,'GREET1 Fuel_Specs'!$I$20,1)</f>
        <v>2.7588981425959772E-5</v>
      </c>
      <c r="F6" s="233">
        <f>'GREET1 EF'!Q40/10^6*IF(HHV_Adjust,'GREET1 Fuel_Specs'!$I$31,1)</f>
        <v>2.6644615879539754E-5</v>
      </c>
      <c r="G6" s="233">
        <f>'GREET1 EF'!O40/10^6*IF(HHV_Adjust,'GREET1 Fuel_Specs'!$I$41,1)</f>
        <v>2.7567692717268969E-5</v>
      </c>
      <c r="H6">
        <v>0</v>
      </c>
    </row>
    <row r="7" spans="1:9" ht="14.45" x14ac:dyDescent="0.3">
      <c r="A7" t="s">
        <v>401</v>
      </c>
      <c r="B7">
        <v>0</v>
      </c>
      <c r="C7" s="233">
        <f>'GREET1 EF'!K41/10^6*IF(HHV_Adjust,'GREET1 Fuel_Specs'!$I$59,1)</f>
        <v>2.5836019086811202E-6</v>
      </c>
      <c r="D7" s="233">
        <f>'GREET1 Results'!H60/10^6*IF(HHV_Adjust,'GREET1 Fuel_Specs'!$I$16,1)</f>
        <v>2.0316872030537864E-6</v>
      </c>
      <c r="E7" s="233">
        <f>'GREET1 EF'!J41/10^6*IF(HHV_Adjust,'GREET1 Fuel_Specs'!$I$20,1)</f>
        <v>2.6761506342294763E-5</v>
      </c>
      <c r="F7" s="233">
        <f>'GREET1 EF'!Q41/10^6*IF(HHV_Adjust,'GREET1 Fuel_Specs'!$I$31,1)</f>
        <v>2.5845465109392136E-5</v>
      </c>
      <c r="G7" s="233">
        <f>'GREET1 EF'!O41/10^6*IF(HHV_Adjust,'GREET1 Fuel_Specs'!$I$41,1)</f>
        <v>2.6740856144889793E-5</v>
      </c>
      <c r="H7">
        <v>0</v>
      </c>
    </row>
    <row r="8" spans="1:9" ht="14.45" x14ac:dyDescent="0.3">
      <c r="A8" t="s">
        <v>82</v>
      </c>
      <c r="B8">
        <v>0</v>
      </c>
      <c r="C8" s="233">
        <f>'GREET1 EF'!K42/10^6*IF(HHV_Adjust,'GREET1 Fuel_Specs'!$I$59,1)</f>
        <v>2.4242424242424244E-7</v>
      </c>
      <c r="D8" s="233">
        <f>'GREET1 Results'!H61/10^6*IF(HHV_Adjust,'GREET1 Fuel_Specs'!$I$16,1)</f>
        <v>1.0794997271276093E-6</v>
      </c>
      <c r="E8" s="233">
        <f>'GREET1 EF'!J42/10^6*IF(HHV_Adjust,'GREET1 Fuel_Specs'!$I$20,1)</f>
        <v>5.0716261464550878E-7</v>
      </c>
      <c r="F8" s="233">
        <f>'GREET1 EF'!Q42/10^6*IF(HHV_Adjust,'GREET1 Fuel_Specs'!$I$31,1)</f>
        <v>0</v>
      </c>
      <c r="G8" s="233">
        <f>'GREET1 EF'!O42/10^6*IF(HHV_Adjust,'GREET1 Fuel_Specs'!$I$41,1)</f>
        <v>0</v>
      </c>
      <c r="H8">
        <v>0</v>
      </c>
    </row>
    <row r="9" spans="1:9" ht="14.45" x14ac:dyDescent="0.3">
      <c r="A9" t="s">
        <v>83</v>
      </c>
      <c r="B9">
        <v>0</v>
      </c>
      <c r="C9" s="233">
        <f>'GREET1 EF'!K43/10^6*IF(HHV_Adjust,'GREET1 Fuel_Specs'!$I$59,1)</f>
        <v>3.8754028630216801E-7</v>
      </c>
      <c r="D9" s="233">
        <f>'GREET1 Results'!H62/10^6*IF(HHV_Adjust,'GREET1 Fuel_Specs'!$I$16,1)</f>
        <v>3.7646612624912489E-7</v>
      </c>
      <c r="E9" s="233">
        <f>'GREET1 EF'!J43/10^6*IF(HHV_Adjust,'GREET1 Fuel_Specs'!$I$20,1)</f>
        <v>4.0142259513442141E-6</v>
      </c>
      <c r="F9" s="233">
        <f>'GREET1 EF'!Q43/10^6*IF(HHV_Adjust,'GREET1 Fuel_Specs'!$I$31,1)</f>
        <v>3.8768197664088202E-6</v>
      </c>
      <c r="G9" s="233">
        <f>'GREET1 EF'!O43/10^6*IF(HHV_Adjust,'GREET1 Fuel_Specs'!$I$41,1)</f>
        <v>4.0111284217334679E-6</v>
      </c>
      <c r="H9">
        <v>0</v>
      </c>
    </row>
    <row r="10" spans="1:9" ht="14.45" x14ac:dyDescent="0.3">
      <c r="A10" t="s">
        <v>84</v>
      </c>
      <c r="B10">
        <v>0</v>
      </c>
      <c r="C10" s="233">
        <f>'GREET1 EF'!K44/10^6*IF(HHV_Adjust,'GREET1 Fuel_Specs'!$I$59,1)</f>
        <v>1.0076047443856369E-6</v>
      </c>
      <c r="D10" s="233">
        <f>'GREET1 Results'!H63/10^6*IF(HHV_Adjust,'GREET1 Fuel_Specs'!$I$16,1)</f>
        <v>7.1158701917372055E-7</v>
      </c>
      <c r="E10" s="233">
        <f>'GREET1 EF'!J44/10^6*IF(HHV_Adjust,'GREET1 Fuel_Specs'!$I$20,1)</f>
        <v>1.0436987473494958E-5</v>
      </c>
      <c r="F10" s="233">
        <f>'GREET1 EF'!Q44/10^6*IF(HHV_Adjust,'GREET1 Fuel_Specs'!$I$31,1)</f>
        <v>1.0079731392662933E-5</v>
      </c>
      <c r="G10" s="233">
        <f>'GREET1 EF'!O44/10^6*IF(HHV_Adjust,'GREET1 Fuel_Specs'!$I$41,1)</f>
        <v>1.042893389650702E-5</v>
      </c>
      <c r="H10">
        <v>0</v>
      </c>
    </row>
    <row r="11" spans="1:9" ht="14.45" x14ac:dyDescent="0.3">
      <c r="A11" t="s">
        <v>85</v>
      </c>
      <c r="B11">
        <v>0</v>
      </c>
      <c r="C11" s="233">
        <f>'GREET1 EF'!K45/10^6*IF(HHV_Adjust,'GREET1 Fuel_Specs'!$I$59,1)</f>
        <v>1.8566188896297277E-5</v>
      </c>
      <c r="D11" s="233">
        <f>'GREET1 Results'!H53/10^6*IF(HHV_Adjust,'GREET1 Fuel_Specs'!$I$16,1)</f>
        <v>1.8711369338562603E-6</v>
      </c>
      <c r="E11" s="233">
        <f>'GREET1 EF'!J45/10^6*IF(HHV_Adjust,'GREET1 Fuel_Specs'!$I$20,1)</f>
        <v>9.6156296415290125E-7</v>
      </c>
      <c r="F11" s="233">
        <f>'GREET1 EF'!Q45/10^6*IF(HHV_Adjust,'GREET1 Fuel_Specs'!$I$31,1)</f>
        <v>9.2864884818611669E-7</v>
      </c>
      <c r="G11" s="233">
        <f>'GREET1 EF'!O45/10^6*IF(HHV_Adjust,'GREET1 Fuel_Specs'!$I$41,1)</f>
        <v>9.6082098555225402E-7</v>
      </c>
      <c r="H11">
        <v>0</v>
      </c>
    </row>
    <row r="12" spans="1:9" ht="14.45" x14ac:dyDescent="0.3">
      <c r="A12" t="s">
        <v>86</v>
      </c>
      <c r="B12">
        <v>0</v>
      </c>
      <c r="C12" s="233">
        <f>'GREET1 EF'!K46/10^6*IF(HHV_Adjust,'GREET1 Fuel_Specs'!$I$59,1)</f>
        <v>1.8053259871441689E-6</v>
      </c>
      <c r="D12" s="233">
        <f>'GREET1 Results'!H54/10^6*IF(HHV_Adjust,'GREET1 Fuel_Specs'!$I$16,1)</f>
        <v>1.6493135252336315E-6</v>
      </c>
      <c r="E12" s="233">
        <f>'GREET1 EF'!J46/10^6*IF(HHV_Adjust,'GREET1 Fuel_Specs'!$I$20,1)</f>
        <v>1.8699956325520454E-6</v>
      </c>
      <c r="F12" s="233">
        <f>'GREET1 EF'!Q46/10^6*IF(HHV_Adjust,'GREET1 Fuel_Specs'!$I$31,1)</f>
        <v>1.8059860404590086E-6</v>
      </c>
      <c r="G12" s="233">
        <f>'GREET1 EF'!O46/10^6*IF(HHV_Adjust,'GREET1 Fuel_Specs'!$I$41,1)</f>
        <v>1.8685526727102219E-6</v>
      </c>
      <c r="H12">
        <v>0</v>
      </c>
    </row>
    <row r="13" spans="1:9" ht="14.45" x14ac:dyDescent="0.3">
      <c r="A13" t="s">
        <v>402</v>
      </c>
      <c r="B13">
        <v>0</v>
      </c>
      <c r="C13">
        <v>0</v>
      </c>
      <c r="D13">
        <v>0</v>
      </c>
      <c r="E13">
        <v>0</v>
      </c>
      <c r="F13">
        <v>0</v>
      </c>
      <c r="G13">
        <v>0</v>
      </c>
      <c r="H13">
        <v>0</v>
      </c>
    </row>
    <row r="16" spans="1:9" ht="14.45" x14ac:dyDescent="0.3">
      <c r="B16" t="s">
        <v>411</v>
      </c>
      <c r="C16" t="s">
        <v>404</v>
      </c>
      <c r="D16" t="s">
        <v>414</v>
      </c>
      <c r="E16" t="s">
        <v>412</v>
      </c>
      <c r="F16" t="s">
        <v>415</v>
      </c>
      <c r="G16" t="s">
        <v>416</v>
      </c>
      <c r="H16" t="s">
        <v>417</v>
      </c>
    </row>
    <row r="17" spans="1:8" ht="14.45" x14ac:dyDescent="0.3">
      <c r="A17" t="s">
        <v>87</v>
      </c>
      <c r="B17">
        <v>0</v>
      </c>
      <c r="C17">
        <v>5.33762041195983E-2</v>
      </c>
      <c r="D17">
        <f>'Table1.A(a)s3_PL'!K71</f>
        <v>7.8179638704985593E-2</v>
      </c>
      <c r="E17">
        <f>'Table1.A(a)s3_PL'!K70</f>
        <v>8.1661323019782697E-2</v>
      </c>
      <c r="F17" s="233">
        <f>F2</f>
        <v>4.1802992850512477E-2</v>
      </c>
      <c r="G17" s="233">
        <f>G2</f>
        <v>1.9197519266383165E-2</v>
      </c>
      <c r="H17">
        <v>0</v>
      </c>
    </row>
    <row r="18" spans="1:8" ht="14.45" x14ac:dyDescent="0.3">
      <c r="A18" t="s">
        <v>77</v>
      </c>
      <c r="B18">
        <v>0</v>
      </c>
      <c r="C18">
        <v>1.8945090710507423E-5</v>
      </c>
      <c r="D18">
        <f t="shared" ref="D18:G19" si="0">D$17/D$2*D3</f>
        <v>5.6598255744739272E-5</v>
      </c>
      <c r="E18">
        <f t="shared" si="0"/>
        <v>2.2025910657361023E-5</v>
      </c>
      <c r="F18">
        <f t="shared" si="0"/>
        <v>1.8952017309920747E-5</v>
      </c>
      <c r="G18">
        <f t="shared" si="0"/>
        <v>1.9608591541882731E-5</v>
      </c>
      <c r="H18">
        <v>0</v>
      </c>
    </row>
    <row r="19" spans="1:8" ht="14.45" x14ac:dyDescent="0.3">
      <c r="A19" t="s">
        <v>78</v>
      </c>
      <c r="B19">
        <v>0</v>
      </c>
      <c r="C19">
        <v>9.120551863316085E-5</v>
      </c>
      <c r="D19">
        <f t="shared" si="0"/>
        <v>6.4051328674152939E-4</v>
      </c>
      <c r="E19">
        <f t="shared" si="0"/>
        <v>2.120744245112639E-4</v>
      </c>
      <c r="F19">
        <f t="shared" si="0"/>
        <v>1.8247772938213255E-4</v>
      </c>
      <c r="G19">
        <f t="shared" si="0"/>
        <v>1.8879949307936832E-4</v>
      </c>
      <c r="H19">
        <v>0</v>
      </c>
    </row>
    <row r="20" spans="1:8" ht="14.45" x14ac:dyDescent="0.3">
      <c r="A20" t="s">
        <v>79</v>
      </c>
      <c r="B20">
        <v>0</v>
      </c>
      <c r="C20">
        <v>8.1050196649403577E-4</v>
      </c>
      <c r="D20">
        <f>D27/D12*D5</f>
        <v>3.3255648897111187E-5</v>
      </c>
      <c r="E20">
        <f>E27/E12*E5</f>
        <v>9.4733566086151481E-4</v>
      </c>
      <c r="F20">
        <f>F27/F12*F5</f>
        <v>8.1079829774583076E-4</v>
      </c>
      <c r="G20">
        <f>G27/G12*G5</f>
        <v>8.3888761725800151E-4</v>
      </c>
      <c r="H20">
        <v>0</v>
      </c>
    </row>
    <row r="21" spans="1:8" x14ac:dyDescent="0.25">
      <c r="A21" t="s">
        <v>80</v>
      </c>
      <c r="B21">
        <v>0</v>
      </c>
      <c r="C21">
        <v>2.6634877782655329E-6</v>
      </c>
      <c r="D21">
        <f>D$17/D$2*D6</f>
        <v>5.5454260058825623E-6</v>
      </c>
      <c r="E21">
        <f>E$17/E$2*E6</f>
        <v>3.0966198440270402E-5</v>
      </c>
      <c r="F21">
        <f>F$17/F$2*F6</f>
        <v>2.6644615879539754E-5</v>
      </c>
      <c r="G21">
        <f>G$17/G$2*G6</f>
        <v>2.7567692717268969E-5</v>
      </c>
      <c r="H21">
        <v>0</v>
      </c>
    </row>
    <row r="22" spans="1:8" x14ac:dyDescent="0.25">
      <c r="A22" t="s">
        <v>401</v>
      </c>
      <c r="B22">
        <v>0</v>
      </c>
      <c r="C22">
        <v>2.5836019086811202E-6</v>
      </c>
      <c r="D22">
        <f t="shared" ref="D22:E25" si="1">D$17/D$2*D7</f>
        <v>2.2228961382869554E-6</v>
      </c>
      <c r="E22">
        <f t="shared" si="1"/>
        <v>3.0037430638026009E-5</v>
      </c>
      <c r="F22">
        <f t="shared" ref="F22:G22" si="2">F$17/F$2*F7</f>
        <v>2.5845465109392136E-5</v>
      </c>
      <c r="G22">
        <f t="shared" si="2"/>
        <v>2.6740856144889793E-5</v>
      </c>
      <c r="H22">
        <v>0</v>
      </c>
    </row>
    <row r="23" spans="1:8" x14ac:dyDescent="0.25">
      <c r="A23" t="s">
        <v>82</v>
      </c>
      <c r="B23">
        <v>0</v>
      </c>
      <c r="C23">
        <v>2.4242424242424244E-7</v>
      </c>
      <c r="D23">
        <f t="shared" si="1"/>
        <v>1.1810950874263382E-6</v>
      </c>
      <c r="E23">
        <f t="shared" si="1"/>
        <v>5.692453057299801E-7</v>
      </c>
      <c r="F23">
        <f t="shared" ref="F23:G23" si="3">F$17/F$2*F8</f>
        <v>0</v>
      </c>
      <c r="G23">
        <f t="shared" si="3"/>
        <v>0</v>
      </c>
      <c r="H23">
        <v>0</v>
      </c>
    </row>
    <row r="24" spans="1:8" x14ac:dyDescent="0.25">
      <c r="A24" t="s">
        <v>83</v>
      </c>
      <c r="B24">
        <v>0</v>
      </c>
      <c r="C24">
        <v>3.8754028630216801E-7</v>
      </c>
      <c r="D24">
        <f t="shared" si="1"/>
        <v>4.1189662315005221E-7</v>
      </c>
      <c r="E24">
        <f t="shared" si="1"/>
        <v>4.5056145957039015E-6</v>
      </c>
      <c r="F24">
        <f t="shared" ref="F24:G24" si="4">F$17/F$2*F9</f>
        <v>3.8768197664088202E-6</v>
      </c>
      <c r="G24">
        <f t="shared" si="4"/>
        <v>4.0111284217334679E-6</v>
      </c>
      <c r="H24">
        <v>0</v>
      </c>
    </row>
    <row r="25" spans="1:8" x14ac:dyDescent="0.25">
      <c r="A25" t="s">
        <v>84</v>
      </c>
      <c r="B25">
        <v>0</v>
      </c>
      <c r="C25">
        <v>1.0076047443856369E-6</v>
      </c>
      <c r="D25">
        <f t="shared" si="1"/>
        <v>7.7855687361658947E-7</v>
      </c>
      <c r="E25">
        <f t="shared" si="1"/>
        <v>1.1714597948830144E-5</v>
      </c>
      <c r="F25">
        <f t="shared" ref="F25:G27" si="5">F$17/F$2*F10</f>
        <v>1.0079731392662933E-5</v>
      </c>
      <c r="G25">
        <f t="shared" si="5"/>
        <v>1.042893389650702E-5</v>
      </c>
      <c r="H25">
        <v>0</v>
      </c>
    </row>
    <row r="26" spans="1:8" x14ac:dyDescent="0.25">
      <c r="A26" t="s">
        <v>85</v>
      </c>
      <c r="B26">
        <v>0</v>
      </c>
      <c r="C26">
        <v>1.8566188896297277E-5</v>
      </c>
      <c r="D26">
        <f>'Table1.A(a)s3_PL'!L71</f>
        <v>7.3853909707690234E-6</v>
      </c>
      <c r="E26">
        <f>'Table1.A(a)s3_PL'!L70</f>
        <v>7.3853909706957178E-6</v>
      </c>
      <c r="F26">
        <f t="shared" si="5"/>
        <v>9.2864884818611669E-7</v>
      </c>
      <c r="G26">
        <f t="shared" ref="G26" si="6">G$17/G$2*G11</f>
        <v>9.6082098555225402E-7</v>
      </c>
      <c r="H26">
        <v>0</v>
      </c>
    </row>
    <row r="27" spans="1:8" x14ac:dyDescent="0.25">
      <c r="A27" t="s">
        <v>86</v>
      </c>
      <c r="B27">
        <v>0</v>
      </c>
      <c r="C27">
        <v>1.8053259871441689E-6</v>
      </c>
      <c r="D27">
        <f>'Table1.A(a)s3_PL'!M71</f>
        <v>2.1101117059126974E-6</v>
      </c>
      <c r="E27">
        <f>'Table1.A(a)s3_PL'!M70</f>
        <v>2.1101117058354145E-6</v>
      </c>
      <c r="F27">
        <f t="shared" si="5"/>
        <v>1.8059860404590086E-6</v>
      </c>
      <c r="G27">
        <f t="shared" ref="G27" si="7">G$17/G$2*G12</f>
        <v>1.8685526727102219E-6</v>
      </c>
      <c r="H27">
        <v>0</v>
      </c>
    </row>
    <row r="28" spans="1:8" x14ac:dyDescent="0.25">
      <c r="A28" t="s">
        <v>402</v>
      </c>
      <c r="B28">
        <v>0</v>
      </c>
      <c r="C28">
        <v>0</v>
      </c>
      <c r="D28">
        <v>0</v>
      </c>
      <c r="E28">
        <v>0</v>
      </c>
      <c r="F28">
        <v>0</v>
      </c>
      <c r="G28">
        <v>0</v>
      </c>
      <c r="H28">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RowHeight="15" x14ac:dyDescent="0.25"/>
  <cols>
    <col min="2" max="2" width="12.28515625" customWidth="1"/>
    <col min="3" max="3" width="13.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ht="14.45" x14ac:dyDescent="0.3">
      <c r="B1" s="232" t="s">
        <v>411</v>
      </c>
      <c r="C1" s="238" t="s">
        <v>404</v>
      </c>
      <c r="D1" s="238" t="s">
        <v>414</v>
      </c>
      <c r="E1" s="232" t="s">
        <v>412</v>
      </c>
      <c r="F1" s="232" t="s">
        <v>415</v>
      </c>
      <c r="G1" s="232" t="s">
        <v>416</v>
      </c>
      <c r="H1" s="237" t="s">
        <v>417</v>
      </c>
      <c r="I1" s="232"/>
    </row>
    <row r="2" spans="1:9" x14ac:dyDescent="0.25">
      <c r="A2" t="s">
        <v>87</v>
      </c>
      <c r="B2">
        <v>0</v>
      </c>
      <c r="C2" s="233">
        <f>'GREET1 Results'!H172/10^6*IF(HHV_Adjust,'GREET1 Fuel_Specs'!$I$59,1)</f>
        <v>5.3582261579772063E-2</v>
      </c>
      <c r="D2" s="233">
        <f>'GREET1 Results'!H52/10^6*IF(HHV_Adjust,'GREET1 Fuel_Specs'!$I$16,1)</f>
        <v>7.1454787635149244E-2</v>
      </c>
      <c r="E2" s="233">
        <f>'GREET1 Results'!H802/10^6*IF(HHV_Adjust,'GREET1 Fuel_Specs'!$I$20,1)</f>
        <v>7.3857875692758215E-2</v>
      </c>
      <c r="F2" s="233">
        <f>IF(use_lifecycle_biofuel_EIs,'GREET1 Results'!H322+'GREET1 Results'!P21,'GREET1 Results'!H322)/10^6*IF(HHV_Adjust,'GREET1 Fuel_Specs'!$I$31,1)</f>
        <v>4.2344979857895045E-2</v>
      </c>
      <c r="G2" s="233">
        <f>IF(use_lifecycle_biofuel_EIs,'GREET1 Results'!H922+'GREET1 Results'!AF21,'GREET1 Results'!H922)/10^6*IF(HHV_Adjust,'GREET1 Fuel_Specs'!$I$41,1)</f>
        <v>1.6327068082632616E-2</v>
      </c>
      <c r="H2">
        <v>0</v>
      </c>
    </row>
    <row r="3" spans="1:9" ht="14.45" x14ac:dyDescent="0.3">
      <c r="A3" t="s">
        <v>77</v>
      </c>
      <c r="B3">
        <v>0</v>
      </c>
      <c r="C3" s="233">
        <f>'GREET1 Results'!H176/10^6*IF(HHV_Adjust,'GREET1 Fuel_Specs'!$I$59,1)</f>
        <v>3.4543327077567089E-5</v>
      </c>
      <c r="D3" s="233">
        <f>'GREET1 Results'!H56/10^6*IF(HHV_Adjust,'GREET1 Fuel_Specs'!$I$16,1)</f>
        <v>5.1729790668657905E-5</v>
      </c>
      <c r="E3" s="233">
        <f>'GREET1 Results'!H806/10^6*IF(HHV_Adjust,'GREET1 Fuel_Specs'!$I$20,1)</f>
        <v>3.201030894193034E-5</v>
      </c>
      <c r="F3" s="233">
        <f>'GREET1 Results'!H326/10^6*IF(HHV_Adjust,'GREET1 Fuel_Specs'!$I$31,1)</f>
        <v>4.6861225591870648E-5</v>
      </c>
      <c r="G3" s="233">
        <f>'GREET1 Results'!H896/10^6*IF(HHV_Adjust,'GREET1 Fuel_Specs'!$I$41,1)</f>
        <v>3.0163056226318824E-5</v>
      </c>
      <c r="H3">
        <v>0</v>
      </c>
    </row>
    <row r="4" spans="1:9" ht="14.45" x14ac:dyDescent="0.3">
      <c r="A4" t="s">
        <v>78</v>
      </c>
      <c r="B4">
        <v>0</v>
      </c>
      <c r="C4" s="233">
        <f>'GREET1 Results'!H177/10^6*IF(HHV_Adjust,'GREET1 Fuel_Specs'!$I$59,1)</f>
        <v>5.3890604723352028E-4</v>
      </c>
      <c r="D4" s="233">
        <f>'GREET1 Results'!H57/10^6*IF(HHV_Adjust,'GREET1 Fuel_Specs'!$I$16,1)</f>
        <v>5.8541765656290731E-4</v>
      </c>
      <c r="E4" s="233">
        <f>'GREET1 Results'!H807/10^6*IF(HHV_Adjust,'GREET1 Fuel_Specs'!$I$20,1)</f>
        <v>7.3191904272771051E-4</v>
      </c>
      <c r="F4" s="233">
        <f>'GREET1 Results'!H327/10^6*IF(HHV_Adjust,'GREET1 Fuel_Specs'!$I$31,1)</f>
        <v>5.6747692535326843E-4</v>
      </c>
      <c r="G4" s="233">
        <f>'GREET1 Results'!H897/10^6*IF(HHV_Adjust,'GREET1 Fuel_Specs'!$I$41,1)</f>
        <v>7.3135426612195946E-4</v>
      </c>
      <c r="H4">
        <v>0</v>
      </c>
    </row>
    <row r="5" spans="1:9" ht="14.45" x14ac:dyDescent="0.3">
      <c r="A5" t="s">
        <v>79</v>
      </c>
      <c r="B5">
        <v>0</v>
      </c>
      <c r="C5" s="233">
        <f>'GREET1 Results'!H178/10^6*IF(HHV_Adjust,'GREET1 Fuel_Specs'!$I$59,1)</f>
        <v>2.3928222596399472E-5</v>
      </c>
      <c r="D5" s="233">
        <f>'GREET1 Results'!H58/10^6*IF(HHV_Adjust,'GREET1 Fuel_Specs'!$I$16,1)</f>
        <v>2.5993406587307788E-5</v>
      </c>
      <c r="E5" s="233">
        <f>'GREET1 Results'!H808/10^6*IF(HHV_Adjust,'GREET1 Fuel_Specs'!$I$20,1)</f>
        <v>3.4279185898642381E-5</v>
      </c>
      <c r="F5" s="233">
        <f>'GREET1 Results'!H328/10^6*IF(HHV_Adjust,'GREET1 Fuel_Specs'!$I$31,1)</f>
        <v>2.5196811685227597E-5</v>
      </c>
      <c r="G5" s="233">
        <f>'GREET1 Results'!H898/10^6*IF(HHV_Adjust,'GREET1 Fuel_Specs'!$I$41,1)</f>
        <v>3.42527347734092E-5</v>
      </c>
      <c r="H5">
        <v>0</v>
      </c>
    </row>
    <row r="6" spans="1:9" ht="14.45" x14ac:dyDescent="0.3">
      <c r="A6" t="s">
        <v>80</v>
      </c>
      <c r="B6">
        <v>0</v>
      </c>
      <c r="C6" s="233">
        <f>'GREET1 Results'!H179/10^6*IF(HHV_Adjust,'GREET1 Fuel_Specs'!$I$59,1)</f>
        <v>4.6657324226001493E-6</v>
      </c>
      <c r="D6" s="233">
        <f>'GREET1 Results'!H59/10^6*IF(HHV_Adjust,'GREET1 Fuel_Specs'!$I$16,1)</f>
        <v>5.0684199129140162E-6</v>
      </c>
      <c r="E6" s="233">
        <f>'GREET1 Results'!H809/10^6*IF(HHV_Adjust,'GREET1 Fuel_Specs'!$I$20,1)</f>
        <v>6.1396553419573551E-6</v>
      </c>
      <c r="F6" s="233">
        <f>'GREET1 Results'!H329/10^6*IF(HHV_Adjust,'GREET1 Fuel_Specs'!$I$31,1)</f>
        <v>4.9130929283316848E-6</v>
      </c>
      <c r="G6" s="233">
        <f>'GREET1 Results'!H899/10^6*IF(HHV_Adjust,'GREET1 Fuel_Specs'!$I$41,1)</f>
        <v>6.1349177500898326E-6</v>
      </c>
      <c r="H6">
        <v>0</v>
      </c>
    </row>
    <row r="7" spans="1:9" ht="14.45" x14ac:dyDescent="0.3">
      <c r="A7" t="s">
        <v>401</v>
      </c>
      <c r="B7">
        <v>0</v>
      </c>
      <c r="C7" s="233">
        <f>'GREET1 Results'!H180/10^6*IF(HHV_Adjust,'GREET1 Fuel_Specs'!$I$59,1)</f>
        <v>1.8702690421756842E-6</v>
      </c>
      <c r="D7" s="233">
        <f>'GREET1 Results'!H60/10^6*IF(HHV_Adjust,'GREET1 Fuel_Specs'!$I$16,1)</f>
        <v>2.0316872030537864E-6</v>
      </c>
      <c r="E7" s="233">
        <f>'GREET1 Results'!H810/10^6*IF(HHV_Adjust,'GREET1 Fuel_Specs'!$I$20,1)</f>
        <v>2.529136193639625E-6</v>
      </c>
      <c r="F7" s="233">
        <f>'GREET1 Results'!H330/10^6*IF(HHV_Adjust,'GREET1 Fuel_Specs'!$I$31,1)</f>
        <v>1.9694240416963801E-6</v>
      </c>
      <c r="G7" s="233">
        <f>'GREET1 Results'!H900/10^6*IF(HHV_Adjust,'GREET1 Fuel_Specs'!$I$41,1)</f>
        <v>2.5271846158399783E-6</v>
      </c>
      <c r="H7">
        <v>0</v>
      </c>
    </row>
    <row r="8" spans="1:9" ht="14.45" x14ac:dyDescent="0.3">
      <c r="A8" t="s">
        <v>82</v>
      </c>
      <c r="B8">
        <v>0</v>
      </c>
      <c r="C8" s="233">
        <f>'GREET1 Results'!H181/10^6*IF(HHV_Adjust,'GREET1 Fuel_Specs'!$I$59,1)</f>
        <v>2.4242424242424239E-7</v>
      </c>
      <c r="D8" s="233">
        <f>'GREET1 Results'!H61/10^6*IF(HHV_Adjust,'GREET1 Fuel_Specs'!$I$16,1)</f>
        <v>1.0794997271276093E-6</v>
      </c>
      <c r="E8" s="233">
        <f>'GREET1 Results'!H811/10^6*IF(HHV_Adjust,'GREET1 Fuel_Specs'!$I$20,1)</f>
        <v>5.0929308975377288E-7</v>
      </c>
      <c r="F8" s="233">
        <f>'GREET1 Results'!H331/10^6*IF(HHV_Adjust,'GREET1 Fuel_Specs'!$I$31,1)</f>
        <v>2.9218483741183852E-7</v>
      </c>
      <c r="G8" s="233">
        <f>'GREET1 Results'!H901/10^6*IF(HHV_Adjust,'GREET1 Fuel_Specs'!$I$41,1)</f>
        <v>4.1346657157467714E-7</v>
      </c>
      <c r="H8">
        <v>0</v>
      </c>
    </row>
    <row r="9" spans="1:9" ht="14.45" x14ac:dyDescent="0.3">
      <c r="A9" t="s">
        <v>83</v>
      </c>
      <c r="B9">
        <v>0</v>
      </c>
      <c r="C9" s="233">
        <f>'GREET1 Results'!H182/10^6*IF(HHV_Adjust,'GREET1 Fuel_Specs'!$I$59,1)</f>
        <v>3.4655577900635184E-7</v>
      </c>
      <c r="D9" s="233">
        <f>'GREET1 Results'!H62/10^6*IF(HHV_Adjust,'GREET1 Fuel_Specs'!$I$16,1)</f>
        <v>3.7646612624912489E-7</v>
      </c>
      <c r="E9" s="233">
        <f>'GREET1 Results'!H812/10^6*IF(HHV_Adjust,'GREET1 Fuel_Specs'!$I$20,1)</f>
        <v>4.2013344017868316E-7</v>
      </c>
      <c r="F9" s="233">
        <f>'GREET1 Results'!H332/10^6*IF(HHV_Adjust,'GREET1 Fuel_Specs'!$I$31,1)</f>
        <v>3.6492893138516416E-7</v>
      </c>
      <c r="G9" s="233">
        <f>'GREET1 Results'!H902/10^6*IF(HHV_Adjust,'GREET1 Fuel_Specs'!$I$41,1)</f>
        <v>4.1980924921704031E-7</v>
      </c>
      <c r="H9">
        <v>0</v>
      </c>
    </row>
    <row r="10" spans="1:9" ht="14.45" x14ac:dyDescent="0.3">
      <c r="A10" t="s">
        <v>84</v>
      </c>
      <c r="B10">
        <v>0</v>
      </c>
      <c r="C10" s="233">
        <f>'GREET1 Results'!H183/10^6*IF(HHV_Adjust,'GREET1 Fuel_Specs'!$I$59,1)</f>
        <v>6.5505121594224659E-7</v>
      </c>
      <c r="D10" s="233">
        <f>'GREET1 Results'!H63/10^6*IF(HHV_Adjust,'GREET1 Fuel_Specs'!$I$16,1)</f>
        <v>7.1158701917372055E-7</v>
      </c>
      <c r="E10" s="233">
        <f>'GREET1 Results'!H813/10^6*IF(HHV_Adjust,'GREET1 Fuel_Specs'!$I$20,1)</f>
        <v>3.9019036687577519E-7</v>
      </c>
      <c r="F10" s="233">
        <f>'GREET1 Results'!H333/10^6*IF(HHV_Adjust,'GREET1 Fuel_Specs'!$I$31,1)</f>
        <v>6.8977969699929621E-7</v>
      </c>
      <c r="G10" s="233">
        <f>'GREET1 Results'!H903/10^6*IF(HHV_Adjust,'GREET1 Fuel_Specs'!$I$41,1)</f>
        <v>3.898892811297621E-7</v>
      </c>
      <c r="H10">
        <v>0</v>
      </c>
    </row>
    <row r="11" spans="1:9" ht="14.45" x14ac:dyDescent="0.3">
      <c r="A11" t="s">
        <v>85</v>
      </c>
      <c r="B11">
        <v>0</v>
      </c>
      <c r="C11" s="233">
        <f>'GREET1 Results'!H173/10^6*IF(HHV_Adjust,'GREET1 Fuel_Specs'!$I$59,1)</f>
        <v>1.7224745402751103E-5</v>
      </c>
      <c r="D11" s="233">
        <f>'GREET1 Results'!H53/10^6*IF(HHV_Adjust,'GREET1 Fuel_Specs'!$I$16,1)</f>
        <v>1.8711369338562603E-6</v>
      </c>
      <c r="E11" s="233">
        <f>'GREET1 Results'!H803/10^6*IF(HHV_Adjust,'GREET1 Fuel_Specs'!$I$20,1)</f>
        <v>2.709254660526366E-5</v>
      </c>
      <c r="F11" s="233">
        <f>'GREET1 Results'!H323/10^6*IF(HHV_Adjust,'GREET1 Fuel_Specs'!$I$31,1)</f>
        <v>1.8137940020017004E-6</v>
      </c>
      <c r="G11" s="233">
        <f>'GREET1 Results'!H893/10^6*IF(HHV_Adjust,'GREET1 Fuel_Specs'!$I$41,1)</f>
        <v>2.7071640964585355E-5</v>
      </c>
      <c r="H11">
        <v>0</v>
      </c>
    </row>
    <row r="12" spans="1:9" ht="14.45" x14ac:dyDescent="0.3">
      <c r="A12" t="s">
        <v>86</v>
      </c>
      <c r="B12">
        <v>0</v>
      </c>
      <c r="C12" s="233">
        <f>'GREET1 Results'!H174/10^6*IF(HHV_Adjust,'GREET1 Fuel_Specs'!$I$59,1)</f>
        <v>1.5182750683518688E-6</v>
      </c>
      <c r="D12" s="233">
        <f>'GREET1 Results'!H54/10^6*IF(HHV_Adjust,'GREET1 Fuel_Specs'!$I$16,1)</f>
        <v>1.6493135252336315E-6</v>
      </c>
      <c r="E12" s="233">
        <f>'GREET1 Results'!H804/10^6*IF(HHV_Adjust,'GREET1 Fuel_Specs'!$I$20,1)</f>
        <v>1.696126014682268E-7</v>
      </c>
      <c r="F12" s="233">
        <f>'GREET1 Results'!H324/10^6*IF(HHV_Adjust,'GREET1 Fuel_Specs'!$I$31,1)</f>
        <v>1.5987686017846769E-6</v>
      </c>
      <c r="G12" s="233">
        <f>'GREET1 Results'!H894/10^6*IF(HHV_Adjust,'GREET1 Fuel_Specs'!$I$41,1)</f>
        <v>1.6948172192587628E-7</v>
      </c>
      <c r="H12">
        <v>0</v>
      </c>
    </row>
    <row r="13" spans="1:9" ht="14.45" x14ac:dyDescent="0.3">
      <c r="A13" t="s">
        <v>402</v>
      </c>
      <c r="B13">
        <v>0</v>
      </c>
      <c r="C13">
        <v>0</v>
      </c>
      <c r="D13">
        <v>0</v>
      </c>
      <c r="E13">
        <v>0</v>
      </c>
      <c r="F13">
        <v>0</v>
      </c>
      <c r="G13">
        <v>0</v>
      </c>
      <c r="H13">
        <v>0</v>
      </c>
    </row>
    <row r="16" spans="1:9" ht="14.45" x14ac:dyDescent="0.3">
      <c r="B16" t="s">
        <v>411</v>
      </c>
      <c r="C16" t="s">
        <v>404</v>
      </c>
      <c r="D16" t="s">
        <v>414</v>
      </c>
      <c r="E16" t="s">
        <v>412</v>
      </c>
      <c r="F16" t="s">
        <v>415</v>
      </c>
      <c r="G16" t="s">
        <v>416</v>
      </c>
      <c r="H16" t="s">
        <v>417</v>
      </c>
    </row>
    <row r="17" spans="1:8" ht="14.45" x14ac:dyDescent="0.3">
      <c r="A17" t="s">
        <v>87</v>
      </c>
      <c r="B17">
        <v>0</v>
      </c>
      <c r="C17">
        <v>5.3582261579772063E-2</v>
      </c>
      <c r="D17">
        <f>'Table1.A(a)s3_PL'!K52</f>
        <v>7.3901256487551734E-2</v>
      </c>
      <c r="E17">
        <v>7.3857875692758215E-2</v>
      </c>
      <c r="F17" s="233">
        <f>F2</f>
        <v>4.2344979857895045E-2</v>
      </c>
      <c r="G17" s="233">
        <f>G2</f>
        <v>1.6327068082632616E-2</v>
      </c>
      <c r="H17">
        <v>0</v>
      </c>
    </row>
    <row r="18" spans="1:8" ht="14.45" x14ac:dyDescent="0.3">
      <c r="A18" t="s">
        <v>77</v>
      </c>
      <c r="B18">
        <v>0</v>
      </c>
      <c r="C18">
        <v>3.4543327077567089E-5</v>
      </c>
      <c r="D18">
        <f>D$17/D$2*D3</f>
        <v>5.3500915120925109E-5</v>
      </c>
      <c r="E18">
        <f>E$17/E$2*E3</f>
        <v>3.201030894193034E-5</v>
      </c>
      <c r="F18">
        <f t="shared" ref="F18:G18" si="0">F$17/F$2*F3</f>
        <v>4.6861225591870648E-5</v>
      </c>
      <c r="G18">
        <f t="shared" si="0"/>
        <v>3.0163056226318824E-5</v>
      </c>
      <c r="H18">
        <v>0</v>
      </c>
    </row>
    <row r="19" spans="1:8" ht="14.45" x14ac:dyDescent="0.3">
      <c r="A19" t="s">
        <v>78</v>
      </c>
      <c r="B19">
        <v>0</v>
      </c>
      <c r="C19">
        <v>5.3890604723352028E-4</v>
      </c>
      <c r="D19">
        <f>D$17/D$2*D4</f>
        <v>6.0546118492297337E-4</v>
      </c>
      <c r="E19">
        <f>E$17/E$2*E4</f>
        <v>7.3191904272771051E-4</v>
      </c>
      <c r="F19">
        <f t="shared" ref="F19:G19" si="1">F$17/F$2*F4</f>
        <v>5.6747692535326843E-4</v>
      </c>
      <c r="G19">
        <f t="shared" si="1"/>
        <v>7.3135426612195946E-4</v>
      </c>
      <c r="H19">
        <v>0</v>
      </c>
    </row>
    <row r="20" spans="1:8" ht="14.45" x14ac:dyDescent="0.3">
      <c r="A20" t="s">
        <v>79</v>
      </c>
      <c r="B20">
        <v>0</v>
      </c>
      <c r="C20">
        <v>2.3928222596399472E-5</v>
      </c>
      <c r="D20">
        <f>D27/D12*D5</f>
        <v>1.6627824448748646E-5</v>
      </c>
      <c r="E20">
        <f>E27/E12*E5</f>
        <v>3.4279185898642381E-5</v>
      </c>
      <c r="F20">
        <f t="shared" ref="F20:G20" si="2">F27/F12*F5</f>
        <v>2.5196811685227597E-5</v>
      </c>
      <c r="G20">
        <f t="shared" si="2"/>
        <v>3.42527347734092E-5</v>
      </c>
      <c r="H20">
        <v>0</v>
      </c>
    </row>
    <row r="21" spans="1:8" ht="14.45" x14ac:dyDescent="0.3">
      <c r="A21" t="s">
        <v>80</v>
      </c>
      <c r="B21">
        <v>0</v>
      </c>
      <c r="C21">
        <v>4.6657324226001493E-6</v>
      </c>
      <c r="D21">
        <f t="shared" ref="D21:E25" si="3">D$17/D$2*D6</f>
        <v>5.2419524620715926E-6</v>
      </c>
      <c r="E21">
        <f t="shared" si="3"/>
        <v>6.1396553419573551E-6</v>
      </c>
      <c r="F21">
        <f t="shared" ref="F21:G21" si="4">F$17/F$2*F6</f>
        <v>4.9130929283316848E-6</v>
      </c>
      <c r="G21">
        <f t="shared" si="4"/>
        <v>6.1349177500898326E-6</v>
      </c>
      <c r="H21">
        <v>0</v>
      </c>
    </row>
    <row r="22" spans="1:8" ht="14.45" x14ac:dyDescent="0.3">
      <c r="A22" t="s">
        <v>401</v>
      </c>
      <c r="B22">
        <v>0</v>
      </c>
      <c r="C22">
        <v>1.8702690421756842E-6</v>
      </c>
      <c r="D22">
        <f t="shared" si="3"/>
        <v>2.1012481047735591E-6</v>
      </c>
      <c r="E22">
        <f t="shared" si="3"/>
        <v>2.529136193639625E-6</v>
      </c>
      <c r="F22">
        <f t="shared" ref="F22:G22" si="5">F$17/F$2*F7</f>
        <v>1.9694240416963801E-6</v>
      </c>
      <c r="G22">
        <f t="shared" si="5"/>
        <v>2.5271846158399783E-6</v>
      </c>
      <c r="H22">
        <v>0</v>
      </c>
    </row>
    <row r="23" spans="1:8" ht="14.45" x14ac:dyDescent="0.3">
      <c r="A23" t="s">
        <v>82</v>
      </c>
      <c r="B23">
        <v>0</v>
      </c>
      <c r="C23">
        <v>2.4242424242424239E-7</v>
      </c>
      <c r="D23">
        <f t="shared" si="3"/>
        <v>1.1164596362673515E-6</v>
      </c>
      <c r="E23">
        <f t="shared" si="3"/>
        <v>5.0929308975377288E-7</v>
      </c>
      <c r="F23">
        <f t="shared" ref="F23:G23" si="6">F$17/F$2*F8</f>
        <v>2.9218483741183852E-7</v>
      </c>
      <c r="G23">
        <f t="shared" si="6"/>
        <v>4.1346657157467714E-7</v>
      </c>
      <c r="H23">
        <v>0</v>
      </c>
    </row>
    <row r="24" spans="1:8" x14ac:dyDescent="0.25">
      <c r="A24" t="s">
        <v>83</v>
      </c>
      <c r="B24">
        <v>0</v>
      </c>
      <c r="C24">
        <v>3.4655577900635184E-7</v>
      </c>
      <c r="D24">
        <f t="shared" si="3"/>
        <v>3.8935557260163291E-7</v>
      </c>
      <c r="E24">
        <f t="shared" si="3"/>
        <v>4.2013344017868316E-7</v>
      </c>
      <c r="F24">
        <f t="shared" ref="F24:G24" si="7">F$17/F$2*F9</f>
        <v>3.6492893138516416E-7</v>
      </c>
      <c r="G24">
        <f t="shared" si="7"/>
        <v>4.1980924921704031E-7</v>
      </c>
      <c r="H24">
        <v>0</v>
      </c>
    </row>
    <row r="25" spans="1:8" x14ac:dyDescent="0.25">
      <c r="A25" t="s">
        <v>84</v>
      </c>
      <c r="B25">
        <v>0</v>
      </c>
      <c r="C25">
        <v>6.5505121594224659E-7</v>
      </c>
      <c r="D25">
        <f t="shared" si="3"/>
        <v>7.3595033387659838E-7</v>
      </c>
      <c r="E25">
        <f t="shared" si="3"/>
        <v>3.9019036687577519E-7</v>
      </c>
      <c r="F25">
        <f t="shared" ref="F25:G25" si="8">F$17/F$2*F10</f>
        <v>6.8977969699929621E-7</v>
      </c>
      <c r="G25">
        <f t="shared" si="8"/>
        <v>3.898892811297621E-7</v>
      </c>
      <c r="H25">
        <v>0</v>
      </c>
    </row>
    <row r="26" spans="1:8" x14ac:dyDescent="0.25">
      <c r="A26" t="s">
        <v>85</v>
      </c>
      <c r="B26">
        <v>0</v>
      </c>
      <c r="C26">
        <v>1.7224745402751103E-5</v>
      </c>
      <c r="D26">
        <f>'Table1.A(a)s3_PL'!L52</f>
        <v>1.0550558529687982E-4</v>
      </c>
      <c r="E26">
        <f t="shared" ref="E26:G26" si="9">E$17/E$2*E11</f>
        <v>2.709254660526366E-5</v>
      </c>
      <c r="F26">
        <f t="shared" si="9"/>
        <v>1.8137940020017004E-6</v>
      </c>
      <c r="G26">
        <f t="shared" si="9"/>
        <v>2.7071640964585355E-5</v>
      </c>
      <c r="H26">
        <v>0</v>
      </c>
    </row>
    <row r="27" spans="1:8" x14ac:dyDescent="0.25">
      <c r="A27" t="s">
        <v>86</v>
      </c>
      <c r="B27">
        <v>0</v>
      </c>
      <c r="C27">
        <v>1.5182750683518688E-6</v>
      </c>
      <c r="D27">
        <f>'Table1.A(a)s3_PL'!M52</f>
        <v>1.0550558529685981E-6</v>
      </c>
      <c r="E27">
        <f t="shared" ref="E27:G27" si="10">E$17/E$2*E12</f>
        <v>1.696126014682268E-7</v>
      </c>
      <c r="F27">
        <f t="shared" si="10"/>
        <v>1.5987686017846769E-6</v>
      </c>
      <c r="G27">
        <f t="shared" si="10"/>
        <v>1.6948172192587628E-7</v>
      </c>
      <c r="H27">
        <v>0</v>
      </c>
    </row>
    <row r="28" spans="1:8" x14ac:dyDescent="0.25">
      <c r="A28" t="s">
        <v>402</v>
      </c>
      <c r="B28">
        <v>0</v>
      </c>
      <c r="C28">
        <v>0</v>
      </c>
      <c r="D28">
        <v>0</v>
      </c>
      <c r="E28">
        <v>0</v>
      </c>
      <c r="F28">
        <v>0</v>
      </c>
      <c r="G28">
        <v>0</v>
      </c>
      <c r="H28">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heetViews>
  <sheetFormatPr defaultRowHeight="15" x14ac:dyDescent="0.25"/>
  <cols>
    <col min="2" max="2" width="12" bestFit="1" customWidth="1"/>
    <col min="3" max="3" width="23" customWidth="1"/>
    <col min="7" max="7" width="10.28515625" customWidth="1"/>
    <col min="8" max="8" width="14" customWidth="1"/>
    <col min="9" max="9" width="12.7109375" customWidth="1"/>
    <col min="10" max="10" width="15.7109375" customWidth="1"/>
    <col min="11" max="11" width="16.140625" customWidth="1"/>
    <col min="12" max="12" width="20.7109375" customWidth="1"/>
    <col min="13" max="13" width="14.5703125" customWidth="1"/>
    <col min="14" max="14" width="17.85546875" customWidth="1"/>
  </cols>
  <sheetData>
    <row r="1" spans="1:14" ht="14.45" x14ac:dyDescent="0.3">
      <c r="B1" s="232" t="s">
        <v>403</v>
      </c>
      <c r="C1" s="232" t="s">
        <v>488</v>
      </c>
      <c r="D1" s="232" t="s">
        <v>405</v>
      </c>
      <c r="E1" s="232" t="s">
        <v>406</v>
      </c>
      <c r="F1" s="232" t="s">
        <v>407</v>
      </c>
      <c r="G1" s="232" t="s">
        <v>408</v>
      </c>
      <c r="H1" s="232" t="s">
        <v>409</v>
      </c>
      <c r="I1" s="232" t="s">
        <v>410</v>
      </c>
      <c r="J1" s="232" t="s">
        <v>489</v>
      </c>
      <c r="K1" s="232" t="s">
        <v>490</v>
      </c>
      <c r="L1" s="232" t="s">
        <v>491</v>
      </c>
    </row>
    <row r="2" spans="1:14" ht="14.45" x14ac:dyDescent="0.3">
      <c r="A2" t="s">
        <v>87</v>
      </c>
      <c r="B2" s="233">
        <f>'GREET1 EF'!AA16/10^6*IF(HHV_Adjust,'GREET1 Fuel_Specs'!$C$65/'GREET1 Fuel_Specs'!$D$65,1)</f>
        <v>9.4214277468284133E-2</v>
      </c>
      <c r="C2" s="233">
        <f>'GREET1 EF'!E16/10^6*IF(HHV_Adjust,'GREET1 Fuel_Specs'!$I$59,1)</f>
        <v>5.3605429034896589E-2</v>
      </c>
      <c r="D2">
        <v>0</v>
      </c>
      <c r="E2">
        <v>0</v>
      </c>
      <c r="F2">
        <v>0</v>
      </c>
      <c r="G2">
        <v>0</v>
      </c>
      <c r="H2">
        <v>0</v>
      </c>
      <c r="I2" s="233">
        <f>IF(use_lifecycle_biofuel_EIs,MAX(0,(AVERAGE('GREET1 Electric'!AA99:AJ99)+AVERAGE('GREET1 Electric'!AA100:AJ100))/AVERAGE('GREET1 Electric'!AA99:AJ99)),1)*'GREET1 EF'!AY16/10^6*IF(HHV_Adjust,'GREET1 Fuel_Specs'!$I$79,1)</f>
        <v>0</v>
      </c>
      <c r="J2">
        <v>0</v>
      </c>
      <c r="K2" s="233">
        <f>'GREET1 EF'!K16/10^6*IF(HHV_Adjust,'GREET1 Fuel_Specs'!$I$20,1)</f>
        <v>7.9512680193781923E-2</v>
      </c>
      <c r="L2" s="233">
        <f>'GREET1 EF'!D16/10^6*IF(HHV_Adjust,'GREET1 Fuel_Specs'!$I$59,1)</f>
        <v>5.3565474482154887E-2</v>
      </c>
    </row>
    <row r="3" spans="1:14" ht="14.45" x14ac:dyDescent="0.3">
      <c r="A3" t="s">
        <v>77</v>
      </c>
      <c r="B3" s="233">
        <f>'GREET1 EF'!AA6/10^6*IF(HHV_Adjust,'GREET1 Fuel_Specs'!$C$65/'GREET1 Fuel_Specs'!$D$65,1)</f>
        <v>1.4082631344691375E-6</v>
      </c>
      <c r="C3" s="233">
        <f>'GREET1 EF'!E6/10^6*IF(HHV_Adjust,'GREET1 Fuel_Specs'!$I$59,1)</f>
        <v>2.4101101928374656E-7</v>
      </c>
      <c r="D3">
        <v>0</v>
      </c>
      <c r="E3">
        <v>0</v>
      </c>
      <c r="F3">
        <v>0</v>
      </c>
      <c r="G3">
        <v>0</v>
      </c>
      <c r="H3">
        <v>0</v>
      </c>
      <c r="I3" s="233">
        <f>'GREET1 EF'!AY6/10^6*IF(HHV_Adjust,'GREET1 Fuel_Specs'!$I$79,1)</f>
        <v>7.7108206187869978E-6</v>
      </c>
      <c r="J3">
        <v>0</v>
      </c>
      <c r="K3" s="233">
        <f>'GREET1 EF'!K6/10^6*IF(HHV_Adjust,'GREET1 Fuel_Specs'!$I$20,1)</f>
        <v>1.9532104382006114E-6</v>
      </c>
      <c r="L3" s="233">
        <f>'GREET1 EF'!D6/10^6*IF(HHV_Adjust,'GREET1 Fuel_Specs'!$I$59,1)</f>
        <v>9.5321212121212136E-7</v>
      </c>
    </row>
    <row r="4" spans="1:14" ht="14.45" x14ac:dyDescent="0.3">
      <c r="A4" t="s">
        <v>78</v>
      </c>
      <c r="B4" s="233">
        <f>'GREET1 EF'!AA7/10^6*IF(HHV_Adjust,'GREET1 Fuel_Specs'!$C$65/'GREET1 Fuel_Specs'!$D$65,1)</f>
        <v>1.1696590863346677E-5</v>
      </c>
      <c r="C4" s="233">
        <f>'GREET1 EF'!E7/10^6*IF(HHV_Adjust,'GREET1 Fuel_Specs'!$I$59,1)</f>
        <v>1.3118401285583103E-5</v>
      </c>
      <c r="D4">
        <v>0</v>
      </c>
      <c r="E4">
        <v>0</v>
      </c>
      <c r="F4">
        <v>0</v>
      </c>
      <c r="G4">
        <v>0</v>
      </c>
      <c r="H4">
        <v>0</v>
      </c>
      <c r="I4" s="233">
        <f>'GREET1 EF'!AY7/10^6*IF(HHV_Adjust,'GREET1 Fuel_Specs'!$I$79,1)</f>
        <v>2.7215353926058304E-4</v>
      </c>
      <c r="J4">
        <v>0</v>
      </c>
      <c r="K4" s="233">
        <f>'GREET1 EF'!K7/10^6*IF(HHV_Adjust,'GREET1 Fuel_Specs'!$I$20,1)</f>
        <v>1.5155379604018053E-5</v>
      </c>
      <c r="L4" s="233">
        <f>'GREET1 EF'!D7/10^6*IF(HHV_Adjust,'GREET1 Fuel_Specs'!$I$59,1)</f>
        <v>3.726734435261708E-5</v>
      </c>
    </row>
    <row r="5" spans="1:14" ht="14.45" x14ac:dyDescent="0.3">
      <c r="A5" t="s">
        <v>79</v>
      </c>
      <c r="B5" s="233">
        <f>'GREET1 EF'!AA8/10^6*IF(HHV_Adjust,'GREET1 Fuel_Specs'!$C$65/'GREET1 Fuel_Specs'!$D$65,1)</f>
        <v>1.0930288482148921E-4</v>
      </c>
      <c r="C5" s="233">
        <f>'GREET1 EF'!E8/10^6*IF(HHV_Adjust,'GREET1 Fuel_Specs'!$I$59,1)</f>
        <v>1.5728902662993572E-5</v>
      </c>
      <c r="D5">
        <v>0</v>
      </c>
      <c r="E5">
        <v>0</v>
      </c>
      <c r="F5">
        <v>0</v>
      </c>
      <c r="G5">
        <v>0</v>
      </c>
      <c r="H5">
        <v>0</v>
      </c>
      <c r="I5" s="233">
        <f>'GREET1 EF'!AY8/10^6*IF(HHV_Adjust,'GREET1 Fuel_Specs'!$I$79,1)</f>
        <v>9.9789759801183954E-5</v>
      </c>
      <c r="J5">
        <v>0</v>
      </c>
      <c r="K5" s="233">
        <f>'GREET1 EF'!K8/10^6*IF(HHV_Adjust,'GREET1 Fuel_Specs'!$I$20,1)</f>
        <v>4.0533838331634881E-4</v>
      </c>
      <c r="L5" s="233">
        <f>'GREET1 EF'!D8/10^6*IF(HHV_Adjust,'GREET1 Fuel_Specs'!$I$59,1)</f>
        <v>2.8857233241505965E-5</v>
      </c>
    </row>
    <row r="6" spans="1:14" ht="14.45" x14ac:dyDescent="0.3">
      <c r="A6" t="s">
        <v>80</v>
      </c>
      <c r="B6" s="233">
        <f>'GREET1 EF'!AA9/10^6*IF(HHV_Adjust,'GREET1 Fuel_Specs'!$C$65/'GREET1 Fuel_Specs'!$D$65,1)</f>
        <v>2.716770371988254E-5</v>
      </c>
      <c r="C6" s="233">
        <f>'GREET1 EF'!E9/10^6*IF(HHV_Adjust,'GREET1 Fuel_Specs'!$I$59,1)</f>
        <v>1.2005417814508725E-7</v>
      </c>
      <c r="D6">
        <v>0</v>
      </c>
      <c r="E6">
        <v>0</v>
      </c>
      <c r="F6">
        <v>0</v>
      </c>
      <c r="G6">
        <v>0</v>
      </c>
      <c r="H6">
        <v>0</v>
      </c>
      <c r="I6" s="233">
        <f>'GREET1 EF'!AY9/10^6*IF(HHV_Adjust,'GREET1 Fuel_Specs'!$I$79,1)</f>
        <v>3.5357192616999892E-5</v>
      </c>
      <c r="J6">
        <v>0</v>
      </c>
      <c r="K6" s="233">
        <f>'GREET1 EF'!K9/10^6*IF(HHV_Adjust,'GREET1 Fuel_Specs'!$I$20,1)</f>
        <v>1.6249327049061E-5</v>
      </c>
      <c r="L6" s="233">
        <f>'GREET1 EF'!D9/10^6*IF(HHV_Adjust,'GREET1 Fuel_Specs'!$I$59,1)</f>
        <v>3.2270202020202022E-6</v>
      </c>
    </row>
    <row r="7" spans="1:14" ht="14.45" x14ac:dyDescent="0.3">
      <c r="A7" t="s">
        <v>401</v>
      </c>
      <c r="B7" s="233">
        <f>'GREET1 EF'!AA10/10^6*IF(HHV_Adjust,'GREET1 Fuel_Specs'!$C$65/'GREET1 Fuel_Specs'!$D$65,1)</f>
        <v>1.9101511599174024E-5</v>
      </c>
      <c r="C7" s="233">
        <f>'GREET1 EF'!E10/10^6*IF(HHV_Adjust,'GREET1 Fuel_Specs'!$I$59,1)</f>
        <v>1.2005417814508725E-7</v>
      </c>
      <c r="D7">
        <v>0</v>
      </c>
      <c r="E7">
        <v>0</v>
      </c>
      <c r="F7">
        <v>0</v>
      </c>
      <c r="G7">
        <v>0</v>
      </c>
      <c r="H7">
        <v>0</v>
      </c>
      <c r="I7" s="233">
        <f>'GREET1 EF'!AY10/10^6*IF(HHV_Adjust,'GREET1 Fuel_Specs'!$I$79,1)</f>
        <v>3.1705511727912434E-5</v>
      </c>
      <c r="J7">
        <v>0</v>
      </c>
      <c r="K7" s="233">
        <f>'GREET1 EF'!K10/10^6*IF(HHV_Adjust,'GREET1 Fuel_Specs'!$I$20,1)</f>
        <v>1.2614990537196099E-5</v>
      </c>
      <c r="L7" s="233">
        <f>'GREET1 EF'!D10/10^6*IF(HHV_Adjust,'GREET1 Fuel_Specs'!$I$59,1)</f>
        <v>3.2270202020202022E-6</v>
      </c>
    </row>
    <row r="8" spans="1:14" ht="14.45" x14ac:dyDescent="0.3">
      <c r="A8" t="s">
        <v>82</v>
      </c>
      <c r="B8" s="233">
        <f>'GREET1 EF'!AA11/10^6*IF(HHV_Adjust,'GREET1 Fuel_Specs'!$C$65/'GREET1 Fuel_Specs'!$D$65,1)</f>
        <v>3.0652660437128034E-4</v>
      </c>
      <c r="C8" s="233">
        <f>'GREET1 EF'!E11/10^6*IF(HHV_Adjust,'GREET1 Fuel_Specs'!$I$59,1)</f>
        <v>2.4242424242424244E-7</v>
      </c>
      <c r="D8">
        <v>0</v>
      </c>
      <c r="E8">
        <v>0</v>
      </c>
      <c r="F8">
        <v>0</v>
      </c>
      <c r="G8">
        <v>0</v>
      </c>
      <c r="H8">
        <v>0</v>
      </c>
      <c r="I8" s="233">
        <f>'GREET1 EF'!AY11/10^6*IF(HHV_Adjust,'GREET1 Fuel_Specs'!$I$79,1)</f>
        <v>4.0530983580922601E-5</v>
      </c>
      <c r="J8">
        <v>0</v>
      </c>
      <c r="K8" s="233">
        <f>'GREET1 EF'!K11/10^6*IF(HHV_Adjust,'GREET1 Fuel_Specs'!$I$20,1)</f>
        <v>6.9124108057941477E-4</v>
      </c>
      <c r="L8" s="233">
        <f>'GREET1 EF'!D11/10^6*IF(HHV_Adjust,'GREET1 Fuel_Specs'!$I$59,1)</f>
        <v>2.4242424242424244E-7</v>
      </c>
    </row>
    <row r="9" spans="1:14" ht="14.45" x14ac:dyDescent="0.3">
      <c r="A9" t="s">
        <v>83</v>
      </c>
      <c r="B9" s="233">
        <f>'GREET1 EF'!AA12/10^6*IF(HHV_Adjust,'GREET1 Fuel_Specs'!$C$65/'GREET1 Fuel_Specs'!$D$65,1)</f>
        <v>8.2136499876448298E-7</v>
      </c>
      <c r="C9" s="233">
        <f>'GREET1 EF'!E12/10^6*IF(HHV_Adjust,'GREET1 Fuel_Specs'!$I$59,1)</f>
        <v>3.4815711662075291E-9</v>
      </c>
      <c r="D9">
        <v>0</v>
      </c>
      <c r="E9">
        <v>0</v>
      </c>
      <c r="F9">
        <v>0</v>
      </c>
      <c r="G9">
        <v>0</v>
      </c>
      <c r="H9">
        <v>0</v>
      </c>
      <c r="I9" s="233">
        <f>'GREET1 EF'!AY12/10^6*IF(HHV_Adjust,'GREET1 Fuel_Specs'!$I$79,1)</f>
        <v>4.3753606184519155E-6</v>
      </c>
      <c r="J9">
        <v>0</v>
      </c>
      <c r="K9" s="233">
        <f>'GREET1 EF'!K12/10^6*IF(HHV_Adjust,'GREET1 Fuel_Specs'!$I$20,1)</f>
        <v>7.9979040005823273E-7</v>
      </c>
      <c r="L9" s="233">
        <f>'GREET1 EF'!D12/10^6*IF(HHV_Adjust,'GREET1 Fuel_Specs'!$I$59,1)</f>
        <v>9.3583585858585857E-8</v>
      </c>
    </row>
    <row r="10" spans="1:14" ht="14.45" x14ac:dyDescent="0.3">
      <c r="A10" t="s">
        <v>84</v>
      </c>
      <c r="B10" s="233">
        <f>'GREET1 EF'!AA13/10^6*IF(HHV_Adjust,'GREET1 Fuel_Specs'!$C$65/'GREET1 Fuel_Specs'!$D$65,1)</f>
        <v>1.547222439533096E-6</v>
      </c>
      <c r="C10" s="233">
        <f>'GREET1 EF'!E13/10^6*IF(HHV_Adjust,'GREET1 Fuel_Specs'!$I$59,1)</f>
        <v>8.1636841138659331E-8</v>
      </c>
      <c r="D10">
        <v>0</v>
      </c>
      <c r="E10">
        <v>0</v>
      </c>
      <c r="F10">
        <v>0</v>
      </c>
      <c r="G10">
        <v>0</v>
      </c>
      <c r="H10">
        <v>0</v>
      </c>
      <c r="I10" s="233">
        <f>'GREET1 EF'!AY13/10^6*IF(HHV_Adjust,'GREET1 Fuel_Specs'!$I$79,1)</f>
        <v>1.0335996823299453E-5</v>
      </c>
      <c r="J10">
        <v>0</v>
      </c>
      <c r="K10" s="233">
        <f>'GREET1 EF'!K13/10^6*IF(HHV_Adjust,'GREET1 Fuel_Specs'!$I$20,1)</f>
        <v>5.5505958363662839E-7</v>
      </c>
      <c r="L10" s="233">
        <f>'GREET1 EF'!D13/10^6*IF(HHV_Adjust,'GREET1 Fuel_Specs'!$I$59,1)</f>
        <v>2.1943737373737372E-6</v>
      </c>
    </row>
    <row r="11" spans="1:14" ht="14.45" x14ac:dyDescent="0.3">
      <c r="A11" t="s">
        <v>85</v>
      </c>
      <c r="B11" s="233">
        <f>'GREET1 EF'!AA14/10^6*IF(HHV_Adjust,'GREET1 Fuel_Specs'!$C$65/'GREET1 Fuel_Specs'!$D$65,1)</f>
        <v>9.9661698747046668E-7</v>
      </c>
      <c r="C11" s="233">
        <f>'GREET1 EF'!E14/10^6*IF(HHV_Adjust,'GREET1 Fuel_Specs'!$I$59,1)</f>
        <v>1.0308411386593204E-6</v>
      </c>
      <c r="D11">
        <v>0</v>
      </c>
      <c r="E11">
        <v>0</v>
      </c>
      <c r="F11">
        <v>0</v>
      </c>
      <c r="G11">
        <v>0</v>
      </c>
      <c r="H11">
        <v>0</v>
      </c>
      <c r="I11" s="233">
        <f>'GREET1 EF'!AY14/10^6*IF(HHV_Adjust,'GREET1 Fuel_Specs'!$I$79,1)</f>
        <v>9.5250745560147427E-6</v>
      </c>
      <c r="J11">
        <v>0</v>
      </c>
      <c r="K11" s="233">
        <f>'GREET1 EF'!K14/10^6*IF(HHV_Adjust,'GREET1 Fuel_Specs'!$I$20,1)</f>
        <v>2.9751630513903041E-6</v>
      </c>
      <c r="L11" s="233">
        <f>'GREET1 EF'!D14/10^6*IF(HHV_Adjust,'GREET1 Fuel_Specs'!$I$59,1)</f>
        <v>9.5321212121212136E-7</v>
      </c>
    </row>
    <row r="12" spans="1:14" ht="14.45" x14ac:dyDescent="0.3">
      <c r="A12" t="s">
        <v>86</v>
      </c>
      <c r="B12" s="233">
        <f>'GREET1 EF'!AA15/10^6*IF(HHV_Adjust,'GREET1 Fuel_Specs'!$C$65/'GREET1 Fuel_Specs'!$D$65,1)</f>
        <v>1.4939834991759548E-6</v>
      </c>
      <c r="C12" s="233">
        <f>'GREET1 EF'!E15/10^6*IF(HHV_Adjust,'GREET1 Fuel_Specs'!$I$59,1)</f>
        <v>1.0741689623507804E-7</v>
      </c>
      <c r="D12">
        <v>0</v>
      </c>
      <c r="E12">
        <v>0</v>
      </c>
      <c r="F12">
        <v>0</v>
      </c>
      <c r="G12">
        <v>0</v>
      </c>
      <c r="H12">
        <v>0</v>
      </c>
      <c r="I12" s="233">
        <f>'GREET1 EF'!AY15/10^6*IF(HHV_Adjust,'GREET1 Fuel_Specs'!$I$79,1)</f>
        <v>5.8965666815592537E-6</v>
      </c>
      <c r="J12">
        <v>0</v>
      </c>
      <c r="K12" s="233">
        <f>'GREET1 EF'!K15/10^6*IF(HHV_Adjust,'GREET1 Fuel_Specs'!$I$20,1)</f>
        <v>5.9652860678410246E-7</v>
      </c>
      <c r="L12" s="233">
        <f>'GREET1 EF'!D15/10^6*IF(HHV_Adjust,'GREET1 Fuel_Specs'!$I$59,1)</f>
        <v>9.2071625344352597E-8</v>
      </c>
    </row>
    <row r="13" spans="1:14" ht="14.45" x14ac:dyDescent="0.3">
      <c r="A13" t="s">
        <v>402</v>
      </c>
      <c r="B13">
        <v>0</v>
      </c>
      <c r="C13">
        <v>0</v>
      </c>
      <c r="D13">
        <v>0</v>
      </c>
      <c r="E13">
        <v>0</v>
      </c>
      <c r="F13">
        <v>0</v>
      </c>
      <c r="G13">
        <v>0</v>
      </c>
      <c r="H13">
        <v>0</v>
      </c>
      <c r="I13">
        <v>0</v>
      </c>
      <c r="J13">
        <v>0</v>
      </c>
      <c r="K13">
        <v>0</v>
      </c>
      <c r="L13">
        <v>0</v>
      </c>
    </row>
    <row r="16" spans="1:14" ht="14.45" x14ac:dyDescent="0.3">
      <c r="B16" t="s">
        <v>403</v>
      </c>
      <c r="C16" t="s">
        <v>488</v>
      </c>
      <c r="D16" t="s">
        <v>405</v>
      </c>
      <c r="E16" t="s">
        <v>406</v>
      </c>
      <c r="F16" t="s">
        <v>407</v>
      </c>
      <c r="G16" t="s">
        <v>408</v>
      </c>
      <c r="H16" t="s">
        <v>409</v>
      </c>
      <c r="I16" t="s">
        <v>410</v>
      </c>
      <c r="J16" t="s">
        <v>489</v>
      </c>
      <c r="K16" t="s">
        <v>490</v>
      </c>
      <c r="L16" t="s">
        <v>491</v>
      </c>
      <c r="M16" s="232" t="s">
        <v>1056</v>
      </c>
      <c r="N16" s="232" t="s">
        <v>1057</v>
      </c>
    </row>
    <row r="17" spans="1:14" ht="14.45" x14ac:dyDescent="0.3">
      <c r="A17" t="s">
        <v>87</v>
      </c>
      <c r="B17">
        <f>'Table1.A(a)s1_PL'!K26</f>
        <v>0.10683455256582529</v>
      </c>
      <c r="C17">
        <f>'Table1.A(a)s1_PL'!K27</f>
        <v>5.9188633351547823E-2</v>
      </c>
      <c r="D17">
        <v>0</v>
      </c>
      <c r="E17">
        <v>0</v>
      </c>
      <c r="F17">
        <v>0</v>
      </c>
      <c r="G17">
        <v>0</v>
      </c>
      <c r="H17">
        <v>0</v>
      </c>
      <c r="I17" s="233">
        <f>I2</f>
        <v>0</v>
      </c>
      <c r="J17">
        <v>0</v>
      </c>
      <c r="K17">
        <f>'Table1.A(a)s1_PL'!K25</f>
        <v>8.1109706002472984E-2</v>
      </c>
      <c r="L17">
        <f>L2/C2*C17</f>
        <v>5.9144517383901821E-2</v>
      </c>
      <c r="M17">
        <f>'Table1.A(a)s1_PL'!R8</f>
        <v>0.11549696422449091</v>
      </c>
      <c r="N17">
        <v>0</v>
      </c>
    </row>
    <row r="18" spans="1:14" x14ac:dyDescent="0.25">
      <c r="A18" t="s">
        <v>77</v>
      </c>
      <c r="B18">
        <f>$B$17/$B$2*B3</f>
        <v>1.5969040564643098E-6</v>
      </c>
      <c r="C18">
        <f>$C$17/$C$2*C3</f>
        <v>2.6611321112236698E-7</v>
      </c>
      <c r="D18">
        <v>0</v>
      </c>
      <c r="E18">
        <v>0</v>
      </c>
      <c r="F18">
        <v>0</v>
      </c>
      <c r="G18">
        <v>0</v>
      </c>
      <c r="H18">
        <v>0</v>
      </c>
      <c r="I18" s="233">
        <f>I3</f>
        <v>7.7108206187869978E-6</v>
      </c>
      <c r="J18">
        <v>0</v>
      </c>
      <c r="K18">
        <f>K$17/K$2*K3</f>
        <v>1.992441004595921E-6</v>
      </c>
      <c r="L18">
        <f t="shared" ref="L18:L27" si="0">L3/C3*C18</f>
        <v>1.0524927001693616E-6</v>
      </c>
      <c r="M18">
        <f>B18*(M$17/B$17)</f>
        <v>1.7263850154261936E-6</v>
      </c>
      <c r="N18">
        <v>0</v>
      </c>
    </row>
    <row r="19" spans="1:14" x14ac:dyDescent="0.25">
      <c r="A19" t="s">
        <v>78</v>
      </c>
      <c r="B19">
        <f t="shared" ref="B19:B25" si="1">$B$17/$B$2*B4</f>
        <v>1.3263383056265777E-5</v>
      </c>
      <c r="C19">
        <f t="shared" ref="C19:C25" si="2">$C$17/$C$2*C4</f>
        <v>1.4484731450342168E-5</v>
      </c>
      <c r="D19">
        <v>0</v>
      </c>
      <c r="E19">
        <v>0</v>
      </c>
      <c r="F19">
        <v>0</v>
      </c>
      <c r="G19">
        <v>0</v>
      </c>
      <c r="H19">
        <v>0</v>
      </c>
      <c r="I19" s="233">
        <f>I4</f>
        <v>2.7215353926058304E-4</v>
      </c>
      <c r="J19">
        <v>0</v>
      </c>
      <c r="K19">
        <f t="shared" ref="K19:K25" si="3">K$17/K$2*K4</f>
        <v>1.5459778000715787E-5</v>
      </c>
      <c r="L19">
        <f t="shared" si="0"/>
        <v>4.1148876533326004E-5</v>
      </c>
      <c r="M19">
        <f t="shared" ref="M19:M28" si="4">B19*(M$17/B$17)</f>
        <v>1.4338811195014748E-5</v>
      </c>
      <c r="N19">
        <v>0</v>
      </c>
    </row>
    <row r="20" spans="1:14" x14ac:dyDescent="0.25">
      <c r="A20" t="s">
        <v>79</v>
      </c>
      <c r="B20">
        <f>B27/B12*B5</f>
        <v>1.1308082017896998E-4</v>
      </c>
      <c r="C20">
        <f>C27/C12*C5</f>
        <v>1.5449032132756946E-5</v>
      </c>
      <c r="D20">
        <v>0</v>
      </c>
      <c r="E20">
        <v>0</v>
      </c>
      <c r="F20">
        <v>0</v>
      </c>
      <c r="G20">
        <v>0</v>
      </c>
      <c r="H20">
        <v>0</v>
      </c>
      <c r="I20">
        <f t="shared" ref="I20:K20" si="5">I27/I12*I5</f>
        <v>6.753525297318035E-5</v>
      </c>
      <c r="J20">
        <v>0</v>
      </c>
      <c r="K20">
        <f t="shared" si="5"/>
        <v>4.3014329460875917E-4</v>
      </c>
      <c r="L20">
        <f t="shared" si="0"/>
        <v>2.8343765179460934E-5</v>
      </c>
      <c r="M20">
        <f t="shared" si="4"/>
        <v>1.2224969477584943E-4</v>
      </c>
      <c r="N20">
        <v>0</v>
      </c>
    </row>
    <row r="21" spans="1:14" x14ac:dyDescent="0.25">
      <c r="A21" t="s">
        <v>80</v>
      </c>
      <c r="B21">
        <f t="shared" si="1"/>
        <v>3.0806896249155291E-5</v>
      </c>
      <c r="C21">
        <f t="shared" si="2"/>
        <v>1.3255826621451239E-7</v>
      </c>
      <c r="D21">
        <v>0</v>
      </c>
      <c r="E21">
        <v>0</v>
      </c>
      <c r="F21">
        <v>0</v>
      </c>
      <c r="G21">
        <v>0</v>
      </c>
      <c r="H21">
        <v>0</v>
      </c>
      <c r="I21" s="233">
        <f t="shared" ref="I21:I25" si="6">I6</f>
        <v>3.5357192616999892E-5</v>
      </c>
      <c r="J21">
        <v>0</v>
      </c>
      <c r="K21">
        <f t="shared" si="3"/>
        <v>1.6575697567674732E-5</v>
      </c>
      <c r="L21">
        <f t="shared" si="0"/>
        <v>3.5631263286983592E-6</v>
      </c>
      <c r="M21">
        <f t="shared" si="4"/>
        <v>3.3304796140405919E-5</v>
      </c>
      <c r="N21">
        <v>0</v>
      </c>
    </row>
    <row r="22" spans="1:14" x14ac:dyDescent="0.25">
      <c r="A22" t="s">
        <v>401</v>
      </c>
      <c r="B22">
        <f t="shared" si="1"/>
        <v>2.166021435249717E-5</v>
      </c>
      <c r="C22">
        <f t="shared" si="2"/>
        <v>1.3255826621451239E-7</v>
      </c>
      <c r="D22">
        <v>0</v>
      </c>
      <c r="E22">
        <v>0</v>
      </c>
      <c r="F22">
        <v>0</v>
      </c>
      <c r="G22">
        <v>0</v>
      </c>
      <c r="H22">
        <v>0</v>
      </c>
      <c r="I22" s="233">
        <f t="shared" si="6"/>
        <v>3.1705511727912434E-5</v>
      </c>
      <c r="J22">
        <v>0</v>
      </c>
      <c r="K22">
        <f t="shared" si="3"/>
        <v>1.2868364784111137E-5</v>
      </c>
      <c r="L22">
        <f t="shared" si="0"/>
        <v>3.5631263286983592E-6</v>
      </c>
      <c r="M22">
        <f t="shared" si="4"/>
        <v>2.3416478490175485E-5</v>
      </c>
      <c r="N22">
        <v>0</v>
      </c>
    </row>
    <row r="23" spans="1:14" x14ac:dyDescent="0.25">
      <c r="A23" t="s">
        <v>82</v>
      </c>
      <c r="B23">
        <f t="shared" si="1"/>
        <v>3.4758673003199003E-4</v>
      </c>
      <c r="C23">
        <f t="shared" si="2"/>
        <v>2.6767362669617536E-7</v>
      </c>
      <c r="D23">
        <v>0</v>
      </c>
      <c r="E23">
        <v>0</v>
      </c>
      <c r="F23">
        <v>0</v>
      </c>
      <c r="G23">
        <v>0</v>
      </c>
      <c r="H23">
        <v>0</v>
      </c>
      <c r="I23" s="233">
        <f t="shared" si="6"/>
        <v>4.0530983580922601E-5</v>
      </c>
      <c r="J23">
        <v>0</v>
      </c>
      <c r="K23">
        <f t="shared" si="3"/>
        <v>7.0512477614875562E-4</v>
      </c>
      <c r="L23">
        <f t="shared" si="0"/>
        <v>2.6767362669617536E-7</v>
      </c>
      <c r="M23">
        <f t="shared" si="4"/>
        <v>3.7576992797978316E-4</v>
      </c>
      <c r="N23">
        <v>0</v>
      </c>
    </row>
    <row r="24" spans="1:14" x14ac:dyDescent="0.25">
      <c r="A24" t="s">
        <v>83</v>
      </c>
      <c r="B24">
        <f t="shared" si="1"/>
        <v>9.3138921715737824E-7</v>
      </c>
      <c r="C24">
        <f t="shared" si="2"/>
        <v>3.8441897202208582E-9</v>
      </c>
      <c r="D24">
        <v>0</v>
      </c>
      <c r="E24">
        <v>0</v>
      </c>
      <c r="F24">
        <v>0</v>
      </c>
      <c r="G24">
        <v>0</v>
      </c>
      <c r="H24">
        <v>0</v>
      </c>
      <c r="I24" s="233">
        <f t="shared" si="6"/>
        <v>4.3753606184519155E-6</v>
      </c>
      <c r="J24">
        <v>0</v>
      </c>
      <c r="K24">
        <f t="shared" si="3"/>
        <v>8.1585432731264612E-7</v>
      </c>
      <c r="L24">
        <f t="shared" si="0"/>
        <v>1.0333066353225242E-7</v>
      </c>
      <c r="M24">
        <f t="shared" si="4"/>
        <v>1.0069085750775458E-6</v>
      </c>
      <c r="N24">
        <v>0</v>
      </c>
    </row>
    <row r="25" spans="1:14" x14ac:dyDescent="0.25">
      <c r="A25" t="s">
        <v>84</v>
      </c>
      <c r="B25">
        <f t="shared" si="1"/>
        <v>1.7544773625522709E-6</v>
      </c>
      <c r="C25">
        <f t="shared" si="2"/>
        <v>9.0139621025868439E-8</v>
      </c>
      <c r="D25">
        <v>0</v>
      </c>
      <c r="E25">
        <v>0</v>
      </c>
      <c r="F25">
        <v>0</v>
      </c>
      <c r="G25">
        <v>0</v>
      </c>
      <c r="H25">
        <v>0</v>
      </c>
      <c r="I25" s="233">
        <f t="shared" si="6"/>
        <v>1.0335996823299453E-5</v>
      </c>
      <c r="J25">
        <v>0</v>
      </c>
      <c r="K25">
        <f t="shared" si="3"/>
        <v>5.6620805050089003E-7</v>
      </c>
      <c r="L25">
        <f t="shared" si="0"/>
        <v>2.4229259035148844E-6</v>
      </c>
      <c r="M25">
        <f t="shared" si="4"/>
        <v>1.8967347577042143E-6</v>
      </c>
      <c r="N25">
        <v>0</v>
      </c>
    </row>
    <row r="26" spans="1:14" x14ac:dyDescent="0.25">
      <c r="A26" t="s">
        <v>85</v>
      </c>
      <c r="B26">
        <f>'Table1.A(a)s1_PL'!L26</f>
        <v>1.0550558529687668E-6</v>
      </c>
      <c r="C26">
        <f>'Table1.A(a)s1_PL'!L27</f>
        <v>1.0550558529687668E-6</v>
      </c>
      <c r="D26">
        <v>0</v>
      </c>
      <c r="E26">
        <v>0</v>
      </c>
      <c r="F26">
        <v>0</v>
      </c>
      <c r="G26">
        <v>0</v>
      </c>
      <c r="H26">
        <v>0</v>
      </c>
      <c r="I26">
        <f>'Table1.A(a)s1_PL'!L30</f>
        <v>2.9944600004538512E-5</v>
      </c>
      <c r="J26">
        <v>0</v>
      </c>
      <c r="K26">
        <f>'Table1.A(a)s1_PL'!L25</f>
        <v>3.1651675589063003E-6</v>
      </c>
      <c r="L26">
        <f t="shared" si="0"/>
        <v>9.7560331062611041E-7</v>
      </c>
      <c r="M26">
        <f t="shared" si="4"/>
        <v>1.1406024097877221E-6</v>
      </c>
      <c r="N26">
        <v>0</v>
      </c>
    </row>
    <row r="27" spans="1:14" x14ac:dyDescent="0.25">
      <c r="A27" t="s">
        <v>86</v>
      </c>
      <c r="B27">
        <f>'Table1.A(a)s1_PL'!M26</f>
        <v>1.5456214142616142E-6</v>
      </c>
      <c r="C27">
        <f>'Table1.A(a)s1_PL'!M27</f>
        <v>1.0550558529687668E-7</v>
      </c>
      <c r="D27">
        <v>0</v>
      </c>
      <c r="E27">
        <v>0</v>
      </c>
      <c r="F27">
        <v>0</v>
      </c>
      <c r="G27">
        <v>0</v>
      </c>
      <c r="H27">
        <v>0</v>
      </c>
      <c r="I27">
        <f>'Table1.A(a)s1_PL'!M30</f>
        <v>3.9906511780941878E-6</v>
      </c>
      <c r="J27">
        <v>0</v>
      </c>
      <c r="K27">
        <f>'Table1.A(a)s1_PL'!M25</f>
        <v>6.3303351178126013E-7</v>
      </c>
      <c r="L27">
        <f t="shared" si="0"/>
        <v>9.0433358825894289E-8</v>
      </c>
      <c r="M27">
        <f t="shared" si="4"/>
        <v>1.6709442488429976E-6</v>
      </c>
      <c r="N27">
        <v>0</v>
      </c>
    </row>
    <row r="28" spans="1:14" x14ac:dyDescent="0.25">
      <c r="A28" t="s">
        <v>402</v>
      </c>
      <c r="B28">
        <v>0</v>
      </c>
      <c r="C28">
        <v>0</v>
      </c>
      <c r="D28">
        <v>0</v>
      </c>
      <c r="E28">
        <v>0</v>
      </c>
      <c r="F28">
        <v>0</v>
      </c>
      <c r="G28">
        <v>0</v>
      </c>
      <c r="H28">
        <v>0</v>
      </c>
      <c r="I28">
        <v>0</v>
      </c>
      <c r="J28">
        <v>0</v>
      </c>
      <c r="K28">
        <v>0</v>
      </c>
      <c r="L28">
        <v>0</v>
      </c>
      <c r="M28">
        <f t="shared" si="4"/>
        <v>0</v>
      </c>
      <c r="N28">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heetViews>
  <sheetFormatPr defaultRowHeight="15" x14ac:dyDescent="0.25"/>
  <cols>
    <col min="2" max="2" width="12.140625" customWidth="1"/>
    <col min="3" max="3" width="16.7109375" customWidth="1"/>
    <col min="4" max="4" width="16.85546875" customWidth="1"/>
    <col min="5" max="5" width="19" customWidth="1"/>
    <col min="7" max="7" width="14.7109375" customWidth="1"/>
    <col min="8" max="8" width="15.42578125" customWidth="1"/>
  </cols>
  <sheetData>
    <row r="1" spans="1:8" ht="14.45" x14ac:dyDescent="0.3">
      <c r="B1" s="232" t="s">
        <v>411</v>
      </c>
      <c r="C1" s="232" t="s">
        <v>403</v>
      </c>
      <c r="D1" s="232" t="s">
        <v>404</v>
      </c>
      <c r="E1" s="232" t="s">
        <v>412</v>
      </c>
      <c r="F1" s="232" t="s">
        <v>413</v>
      </c>
      <c r="G1" s="232" t="s">
        <v>410</v>
      </c>
    </row>
    <row r="2" spans="1:8" ht="14.45" x14ac:dyDescent="0.3">
      <c r="A2" t="s">
        <v>87</v>
      </c>
      <c r="B2">
        <v>0</v>
      </c>
      <c r="C2" s="233">
        <f>'GREET1 EF'!AC16/10^6*IF(HHV_Adjust,'GREET1 Fuel_Specs'!$C$65/'GREET1 Fuel_Specs'!$D$65,1)</f>
        <v>9.4199716239407136E-2</v>
      </c>
      <c r="D2" s="233">
        <f>'GREET1 EF'!C16/10^6*IF(HHV_Adjust,'GREET1 Fuel_Specs'!$I$59,1)</f>
        <v>5.3584433379509383E-2</v>
      </c>
      <c r="E2" s="233">
        <f>'GREET1 EF'!Q16/10^6*IF(HHV_Adjust,'GREET1 Fuel_Specs'!$I$20,1)</f>
        <v>7.3073580921786299E-2</v>
      </c>
      <c r="F2">
        <v>0</v>
      </c>
      <c r="G2" s="233">
        <f>IF(use_lifecycle_biofuel_EIs,MAX(0,(AVERAGE('GREET1 Electric'!AA99:AJ99)+AVERAGE('GREET1 Electric'!AA100:AJ100))/AVERAGE('GREET1 Electric'!AA99:AJ99)),1)*'GREET1 EF'!AW16/10^6*IF(HHV_Adjust,'GREET1 Fuel_Specs'!$I$79,1)</f>
        <v>0</v>
      </c>
    </row>
    <row r="3" spans="1:8" ht="14.45" x14ac:dyDescent="0.3">
      <c r="A3" t="s">
        <v>77</v>
      </c>
      <c r="B3">
        <v>0</v>
      </c>
      <c r="C3" s="233">
        <f>'GREET1 EF'!AC6/10^6*IF(HHV_Adjust,'GREET1 Fuel_Specs'!$C$65/'GREET1 Fuel_Specs'!$D$65,1)</f>
        <v>4.4418685147442677E-7</v>
      </c>
      <c r="D3" s="233">
        <f>'GREET1 EF'!C6/10^6*IF(HHV_Adjust,'GREET1 Fuel_Specs'!$I$59,1)</f>
        <v>2.2927640036730946E-6</v>
      </c>
      <c r="E3" s="233">
        <f>'GREET1 EF'!Q6/10^6*IF(HHV_Adjust,'GREET1 Fuel_Specs'!$I$20,1)</f>
        <v>1.1229323773475034E-6</v>
      </c>
      <c r="F3">
        <v>0</v>
      </c>
      <c r="G3" s="233">
        <f>'GREET1 EF'!AW6/10^6*IF(HHV_Adjust,'GREET1 Fuel_Specs'!$I$79,1)</f>
        <v>5.7300546515950677E-7</v>
      </c>
    </row>
    <row r="4" spans="1:8" ht="14.45" x14ac:dyDescent="0.3">
      <c r="A4" t="s">
        <v>78</v>
      </c>
      <c r="B4">
        <v>0</v>
      </c>
      <c r="C4" s="233">
        <f>'GREET1 EF'!AC7/10^6*IF(HHV_Adjust,'GREET1 Fuel_Specs'!$C$65/'GREET1 Fuel_Specs'!$D$65,1)</f>
        <v>2.2564999961601792E-5</v>
      </c>
      <c r="D4" s="233">
        <f>'GREET1 EF'!C7/10^6*IF(HHV_Adjust,'GREET1 Fuel_Specs'!$I$59,1)</f>
        <v>2.2539494949494949E-5</v>
      </c>
      <c r="E4" s="233">
        <f>'GREET1 EF'!Q7/10^6*IF(HHV_Adjust,'GREET1 Fuel_Specs'!$I$20,1)</f>
        <v>2.3482470155772309E-5</v>
      </c>
      <c r="F4">
        <v>0</v>
      </c>
      <c r="G4" s="233">
        <f>'GREET1 EF'!AW7/10^6*IF(HHV_Adjust,'GREET1 Fuel_Specs'!$I$79,1)</f>
        <v>9.0856838867508594E-6</v>
      </c>
    </row>
    <row r="5" spans="1:8" ht="14.45" x14ac:dyDescent="0.3">
      <c r="A5" t="s">
        <v>79</v>
      </c>
      <c r="B5">
        <v>0</v>
      </c>
      <c r="C5" s="233">
        <f>'GREET1 EF'!AC8/10^6*IF(HHV_Adjust,'GREET1 Fuel_Specs'!$C$65/'GREET1 Fuel_Specs'!$D$65,1)</f>
        <v>1.1457409823848689E-4</v>
      </c>
      <c r="D5" s="233">
        <f>'GREET1 EF'!C8/10^6*IF(HHV_Adjust,'GREET1 Fuel_Specs'!$I$59,1)</f>
        <v>3.7054315886134065E-5</v>
      </c>
      <c r="E5" s="233">
        <f>'GREET1 EF'!Q8/10^6*IF(HHV_Adjust,'GREET1 Fuel_Specs'!$I$20,1)</f>
        <v>6.2217559688455389E-5</v>
      </c>
      <c r="F5">
        <v>0</v>
      </c>
      <c r="G5" s="233">
        <f>'GREET1 EF'!AW8/10^6*IF(HHV_Adjust,'GREET1 Fuel_Specs'!$I$79,1)</f>
        <v>5.9829998533405442E-5</v>
      </c>
    </row>
    <row r="6" spans="1:8" ht="14.45" x14ac:dyDescent="0.3">
      <c r="A6" t="s">
        <v>80</v>
      </c>
      <c r="B6">
        <v>0</v>
      </c>
      <c r="C6" s="233">
        <f>'GREET1 EF'!AC9/10^6*IF(HHV_Adjust,'GREET1 Fuel_Specs'!$C$65/'GREET1 Fuel_Specs'!$D$65,1)</f>
        <v>2.5088763131325774E-6</v>
      </c>
      <c r="D6" s="233">
        <f>'GREET1 EF'!C9/10^6*IF(HHV_Adjust,'GREET1 Fuel_Specs'!$I$59,1)</f>
        <v>3.1656391184573004E-6</v>
      </c>
      <c r="E6" s="233">
        <f>'GREET1 EF'!Q9/10^6*IF(HHV_Adjust,'GREET1 Fuel_Specs'!$I$20,1)</f>
        <v>7.8577216479836945E-6</v>
      </c>
      <c r="F6">
        <v>0</v>
      </c>
      <c r="G6" s="233">
        <f>'GREET1 EF'!AW9/10^6*IF(HHV_Adjust,'GREET1 Fuel_Specs'!$I$79,1)</f>
        <v>1.3367616038966873E-6</v>
      </c>
    </row>
    <row r="7" spans="1:8" ht="14.45" x14ac:dyDescent="0.3">
      <c r="A7" t="s">
        <v>401</v>
      </c>
      <c r="B7">
        <v>0</v>
      </c>
      <c r="C7" s="233">
        <f>'GREET1 EF'!AC10/10^6*IF(HHV_Adjust,'GREET1 Fuel_Specs'!$C$65/'GREET1 Fuel_Specs'!$D$65,1)</f>
        <v>2.374816413451271E-6</v>
      </c>
      <c r="D7" s="233">
        <f>'GREET1 EF'!C10/10^6*IF(HHV_Adjust,'GREET1 Fuel_Specs'!$I$59,1)</f>
        <v>3.1656391184573004E-6</v>
      </c>
      <c r="E7" s="233">
        <f>'GREET1 EF'!Q10/10^6*IF(HHV_Adjust,'GREET1 Fuel_Specs'!$I$20,1)</f>
        <v>7.0330535740282435E-6</v>
      </c>
      <c r="F7">
        <v>0</v>
      </c>
      <c r="G7" s="233">
        <f>'GREET1 EF'!AW10/10^6*IF(HHV_Adjust,'GREET1 Fuel_Specs'!$I$79,1)</f>
        <v>1.180608490507694E-6</v>
      </c>
    </row>
    <row r="8" spans="1:8" ht="14.45" x14ac:dyDescent="0.3">
      <c r="A8" t="s">
        <v>82</v>
      </c>
      <c r="B8">
        <v>0</v>
      </c>
      <c r="C8" s="233">
        <f>'GREET1 EF'!AC11/10^6*IF(HHV_Adjust,'GREET1 Fuel_Specs'!$C$65/'GREET1 Fuel_Specs'!$D$65,1)</f>
        <v>5.1281595897533969E-4</v>
      </c>
      <c r="D8" s="233">
        <f>'GREET1 EF'!C11/10^6*IF(HHV_Adjust,'GREET1 Fuel_Specs'!$I$59,1)</f>
        <v>2.4242424242424244E-7</v>
      </c>
      <c r="E8" s="233">
        <f>'GREET1 EF'!Q11/10^6*IF(HHV_Adjust,'GREET1 Fuel_Specs'!$I$20,1)</f>
        <v>5.0716261464550878E-7</v>
      </c>
      <c r="F8">
        <v>0</v>
      </c>
      <c r="G8" s="233">
        <f>'GREET1 EF'!AW11/10^6*IF(HHV_Adjust,'GREET1 Fuel_Specs'!$I$79,1)</f>
        <v>4.0530983580922601E-5</v>
      </c>
    </row>
    <row r="9" spans="1:8" ht="14.45" x14ac:dyDescent="0.3">
      <c r="A9" t="s">
        <v>83</v>
      </c>
      <c r="B9">
        <v>0</v>
      </c>
      <c r="C9" s="233">
        <f>'GREET1 EF'!AC12/10^6*IF(HHV_Adjust,'GREET1 Fuel_Specs'!$C$65/'GREET1 Fuel_Specs'!$D$65,1)</f>
        <v>1.0211710577840467E-7</v>
      </c>
      <c r="D9" s="233">
        <f>'GREET1 EF'!C12/10^6*IF(HHV_Adjust,'GREET1 Fuel_Specs'!$I$59,1)</f>
        <v>5.2233045454545449E-7</v>
      </c>
      <c r="E9" s="233">
        <f>'GREET1 EF'!Q12/10^6*IF(HHV_Adjust,'GREET1 Fuel_Specs'!$I$20,1)</f>
        <v>7.0330535740282426E-7</v>
      </c>
      <c r="F9">
        <v>0</v>
      </c>
      <c r="G9" s="233">
        <f>'GREET1 EF'!AW12/10^6*IF(HHV_Adjust,'GREET1 Fuel_Specs'!$I$79,1)</f>
        <v>1.6292397169006179E-7</v>
      </c>
    </row>
    <row r="10" spans="1:8" ht="14.45" x14ac:dyDescent="0.3">
      <c r="A10" t="s">
        <v>84</v>
      </c>
      <c r="B10">
        <v>0</v>
      </c>
      <c r="C10" s="233">
        <f>'GREET1 EF'!AC13/10^6*IF(HHV_Adjust,'GREET1 Fuel_Specs'!$C$65/'GREET1 Fuel_Specs'!$D$65,1)</f>
        <v>1.9236012948955296E-7</v>
      </c>
      <c r="D10" s="233">
        <f>'GREET1 EF'!C13/10^6*IF(HHV_Adjust,'GREET1 Fuel_Specs'!$I$59,1)</f>
        <v>1.3548935426997242E-6</v>
      </c>
      <c r="E10" s="233">
        <f>'GREET1 EF'!Q13/10^6*IF(HHV_Adjust,'GREET1 Fuel_Specs'!$I$20,1)</f>
        <v>1.7582633935070609E-6</v>
      </c>
      <c r="F10">
        <v>0</v>
      </c>
      <c r="G10" s="233">
        <f>'GREET1 EF'!AW13/10^6*IF(HHV_Adjust,'GREET1 Fuel_Specs'!$I$79,1)</f>
        <v>3.8487836790550829E-7</v>
      </c>
    </row>
    <row r="11" spans="1:8" ht="14.45" x14ac:dyDescent="0.3">
      <c r="A11" t="s">
        <v>85</v>
      </c>
      <c r="B11">
        <v>0</v>
      </c>
      <c r="C11" s="233">
        <f>'GREET1 EF'!AC14/10^6*IF(HHV_Adjust,'GREET1 Fuel_Specs'!$C$65/'GREET1 Fuel_Specs'!$D$65,1)</f>
        <v>1.1737096090625721E-6</v>
      </c>
      <c r="D11" s="233">
        <f>'GREET1 EF'!C14/10^6*IF(HHV_Adjust,'GREET1 Fuel_Specs'!$I$59,1)</f>
        <v>9.5682277318640952E-7</v>
      </c>
      <c r="E11" s="233">
        <f>'GREET1 EF'!Q14/10^6*IF(HHV_Adjust,'GREET1 Fuel_Specs'!$I$20,1)</f>
        <v>7.134033338186054E-7</v>
      </c>
      <c r="F11">
        <v>0</v>
      </c>
      <c r="G11" s="233">
        <f>'GREET1 EF'!AW14/10^6*IF(HHV_Adjust,'GREET1 Fuel_Specs'!$I$79,1)</f>
        <v>9.5250745560147427E-6</v>
      </c>
    </row>
    <row r="12" spans="1:8" ht="14.45" x14ac:dyDescent="0.3">
      <c r="A12" t="s">
        <v>86</v>
      </c>
      <c r="B12">
        <v>0</v>
      </c>
      <c r="C12" s="233">
        <f>'GREET1 EF'!AC15/10^6*IF(HHV_Adjust,'GREET1 Fuel_Specs'!$C$65/'GREET1 Fuel_Specs'!$D$65,1)</f>
        <v>8.0727859949167283E-7</v>
      </c>
      <c r="D12" s="233">
        <f>'GREET1 EF'!C15/10^6*IF(HHV_Adjust,'GREET1 Fuel_Specs'!$I$59,1)</f>
        <v>3.1593204775022953E-7</v>
      </c>
      <c r="E12" s="233">
        <f>'GREET1 EF'!Q15/10^6*IF(HHV_Adjust,'GREET1 Fuel_Specs'!$I$20,1)</f>
        <v>8.5832799534138892E-7</v>
      </c>
      <c r="F12">
        <v>0</v>
      </c>
      <c r="G12" s="233">
        <f>'GREET1 EF'!AW15/10^6*IF(HHV_Adjust,'GREET1 Fuel_Specs'!$I$79,1)</f>
        <v>5.8965666815592537E-6</v>
      </c>
    </row>
    <row r="13" spans="1:8" ht="14.45" x14ac:dyDescent="0.3">
      <c r="A13" t="s">
        <v>402</v>
      </c>
      <c r="B13">
        <v>0</v>
      </c>
      <c r="C13">
        <v>0</v>
      </c>
      <c r="D13">
        <v>0</v>
      </c>
      <c r="E13">
        <v>0</v>
      </c>
      <c r="F13">
        <v>0</v>
      </c>
      <c r="G13">
        <v>0</v>
      </c>
    </row>
    <row r="16" spans="1:8" ht="14.45" x14ac:dyDescent="0.3">
      <c r="B16" t="s">
        <v>411</v>
      </c>
      <c r="C16" t="s">
        <v>403</v>
      </c>
      <c r="D16" t="s">
        <v>404</v>
      </c>
      <c r="E16" t="s">
        <v>412</v>
      </c>
      <c r="F16" t="s">
        <v>413</v>
      </c>
      <c r="G16" t="s">
        <v>410</v>
      </c>
      <c r="H16" t="s">
        <v>1056</v>
      </c>
    </row>
    <row r="17" spans="1:8" ht="14.45" x14ac:dyDescent="0.3">
      <c r="A17" t="s">
        <v>87</v>
      </c>
      <c r="B17">
        <v>0</v>
      </c>
      <c r="C17">
        <f>C2/'calc-PEI-EFPEI PL'!B2*'PEI-EFPEI'!B2</f>
        <v>0.10681804081820397</v>
      </c>
      <c r="D17">
        <f>D2/'calc-PEI-EFPEI PL'!C2*'PEI-EFPEI'!C2</f>
        <v>5.9165450920755605E-2</v>
      </c>
      <c r="E17">
        <f>E2/'calc-PEI-EFPEI PL'!K2*'PEI-EFPEI'!K2</f>
        <v>7.4541276318057126E-2</v>
      </c>
      <c r="F17">
        <v>0</v>
      </c>
      <c r="G17" s="233">
        <f>G2</f>
        <v>0</v>
      </c>
      <c r="H17">
        <f>'Table1.A(a)s1_PL'!R8</f>
        <v>0.11549696422449091</v>
      </c>
    </row>
    <row r="18" spans="1:8" x14ac:dyDescent="0.25">
      <c r="A18" t="s">
        <v>77</v>
      </c>
      <c r="B18">
        <v>0</v>
      </c>
      <c r="C18">
        <f>C3/'calc-PEI-EFPEI PL'!B3*'PEI-EFPEI'!B3</f>
        <v>5.0368696558616552E-7</v>
      </c>
      <c r="D18">
        <f>D3/'calc-PEI-EFPEI PL'!C3*'PEI-EFPEI'!C3</f>
        <v>2.5315638810891839E-6</v>
      </c>
      <c r="E18">
        <f>E3/'calc-PEI-EFPEI PL'!K3*'PEI-EFPEI'!K3</f>
        <v>1.1454866665963146E-6</v>
      </c>
      <c r="F18">
        <v>0</v>
      </c>
      <c r="G18">
        <f>G3/'calc-PEI-EFPEI PL'!I3*'PEI-EFPEI'!I3</f>
        <v>5.7300546515950677E-7</v>
      </c>
      <c r="H18">
        <f>C18*(H$17/C$17)</f>
        <v>5.4461133156014274E-7</v>
      </c>
    </row>
    <row r="19" spans="1:8" x14ac:dyDescent="0.25">
      <c r="A19" t="s">
        <v>78</v>
      </c>
      <c r="B19">
        <v>0</v>
      </c>
      <c r="C19">
        <f>C4/'calc-PEI-EFPEI PL'!B4*'PEI-EFPEI'!B4</f>
        <v>2.5587647003471708E-5</v>
      </c>
      <c r="D19">
        <f>D4/'calc-PEI-EFPEI PL'!C4*'PEI-EFPEI'!C4</f>
        <v>2.4887066972754691E-5</v>
      </c>
      <c r="E19">
        <f>E4/'calc-PEI-EFPEI PL'!K4*'PEI-EFPEI'!K4</f>
        <v>2.3954119593310937E-5</v>
      </c>
      <c r="F19">
        <v>0</v>
      </c>
      <c r="G19">
        <f>G4/'calc-PEI-EFPEI PL'!I4*'PEI-EFPEI'!I4</f>
        <v>9.0856838867508594E-6</v>
      </c>
      <c r="H19">
        <f t="shared" ref="H19:H28" si="0">C19*(H$17/C$17)</f>
        <v>2.7666633163386303E-5</v>
      </c>
    </row>
    <row r="20" spans="1:8" x14ac:dyDescent="0.25">
      <c r="A20" t="s">
        <v>79</v>
      </c>
      <c r="B20">
        <v>0</v>
      </c>
      <c r="C20">
        <f>C5/'calc-PEI-EFPEI PL'!B5*'PEI-EFPEI'!B5</f>
        <v>1.1853422735578862E-4</v>
      </c>
      <c r="D20">
        <f>D5/'calc-PEI-EFPEI PL'!C5*'PEI-EFPEI'!C5</f>
        <v>3.6394993919636872E-5</v>
      </c>
      <c r="E20">
        <f>E5/'calc-PEI-EFPEI PL'!K5*'PEI-EFPEI'!K5</f>
        <v>6.6024998392571162E-5</v>
      </c>
      <c r="F20">
        <v>0</v>
      </c>
      <c r="G20">
        <f>G5/'calc-PEI-EFPEI PL'!I5*'PEI-EFPEI'!I5</f>
        <v>4.0491470210860309E-5</v>
      </c>
      <c r="H20">
        <f t="shared" si="0"/>
        <v>1.2816508626655205E-4</v>
      </c>
    </row>
    <row r="21" spans="1:8" x14ac:dyDescent="0.25">
      <c r="A21" t="s">
        <v>80</v>
      </c>
      <c r="B21">
        <v>0</v>
      </c>
      <c r="C21">
        <f>C6/'calc-PEI-EFPEI PL'!B6*'PEI-EFPEI'!B6</f>
        <v>2.8449475552868963E-6</v>
      </c>
      <c r="D21">
        <f>D6/'calc-PEI-EFPEI PL'!C6*'PEI-EFPEI'!C6</f>
        <v>3.4953521775510899E-6</v>
      </c>
      <c r="E21">
        <f>E6/'calc-PEI-EFPEI PL'!K6*'PEI-EFPEI'!K6</f>
        <v>8.0155453339512313E-6</v>
      </c>
      <c r="F21">
        <v>0</v>
      </c>
      <c r="G21">
        <f>G6/'calc-PEI-EFPEI PL'!I6*'PEI-EFPEI'!I6</f>
        <v>1.3367616038966873E-6</v>
      </c>
      <c r="H21">
        <f t="shared" si="0"/>
        <v>3.076098414618426E-6</v>
      </c>
    </row>
    <row r="22" spans="1:8" x14ac:dyDescent="0.25">
      <c r="A22" t="s">
        <v>401</v>
      </c>
      <c r="B22">
        <v>0</v>
      </c>
      <c r="C22">
        <f>C7/'calc-PEI-EFPEI PL'!B7*'PEI-EFPEI'!B7</f>
        <v>2.6929299441101493E-6</v>
      </c>
      <c r="D22">
        <f>D7/'calc-PEI-EFPEI PL'!C7*'PEI-EFPEI'!C7</f>
        <v>3.4953521775510899E-6</v>
      </c>
      <c r="E22">
        <f>E7/'calc-PEI-EFPEI PL'!K7*'PEI-EFPEI'!K7</f>
        <v>7.1743136603975668E-6</v>
      </c>
      <c r="F22">
        <v>0</v>
      </c>
      <c r="G22">
        <f>G7/'calc-PEI-EFPEI PL'!I7*'PEI-EFPEI'!I7</f>
        <v>1.180608490507694E-6</v>
      </c>
      <c r="H22">
        <f t="shared" si="0"/>
        <v>2.911729432889441E-6</v>
      </c>
    </row>
    <row r="23" spans="1:8" x14ac:dyDescent="0.25">
      <c r="A23" t="s">
        <v>82</v>
      </c>
      <c r="B23">
        <v>0</v>
      </c>
      <c r="C23">
        <f>C8/'calc-PEI-EFPEI PL'!B8*'PEI-EFPEI'!B8</f>
        <v>5.8150914063092077E-4</v>
      </c>
      <c r="D23">
        <f>D8/'calc-PEI-EFPEI PL'!C8*'PEI-EFPEI'!C8</f>
        <v>2.6767362669617536E-7</v>
      </c>
      <c r="E23">
        <f>E8/'calc-PEI-EFPEI PL'!K8*'PEI-EFPEI'!K8</f>
        <v>5.1734906267893153E-7</v>
      </c>
      <c r="F23">
        <v>0</v>
      </c>
      <c r="G23">
        <f>G8/'calc-PEI-EFPEI PL'!I8*'PEI-EFPEI'!I8</f>
        <v>4.0530983580922601E-5</v>
      </c>
      <c r="H23">
        <f t="shared" si="0"/>
        <v>6.2875652742938202E-4</v>
      </c>
    </row>
    <row r="24" spans="1:8" x14ac:dyDescent="0.25">
      <c r="A24" t="s">
        <v>83</v>
      </c>
      <c r="B24">
        <v>0</v>
      </c>
      <c r="C24">
        <f>C9/'calc-PEI-EFPEI PL'!B9*'PEI-EFPEI'!B9</f>
        <v>1.1579598759673642E-7</v>
      </c>
      <c r="D24">
        <f>D9/'calc-PEI-EFPEI PL'!C9*'PEI-EFPEI'!C9</f>
        <v>5.7673310929592965E-7</v>
      </c>
      <c r="E24">
        <f>E9/'calc-PEI-EFPEI PL'!K9*'PEI-EFPEI'!K9</f>
        <v>7.1743136603975662E-7</v>
      </c>
      <c r="F24">
        <v>0</v>
      </c>
      <c r="G24">
        <f>G9/'calc-PEI-EFPEI PL'!I9*'PEI-EFPEI'!I9</f>
        <v>1.6292397169006177E-7</v>
      </c>
      <c r="H24">
        <f t="shared" si="0"/>
        <v>1.2520436561424597E-7</v>
      </c>
    </row>
    <row r="25" spans="1:8" x14ac:dyDescent="0.25">
      <c r="A25" t="s">
        <v>84</v>
      </c>
      <c r="B25">
        <v>0</v>
      </c>
      <c r="C25">
        <f>C10/'calc-PEI-EFPEI PL'!B10*'PEI-EFPEI'!B10</f>
        <v>2.1812732547292212E-7</v>
      </c>
      <c r="D25">
        <f>D10/'calc-PEI-EFPEI PL'!C10*'PEI-EFPEI'!C10</f>
        <v>1.4960107319918661E-6</v>
      </c>
      <c r="E25">
        <f>E10/'calc-PEI-EFPEI PL'!K10*'PEI-EFPEI'!K10</f>
        <v>1.7935784150993917E-6</v>
      </c>
      <c r="F25">
        <v>0</v>
      </c>
      <c r="G25">
        <f>G10/'calc-PEI-EFPEI PL'!I10*'PEI-EFPEI'!I10</f>
        <v>3.8487836790550829E-7</v>
      </c>
      <c r="H25">
        <f t="shared" si="0"/>
        <v>2.3585008406404477E-7</v>
      </c>
    </row>
    <row r="26" spans="1:8" x14ac:dyDescent="0.25">
      <c r="A26" t="s">
        <v>85</v>
      </c>
      <c r="B26">
        <v>0</v>
      </c>
      <c r="C26">
        <f>C11/'calc-PEI-EFPEI PL'!B11*'PEI-EFPEI'!B11</f>
        <v>1.2425326964074512E-6</v>
      </c>
      <c r="D26">
        <f>D11/'calc-PEI-EFPEI PL'!C11*'PEI-EFPEI'!C11</f>
        <v>9.7929877771181515E-7</v>
      </c>
      <c r="E26">
        <f>E11/'calc-PEI-EFPEI PL'!K11*'PEI-EFPEI'!K11</f>
        <v>7.5896381126508719E-7</v>
      </c>
      <c r="F26">
        <v>0</v>
      </c>
      <c r="G26">
        <f>G11/'calc-PEI-EFPEI PL'!I11*'PEI-EFPEI'!I11</f>
        <v>2.9944600004538512E-5</v>
      </c>
      <c r="H26">
        <f t="shared" si="0"/>
        <v>1.3434879846651783E-6</v>
      </c>
    </row>
    <row r="27" spans="1:8" x14ac:dyDescent="0.25">
      <c r="A27" t="s">
        <v>86</v>
      </c>
      <c r="B27">
        <v>0</v>
      </c>
      <c r="C27">
        <f>C12/'calc-PEI-EFPEI PL'!B12*'PEI-EFPEI'!B12</f>
        <v>8.3518130644527317E-7</v>
      </c>
      <c r="D27">
        <f>D12/'calc-PEI-EFPEI PL'!C12*'PEI-EFPEI'!C12</f>
        <v>3.1031054499081376E-7</v>
      </c>
      <c r="E27">
        <f>E12/'calc-PEI-EFPEI PL'!K12*'PEI-EFPEI'!K12</f>
        <v>9.1085386177930553E-7</v>
      </c>
      <c r="F27">
        <v>0</v>
      </c>
      <c r="G27">
        <f>G12/'calc-PEI-EFPEI PL'!I12*'PEI-EFPEI'!I12</f>
        <v>3.9906511780941878E-6</v>
      </c>
      <c r="H27">
        <f t="shared" si="0"/>
        <v>9.0303945600015528E-7</v>
      </c>
    </row>
    <row r="28" spans="1:8" x14ac:dyDescent="0.25">
      <c r="A28" t="s">
        <v>402</v>
      </c>
      <c r="B28">
        <v>0</v>
      </c>
      <c r="C28">
        <v>0</v>
      </c>
      <c r="D28">
        <v>0</v>
      </c>
      <c r="E28">
        <v>0</v>
      </c>
      <c r="F28">
        <v>0</v>
      </c>
      <c r="G28">
        <v>0</v>
      </c>
      <c r="H28">
        <f t="shared" si="0"/>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heetViews>
  <sheetFormatPr defaultRowHeight="15" x14ac:dyDescent="0.25"/>
  <cols>
    <col min="2" max="2" width="13.42578125" customWidth="1"/>
    <col min="3" max="3" width="14" customWidth="1"/>
    <col min="4" max="4" width="13.7109375" customWidth="1"/>
    <col min="5" max="5" width="14.140625" customWidth="1"/>
    <col min="6" max="6" width="18.28515625" customWidth="1"/>
    <col min="8" max="8" width="12" bestFit="1" customWidth="1"/>
  </cols>
  <sheetData>
    <row r="1" spans="1:8" ht="14.45" x14ac:dyDescent="0.3">
      <c r="B1" s="232" t="s">
        <v>411</v>
      </c>
      <c r="C1" s="232" t="s">
        <v>403</v>
      </c>
      <c r="D1" s="232" t="s">
        <v>404</v>
      </c>
      <c r="E1" s="232" t="s">
        <v>410</v>
      </c>
      <c r="F1" s="232" t="s">
        <v>412</v>
      </c>
      <c r="G1" s="232" t="s">
        <v>413</v>
      </c>
    </row>
    <row r="2" spans="1:8" ht="14.45" x14ac:dyDescent="0.3">
      <c r="A2" t="s">
        <v>87</v>
      </c>
      <c r="B2">
        <v>0</v>
      </c>
      <c r="C2" s="233">
        <f>'GREET1 EF'!AC16/10^6*IF(HHV_Adjust,'GREET1 Fuel_Specs'!$C$65/'GREET1 Fuel_Specs'!$D$65,1)</f>
        <v>9.4199716239407136E-2</v>
      </c>
      <c r="D2" s="233">
        <f>'GREET1 EF'!B16/10^6*IF(HHV_Adjust,'GREET1 Fuel_Specs'!$I$59,1)</f>
        <v>5.358834835786435E-2</v>
      </c>
      <c r="E2" s="233">
        <f>IF(use_lifecycle_biofuel_EIs,MAX(0,(AVERAGE('GREET1 Electric'!AA99:AJ99)+AVERAGE('GREET1 Electric'!AA100:AJ100))/AVERAGE('GREET1 Electric'!AA99:AJ99)),1)*'GREET1 EF'!AX16/10^6*IF(HHV_Adjust,'GREET1 Fuel_Specs'!$I$79,1)</f>
        <v>0</v>
      </c>
      <c r="F2" s="233">
        <f>'GREET1 EF'!P16/10^6*IF(HHV_Adjust,'GREET1 Fuel_Specs'!$I$20,1)</f>
        <v>7.3082443730467822E-2</v>
      </c>
      <c r="G2">
        <v>0</v>
      </c>
    </row>
    <row r="3" spans="1:8" ht="14.45" x14ac:dyDescent="0.3">
      <c r="A3" t="s">
        <v>77</v>
      </c>
      <c r="B3">
        <v>0</v>
      </c>
      <c r="C3" s="233">
        <f>'GREET1 EF'!AC6/10^6*IF(HHV_Adjust,'GREET1 Fuel_Specs'!$C$65/'GREET1 Fuel_Specs'!$D$65,1)</f>
        <v>4.4418685147442677E-7</v>
      </c>
      <c r="D3" s="233">
        <f>'GREET1 EF'!B6/10^6*IF(HHV_Adjust,'GREET1 Fuel_Specs'!$I$59,1)</f>
        <v>2.2927640036730946E-6</v>
      </c>
      <c r="E3" s="233">
        <f>'GREET1 EF'!AX6/10^6*IF(HHV_Adjust,'GREET1 Fuel_Specs'!$I$79,1)</f>
        <v>5.7300546515950677E-7</v>
      </c>
      <c r="F3" s="233">
        <f>'GREET1 EF'!P6/10^6*IF(HHV_Adjust,'GREET1 Fuel_Specs'!$I$20,1)</f>
        <v>7.4799825302081826E-7</v>
      </c>
      <c r="G3">
        <v>0</v>
      </c>
    </row>
    <row r="4" spans="1:8" ht="14.45" x14ac:dyDescent="0.3">
      <c r="A4" t="s">
        <v>78</v>
      </c>
      <c r="B4">
        <v>0</v>
      </c>
      <c r="C4" s="233">
        <f>'GREET1 EF'!AC7/10^6*IF(HHV_Adjust,'GREET1 Fuel_Specs'!$C$65/'GREET1 Fuel_Specs'!$D$65,1)</f>
        <v>2.2564999961601792E-5</v>
      </c>
      <c r="D4" s="233">
        <f>'GREET1 EF'!B7/10^6*IF(HHV_Adjust,'GREET1 Fuel_Specs'!$I$59,1)</f>
        <v>2.0048145087236E-5</v>
      </c>
      <c r="E4" s="233">
        <f>'GREET1 EF'!AX7/10^6*IF(HHV_Adjust,'GREET1 Fuel_Specs'!$I$79,1)</f>
        <v>9.0856838867508594E-6</v>
      </c>
      <c r="F4" s="233">
        <f>'GREET1 EF'!P7/10^6*IF(HHV_Adjust,'GREET1 Fuel_Specs'!$I$20,1)</f>
        <v>1.9510599432231768E-5</v>
      </c>
      <c r="G4">
        <v>0</v>
      </c>
    </row>
    <row r="5" spans="1:8" ht="14.45" x14ac:dyDescent="0.3">
      <c r="A5" t="s">
        <v>79</v>
      </c>
      <c r="B5">
        <v>0</v>
      </c>
      <c r="C5" s="233">
        <f>'GREET1 EF'!AC8/10^6*IF(HHV_Adjust,'GREET1 Fuel_Specs'!$C$65/'GREET1 Fuel_Specs'!$D$65,1)</f>
        <v>1.1457409823848689E-4</v>
      </c>
      <c r="D5" s="233">
        <f>'GREET1 EF'!B8/10^6*IF(HHV_Adjust,'GREET1 Fuel_Specs'!$I$59,1)</f>
        <v>3.2856932966023873E-5</v>
      </c>
      <c r="E5" s="233">
        <f>'GREET1 EF'!AX8/10^6*IF(HHV_Adjust,'GREET1 Fuel_Specs'!$I$79,1)</f>
        <v>5.9829998533405442E-5</v>
      </c>
      <c r="F5" s="233">
        <f>'GREET1 EF'!P8/10^6*IF(HHV_Adjust,'GREET1 Fuel_Specs'!$I$20,1)</f>
        <v>5.035898238462659E-5</v>
      </c>
      <c r="G5">
        <v>0</v>
      </c>
    </row>
    <row r="6" spans="1:8" ht="14.45" x14ac:dyDescent="0.3">
      <c r="A6" t="s">
        <v>80</v>
      </c>
      <c r="B6">
        <v>0</v>
      </c>
      <c r="C6" s="233">
        <f>'GREET1 EF'!AC9/10^6*IF(HHV_Adjust,'GREET1 Fuel_Specs'!$C$65/'GREET1 Fuel_Specs'!$D$65,1)</f>
        <v>2.5088763131325774E-6</v>
      </c>
      <c r="D6" s="233">
        <f>'GREET1 EF'!B9/10^6*IF(HHV_Adjust,'GREET1 Fuel_Specs'!$I$59,1)</f>
        <v>3.1656391184573004E-6</v>
      </c>
      <c r="E6" s="233">
        <f>'GREET1 EF'!AX9/10^6*IF(HHV_Adjust,'GREET1 Fuel_Specs'!$I$79,1)</f>
        <v>1.3367616038966873E-6</v>
      </c>
      <c r="F6" s="233">
        <f>'GREET1 EF'!P9/10^6*IF(HHV_Adjust,'GREET1 Fuel_Specs'!$I$20,1)</f>
        <v>7.5940522637938562E-6</v>
      </c>
      <c r="G6">
        <v>0</v>
      </c>
    </row>
    <row r="7" spans="1:8" ht="14.45" x14ac:dyDescent="0.3">
      <c r="A7" t="s">
        <v>401</v>
      </c>
      <c r="B7">
        <v>0</v>
      </c>
      <c r="C7" s="233">
        <f>'GREET1 EF'!AC10/10^6*IF(HHV_Adjust,'GREET1 Fuel_Specs'!$C$65/'GREET1 Fuel_Specs'!$D$65,1)</f>
        <v>2.374816413451271E-6</v>
      </c>
      <c r="D7" s="233">
        <f>'GREET1 EF'!B10/10^6*IF(HHV_Adjust,'GREET1 Fuel_Specs'!$I$59,1)</f>
        <v>3.1656391184573004E-6</v>
      </c>
      <c r="E7" s="233">
        <f>'GREET1 EF'!AX10/10^6*IF(HHV_Adjust,'GREET1 Fuel_Specs'!$I$79,1)</f>
        <v>1.180608490507694E-6</v>
      </c>
      <c r="F7" s="233">
        <f>'GREET1 EF'!P10/10^6*IF(HHV_Adjust,'GREET1 Fuel_Specs'!$I$20,1)</f>
        <v>5.1172430484786721E-6</v>
      </c>
      <c r="G7">
        <v>0</v>
      </c>
    </row>
    <row r="8" spans="1:8" ht="14.45" x14ac:dyDescent="0.3">
      <c r="A8" t="s">
        <v>82</v>
      </c>
      <c r="B8">
        <v>0</v>
      </c>
      <c r="C8" s="233">
        <f>'GREET1 EF'!AC11/10^6*IF(HHV_Adjust,'GREET1 Fuel_Specs'!$C$65/'GREET1 Fuel_Specs'!$D$65,1)</f>
        <v>5.1281595897533969E-4</v>
      </c>
      <c r="D8" s="233">
        <f>'GREET1 EF'!B11/10^6*IF(HHV_Adjust,'GREET1 Fuel_Specs'!$I$59,1)</f>
        <v>2.4242424242424244E-7</v>
      </c>
      <c r="E8" s="233">
        <f>'GREET1 EF'!AX11/10^6*IF(HHV_Adjust,'GREET1 Fuel_Specs'!$I$79,1)</f>
        <v>4.0530983580922601E-5</v>
      </c>
      <c r="F8" s="233">
        <f>'GREET1 EF'!P11/10^6*IF(HHV_Adjust,'GREET1 Fuel_Specs'!$I$20,1)</f>
        <v>5.0716261464550878E-7</v>
      </c>
      <c r="G8">
        <v>0</v>
      </c>
    </row>
    <row r="9" spans="1:8" ht="14.45" x14ac:dyDescent="0.3">
      <c r="A9" t="s">
        <v>83</v>
      </c>
      <c r="B9">
        <v>0</v>
      </c>
      <c r="C9" s="233">
        <f>'GREET1 EF'!AC12/10^6*IF(HHV_Adjust,'GREET1 Fuel_Specs'!$C$65/'GREET1 Fuel_Specs'!$D$65,1)</f>
        <v>1.0211710577840467E-7</v>
      </c>
      <c r="D9" s="233">
        <f>'GREET1 EF'!B12/10^6*IF(HHV_Adjust,'GREET1 Fuel_Specs'!$I$59,1)</f>
        <v>5.2233045454545449E-7</v>
      </c>
      <c r="E9" s="233">
        <f>'GREET1 EF'!AX12/10^6*IF(HHV_Adjust,'GREET1 Fuel_Specs'!$I$79,1)</f>
        <v>1.6292397169006179E-7</v>
      </c>
      <c r="F9" s="233">
        <f>'GREET1 EF'!P12/10^6*IF(HHV_Adjust,'GREET1 Fuel_Specs'!$I$20,1)</f>
        <v>5.1172430484786725E-7</v>
      </c>
      <c r="G9">
        <v>0</v>
      </c>
    </row>
    <row r="10" spans="1:8" ht="14.45" x14ac:dyDescent="0.3">
      <c r="A10" t="s">
        <v>84</v>
      </c>
      <c r="B10">
        <v>0</v>
      </c>
      <c r="C10" s="233">
        <f>'GREET1 EF'!AC13/10^6*IF(HHV_Adjust,'GREET1 Fuel_Specs'!$C$65/'GREET1 Fuel_Specs'!$D$65,1)</f>
        <v>1.9236012948955296E-7</v>
      </c>
      <c r="D10" s="233">
        <f>'GREET1 EF'!B13/10^6*IF(HHV_Adjust,'GREET1 Fuel_Specs'!$I$59,1)</f>
        <v>1.3548935426997242E-6</v>
      </c>
      <c r="E10" s="233">
        <f>'GREET1 EF'!AX13/10^6*IF(HHV_Adjust,'GREET1 Fuel_Specs'!$I$79,1)</f>
        <v>3.8487836790550829E-7</v>
      </c>
      <c r="F10" s="233">
        <f>'GREET1 EF'!P13/10^6*IF(HHV_Adjust,'GREET1 Fuel_Specs'!$I$20,1)</f>
        <v>1.279310762119668E-6</v>
      </c>
      <c r="G10">
        <v>0</v>
      </c>
    </row>
    <row r="11" spans="1:8" ht="14.45" x14ac:dyDescent="0.3">
      <c r="A11" t="s">
        <v>85</v>
      </c>
      <c r="B11">
        <v>0</v>
      </c>
      <c r="C11" s="233">
        <f>'GREET1 EF'!AC14/10^6*IF(HHV_Adjust,'GREET1 Fuel_Specs'!$C$65/'GREET1 Fuel_Specs'!$D$65,1)</f>
        <v>1.1737096090625721E-6</v>
      </c>
      <c r="D11" s="233">
        <f>'GREET1 EF'!B14/10^6*IF(HHV_Adjust,'GREET1 Fuel_Specs'!$I$59,1)</f>
        <v>9.5682277318640952E-7</v>
      </c>
      <c r="E11" s="233">
        <f>'GREET1 EF'!AX14/10^6*IF(HHV_Adjust,'GREET1 Fuel_Specs'!$I$79,1)</f>
        <v>9.5250745560147427E-6</v>
      </c>
      <c r="F11" s="233">
        <f>'GREET1 EF'!P14/10^6*IF(HHV_Adjust,'GREET1 Fuel_Specs'!$I$20,1)</f>
        <v>1.851295676226525E-7</v>
      </c>
      <c r="G11">
        <v>0</v>
      </c>
    </row>
    <row r="12" spans="1:8" ht="14.45" x14ac:dyDescent="0.3">
      <c r="A12" t="s">
        <v>86</v>
      </c>
      <c r="B12">
        <v>0</v>
      </c>
      <c r="C12" s="233">
        <f>'GREET1 EF'!AC15/10^6*IF(HHV_Adjust,'GREET1 Fuel_Specs'!$C$65/'GREET1 Fuel_Specs'!$D$65,1)</f>
        <v>8.0727859949167283E-7</v>
      </c>
      <c r="D12" s="233">
        <f>'GREET1 EF'!B15/10^6*IF(HHV_Adjust,'GREET1 Fuel_Specs'!$I$59,1)</f>
        <v>6.769972451790634E-7</v>
      </c>
      <c r="E12" s="233">
        <f>'GREET1 EF'!AX15/10^6*IF(HHV_Adjust,'GREET1 Fuel_Specs'!$I$79,1)</f>
        <v>5.8965666815592537E-6</v>
      </c>
      <c r="F12" s="233">
        <f>'GREET1 EF'!P15/10^6*IF(HHV_Adjust,'GREET1 Fuel_Specs'!$I$20,1)</f>
        <v>8.5832799534138892E-7</v>
      </c>
      <c r="G12">
        <v>0</v>
      </c>
    </row>
    <row r="13" spans="1:8" ht="14.45" x14ac:dyDescent="0.3">
      <c r="A13" t="s">
        <v>402</v>
      </c>
      <c r="B13">
        <v>0</v>
      </c>
      <c r="C13">
        <v>0</v>
      </c>
      <c r="D13">
        <v>0</v>
      </c>
      <c r="E13">
        <v>0</v>
      </c>
      <c r="F13">
        <v>0</v>
      </c>
      <c r="G13">
        <v>0</v>
      </c>
    </row>
    <row r="16" spans="1:8" ht="14.45" x14ac:dyDescent="0.3">
      <c r="B16" t="s">
        <v>411</v>
      </c>
      <c r="C16" t="s">
        <v>403</v>
      </c>
      <c r="D16" t="s">
        <v>404</v>
      </c>
      <c r="E16" t="s">
        <v>410</v>
      </c>
      <c r="F16" t="s">
        <v>412</v>
      </c>
      <c r="G16" t="s">
        <v>413</v>
      </c>
      <c r="H16" t="s">
        <v>1056</v>
      </c>
    </row>
    <row r="17" spans="1:8" ht="14.45" x14ac:dyDescent="0.3">
      <c r="A17" t="s">
        <v>87</v>
      </c>
      <c r="B17">
        <v>0</v>
      </c>
      <c r="C17">
        <f>'Table1.A(a)s2'!K12</f>
        <v>0.10988771595937886</v>
      </c>
      <c r="D17">
        <f>'Table1.A(a)s2'!K13</f>
        <v>5.9188633351547816E-2</v>
      </c>
      <c r="E17" s="233">
        <f>E2</f>
        <v>0</v>
      </c>
      <c r="F17">
        <f>'Table1.A(a)s2'!K11</f>
        <v>7.1506372650201461E-2</v>
      </c>
      <c r="G17">
        <v>0</v>
      </c>
      <c r="H17">
        <f>'Table1.A(a)s1_PL'!R8</f>
        <v>0.11549696422449091</v>
      </c>
    </row>
    <row r="18" spans="1:8" x14ac:dyDescent="0.25">
      <c r="A18" t="s">
        <v>77</v>
      </c>
      <c r="B18">
        <v>0</v>
      </c>
      <c r="C18">
        <f>C$17/C$2*C3</f>
        <v>5.1816163058985258E-7</v>
      </c>
      <c r="D18">
        <f>D$17/D$2*D3</f>
        <v>2.5323707883062266E-6</v>
      </c>
      <c r="E18" s="506">
        <f>E3</f>
        <v>5.7300546515950677E-7</v>
      </c>
      <c r="F18">
        <f t="shared" ref="F18:F19" si="0">F$17/F$2*F3</f>
        <v>7.3186717756001782E-7</v>
      </c>
      <c r="G18">
        <v>0</v>
      </c>
      <c r="H18">
        <f>C18*(H$17/C$17)</f>
        <v>5.4461133156014285E-7</v>
      </c>
    </row>
    <row r="19" spans="1:8" x14ac:dyDescent="0.25">
      <c r="A19" t="s">
        <v>78</v>
      </c>
      <c r="B19">
        <v>0</v>
      </c>
      <c r="C19">
        <f>C$17/C$2*C4</f>
        <v>2.6322970019378677E-5</v>
      </c>
      <c r="D19">
        <f>D$17/D$2*D4</f>
        <v>2.2143289452079253E-5</v>
      </c>
      <c r="E19" s="506">
        <f>E4</f>
        <v>9.0856838867508594E-6</v>
      </c>
      <c r="F19">
        <f t="shared" si="0"/>
        <v>1.9089840492681116E-5</v>
      </c>
      <c r="G19">
        <v>0</v>
      </c>
      <c r="H19">
        <f t="shared" ref="H19:H28" si="1">C19*(H$17/C$17)</f>
        <v>2.7666633163386307E-5</v>
      </c>
    </row>
    <row r="20" spans="1:8" x14ac:dyDescent="0.25">
      <c r="A20" t="s">
        <v>79</v>
      </c>
      <c r="B20">
        <v>0</v>
      </c>
      <c r="C20">
        <f>C27/C12*C5</f>
        <v>2.3529999236308912E-4</v>
      </c>
      <c r="D20">
        <f>D27/D12*D5</f>
        <v>5.1205377397417469E-6</v>
      </c>
      <c r="E20">
        <f>E27/E12*E5</f>
        <v>4.2558668344764028E-5</v>
      </c>
      <c r="F20">
        <f>F27/F12*F5</f>
        <v>2.3441496580983569E-5</v>
      </c>
      <c r="G20">
        <v>0</v>
      </c>
      <c r="H20">
        <f t="shared" si="1"/>
        <v>2.4731094429179638E-4</v>
      </c>
    </row>
    <row r="21" spans="1:8" x14ac:dyDescent="0.25">
      <c r="A21" t="s">
        <v>80</v>
      </c>
      <c r="B21">
        <v>0</v>
      </c>
      <c r="C21">
        <f t="shared" ref="C21:F25" si="2">C$17/C$2*C6</f>
        <v>2.9267040144160573E-6</v>
      </c>
      <c r="D21">
        <f t="shared" si="2"/>
        <v>3.4964662813346211E-6</v>
      </c>
      <c r="E21" s="506">
        <f t="shared" ref="E21:E25" si="3">E6</f>
        <v>1.3367616038966873E-6</v>
      </c>
      <c r="F21">
        <f t="shared" si="2"/>
        <v>7.4302815201780799E-6</v>
      </c>
      <c r="G21">
        <v>0</v>
      </c>
      <c r="H21">
        <f t="shared" si="1"/>
        <v>3.0760984146184268E-6</v>
      </c>
    </row>
    <row r="22" spans="1:8" x14ac:dyDescent="0.25">
      <c r="A22" t="s">
        <v>401</v>
      </c>
      <c r="B22">
        <v>0</v>
      </c>
      <c r="C22">
        <f t="shared" si="2"/>
        <v>2.7703178089599575E-6</v>
      </c>
      <c r="D22">
        <f t="shared" si="2"/>
        <v>3.4964662813346211E-6</v>
      </c>
      <c r="E22" s="506">
        <f t="shared" si="3"/>
        <v>1.180608490507694E-6</v>
      </c>
      <c r="F22">
        <f t="shared" si="2"/>
        <v>5.0068863284824715E-6</v>
      </c>
      <c r="G22">
        <v>0</v>
      </c>
      <c r="H22">
        <f t="shared" si="1"/>
        <v>2.9117294328894418E-6</v>
      </c>
    </row>
    <row r="23" spans="1:8" x14ac:dyDescent="0.25">
      <c r="A23" t="s">
        <v>82</v>
      </c>
      <c r="B23">
        <v>0</v>
      </c>
      <c r="C23">
        <f t="shared" si="2"/>
        <v>5.9822021433801804E-4</v>
      </c>
      <c r="D23">
        <f t="shared" si="2"/>
        <v>2.6775894462269764E-7</v>
      </c>
      <c r="E23" s="506">
        <f t="shared" si="3"/>
        <v>4.0530983580922601E-5</v>
      </c>
      <c r="F23">
        <f t="shared" si="2"/>
        <v>4.962253185024978E-7</v>
      </c>
      <c r="G23">
        <v>0</v>
      </c>
      <c r="H23">
        <f t="shared" si="1"/>
        <v>6.2875652742938224E-4</v>
      </c>
    </row>
    <row r="24" spans="1:8" x14ac:dyDescent="0.25">
      <c r="A24" t="s">
        <v>83</v>
      </c>
      <c r="B24">
        <v>0</v>
      </c>
      <c r="C24">
        <f t="shared" si="2"/>
        <v>1.1912366578527819E-7</v>
      </c>
      <c r="D24">
        <f t="shared" si="2"/>
        <v>5.7691693642021237E-7</v>
      </c>
      <c r="E24" s="506">
        <f t="shared" si="3"/>
        <v>1.6292397169006179E-7</v>
      </c>
      <c r="F24">
        <f t="shared" si="2"/>
        <v>5.0068863284824715E-7</v>
      </c>
      <c r="G24">
        <v>0</v>
      </c>
      <c r="H24">
        <f t="shared" si="1"/>
        <v>1.2520436561424602E-7</v>
      </c>
    </row>
    <row r="25" spans="1:8" x14ac:dyDescent="0.25">
      <c r="A25" t="s">
        <v>84</v>
      </c>
      <c r="B25">
        <v>0</v>
      </c>
      <c r="C25">
        <f t="shared" si="2"/>
        <v>2.2439574252575656E-7</v>
      </c>
      <c r="D25">
        <f t="shared" si="2"/>
        <v>1.4964875684112173E-6</v>
      </c>
      <c r="E25" s="506">
        <f t="shared" si="3"/>
        <v>3.8487836790550829E-7</v>
      </c>
      <c r="F25">
        <f t="shared" si="2"/>
        <v>1.2517215821206179E-6</v>
      </c>
      <c r="G25">
        <v>0</v>
      </c>
      <c r="H25">
        <f t="shared" si="1"/>
        <v>2.3585008406404479E-7</v>
      </c>
    </row>
    <row r="26" spans="1:8" x14ac:dyDescent="0.25">
      <c r="A26" t="s">
        <v>85</v>
      </c>
      <c r="B26">
        <v>0</v>
      </c>
      <c r="C26">
        <f>'Table1.A(a)s2'!L12</f>
        <v>1.1104890122242189E-5</v>
      </c>
      <c r="D26">
        <f>'Table1.A(a)s2'!L13</f>
        <v>1.0550558529687668E-6</v>
      </c>
      <c r="E26">
        <f>'Table1.A(a)s2'!L16</f>
        <v>3.145954099649959E-5</v>
      </c>
      <c r="F26">
        <f>'Table1.A(a)s2'!L11</f>
        <v>2.2311986704402322E-6</v>
      </c>
      <c r="G26">
        <v>0</v>
      </c>
      <c r="H26">
        <f t="shared" si="1"/>
        <v>1.1671742250422496E-5</v>
      </c>
    </row>
    <row r="27" spans="1:8" x14ac:dyDescent="0.25">
      <c r="A27" t="s">
        <v>86</v>
      </c>
      <c r="B27">
        <v>0</v>
      </c>
      <c r="C27">
        <f>'Table1.A(a)s2'!M12</f>
        <v>1.657902189200634E-6</v>
      </c>
      <c r="D27">
        <f>'Table1.A(a)s2'!M13</f>
        <v>1.0550558529687668E-7</v>
      </c>
      <c r="E27">
        <f>'Table1.A(a)s2'!M16</f>
        <v>4.1943846218406777E-6</v>
      </c>
      <c r="F27">
        <f>'Table1.A(a)s2'!M11</f>
        <v>3.995412896647404E-7</v>
      </c>
      <c r="G27">
        <v>0</v>
      </c>
      <c r="H27">
        <f t="shared" si="1"/>
        <v>1.7425302561079197E-6</v>
      </c>
    </row>
    <row r="28" spans="1:8" x14ac:dyDescent="0.25">
      <c r="A28" t="s">
        <v>402</v>
      </c>
      <c r="B28">
        <v>0</v>
      </c>
      <c r="C28">
        <v>0</v>
      </c>
      <c r="D28">
        <v>0</v>
      </c>
      <c r="E28">
        <v>0</v>
      </c>
      <c r="F28">
        <v>0</v>
      </c>
      <c r="G28">
        <v>0</v>
      </c>
      <c r="H28">
        <f t="shared" si="1"/>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28"/>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42578125" bestFit="1" customWidth="1"/>
    <col min="9" max="9" width="11" customWidth="1"/>
  </cols>
  <sheetData>
    <row r="1" spans="1:9" ht="14.45" x14ac:dyDescent="0.3">
      <c r="B1" s="232" t="s">
        <v>411</v>
      </c>
      <c r="C1" s="232" t="s">
        <v>404</v>
      </c>
      <c r="D1" s="232" t="s">
        <v>414</v>
      </c>
      <c r="E1" s="232" t="s">
        <v>412</v>
      </c>
      <c r="F1" s="232" t="s">
        <v>415</v>
      </c>
      <c r="G1" s="232" t="s">
        <v>416</v>
      </c>
      <c r="H1" s="237" t="s">
        <v>417</v>
      </c>
      <c r="I1" s="232"/>
    </row>
    <row r="2" spans="1:9" ht="14.45" x14ac:dyDescent="0.3">
      <c r="A2" t="s">
        <v>87</v>
      </c>
      <c r="B2" s="506">
        <f>'calc-LDVs PL'!B17</f>
        <v>0</v>
      </c>
      <c r="C2" s="507">
        <f>'calc-LDVs PL'!C17</f>
        <v>6.5916454627920743E-2</v>
      </c>
      <c r="D2" s="507">
        <f>'calc-LDVs PL'!D17</f>
        <v>7.3450975861957535E-2</v>
      </c>
      <c r="E2" s="507">
        <f>'calc-LDVs PL'!E17</f>
        <v>7.6415457728407118E-2</v>
      </c>
      <c r="F2" s="507">
        <f>'calc-LDVs PL'!F17</f>
        <v>4.2344979857895045E-2</v>
      </c>
      <c r="G2" s="507">
        <f>'calc-LDVs PL'!G17</f>
        <v>1.6327068082632616E-2</v>
      </c>
      <c r="H2" s="506">
        <f>'calc-LDVs PL'!H17</f>
        <v>0</v>
      </c>
    </row>
    <row r="3" spans="1:9" ht="14.45" x14ac:dyDescent="0.3">
      <c r="A3" t="s">
        <v>77</v>
      </c>
      <c r="B3" s="506">
        <f>'calc-LDVs PL'!B18</f>
        <v>0</v>
      </c>
      <c r="C3" s="507">
        <f>'calc-LDVs PL'!C18</f>
        <v>4.2494915012423839E-5</v>
      </c>
      <c r="D3" s="507">
        <f>'calc-LDVs PL'!D18</f>
        <v>5.3174933849759968E-5</v>
      </c>
      <c r="E3" s="507">
        <f>'calc-LDVs PL'!E18</f>
        <v>3.3118775579205687E-5</v>
      </c>
      <c r="F3" s="507">
        <f>'calc-LDVs PL'!F18</f>
        <v>4.6861225591870648E-5</v>
      </c>
      <c r="G3" s="507">
        <f>'calc-LDVs PL'!G18</f>
        <v>3.0163056226318824E-5</v>
      </c>
      <c r="H3" s="506">
        <f>'calc-LDVs PL'!H18</f>
        <v>0</v>
      </c>
    </row>
    <row r="4" spans="1:9" ht="14.45" x14ac:dyDescent="0.3">
      <c r="A4" t="s">
        <v>78</v>
      </c>
      <c r="B4" s="506">
        <f>'calc-LDVs PL'!B19</f>
        <v>0</v>
      </c>
      <c r="C4" s="507">
        <f>'calc-LDVs PL'!C19</f>
        <v>6.6295775810610278E-4</v>
      </c>
      <c r="D4" s="507">
        <f>'calc-LDVs PL'!D19</f>
        <v>6.0177210771268197E-4</v>
      </c>
      <c r="E4" s="507">
        <f>'calc-LDVs PL'!E19</f>
        <v>7.5726424765909571E-4</v>
      </c>
      <c r="F4" s="507">
        <f>'calc-LDVs PL'!F19</f>
        <v>5.6747692535326843E-4</v>
      </c>
      <c r="G4" s="507">
        <f>'calc-LDVs PL'!G19</f>
        <v>7.3135426612195946E-4</v>
      </c>
      <c r="H4" s="506">
        <f>'calc-LDVs PL'!H19</f>
        <v>0</v>
      </c>
    </row>
    <row r="5" spans="1:9" ht="14.45" x14ac:dyDescent="0.3">
      <c r="A5" t="s">
        <v>79</v>
      </c>
      <c r="B5" s="506">
        <f>'calc-LDVs PL'!B20</f>
        <v>0</v>
      </c>
      <c r="C5" s="507">
        <f>'calc-LDVs PL'!C20</f>
        <v>3.3255648897512589E-6</v>
      </c>
      <c r="D5" s="507">
        <f>'calc-LDVs PL'!D20</f>
        <v>4.9308756347118179E-5</v>
      </c>
      <c r="E5" s="507">
        <f>'calc-LDVs PL'!E20</f>
        <v>8.5291907333057777E-4</v>
      </c>
      <c r="F5" s="507">
        <f>'calc-LDVs PL'!F20</f>
        <v>2.5196811685227597E-5</v>
      </c>
      <c r="G5" s="507">
        <f>'calc-LDVs PL'!G20</f>
        <v>1.2793786099952879E-4</v>
      </c>
      <c r="H5" s="506">
        <f>'calc-LDVs PL'!H20</f>
        <v>0</v>
      </c>
    </row>
    <row r="6" spans="1:9" ht="14.45" x14ac:dyDescent="0.3">
      <c r="A6" t="s">
        <v>80</v>
      </c>
      <c r="B6" s="506">
        <f>'calc-LDVs PL'!B21</f>
        <v>0</v>
      </c>
      <c r="C6" s="507">
        <f>'calc-LDVs PL'!C21</f>
        <v>5.7397454021695248E-6</v>
      </c>
      <c r="D6" s="507">
        <f>'calc-LDVs PL'!D21</f>
        <v>5.2100132265816749E-6</v>
      </c>
      <c r="E6" s="507">
        <f>'calc-LDVs PL'!E21</f>
        <v>6.3522619470130912E-6</v>
      </c>
      <c r="F6" s="507">
        <f>'calc-LDVs PL'!F21</f>
        <v>4.9130929283316848E-6</v>
      </c>
      <c r="G6" s="507">
        <f>'calc-LDVs PL'!G21</f>
        <v>6.1349177500898326E-6</v>
      </c>
      <c r="H6" s="506">
        <f>'calc-LDVs PL'!H21</f>
        <v>0</v>
      </c>
    </row>
    <row r="7" spans="1:9" ht="14.45" x14ac:dyDescent="0.3">
      <c r="A7" t="s">
        <v>401</v>
      </c>
      <c r="B7" s="506">
        <f>'calc-LDVs PL'!B22</f>
        <v>0</v>
      </c>
      <c r="C7" s="507">
        <f>'calc-LDVs PL'!C22</f>
        <v>2.300789493124316E-6</v>
      </c>
      <c r="D7" s="507">
        <f>'calc-LDVs PL'!D22</f>
        <v>2.088445192399458E-6</v>
      </c>
      <c r="E7" s="507">
        <f>'calc-LDVs PL'!E22</f>
        <v>2.6167162009697894E-6</v>
      </c>
      <c r="F7" s="507">
        <f>'calc-LDVs PL'!F22</f>
        <v>1.9694240416963801E-6</v>
      </c>
      <c r="G7" s="507">
        <f>'calc-LDVs PL'!G22</f>
        <v>2.5271846158399783E-6</v>
      </c>
      <c r="H7" s="506">
        <f>'calc-LDVs PL'!H22</f>
        <v>0</v>
      </c>
    </row>
    <row r="8" spans="1:9" ht="14.45" x14ac:dyDescent="0.3">
      <c r="A8" t="s">
        <v>82</v>
      </c>
      <c r="B8" s="506">
        <f>'calc-LDVs PL'!B23</f>
        <v>0</v>
      </c>
      <c r="C8" s="507">
        <f>'calc-LDVs PL'!C23</f>
        <v>2.9822829618110359E-7</v>
      </c>
      <c r="D8" s="507">
        <f>'calc-LDVs PL'!D23</f>
        <v>1.1096570436273491E-6</v>
      </c>
      <c r="E8" s="507">
        <f>'calc-LDVs PL'!E23</f>
        <v>5.2692910818805456E-7</v>
      </c>
      <c r="F8" s="507">
        <f>'calc-LDVs PL'!F23</f>
        <v>2.9218483741183852E-7</v>
      </c>
      <c r="G8" s="507">
        <f>'calc-LDVs PL'!G23</f>
        <v>4.1346657157467714E-7</v>
      </c>
      <c r="H8" s="506">
        <f>'calc-LDVs PL'!H23</f>
        <v>0</v>
      </c>
    </row>
    <row r="9" spans="1:9" ht="14.45" x14ac:dyDescent="0.3">
      <c r="A9" t="s">
        <v>83</v>
      </c>
      <c r="B9" s="506">
        <f>'calc-LDVs PL'!B24</f>
        <v>0</v>
      </c>
      <c r="C9" s="507">
        <f>'calc-LDVs PL'!C24</f>
        <v>4.2633005045721505E-7</v>
      </c>
      <c r="D9" s="507">
        <f>'calc-LDVs PL'!D24</f>
        <v>3.8698322767622308E-7</v>
      </c>
      <c r="E9" s="507">
        <f>'calc-LDVs PL'!E24</f>
        <v>4.3468200022184357E-7</v>
      </c>
      <c r="F9" s="507">
        <f>'calc-LDVs PL'!F24</f>
        <v>3.6492893138516416E-7</v>
      </c>
      <c r="G9" s="507">
        <f>'calc-LDVs PL'!G24</f>
        <v>4.1980924921704031E-7</v>
      </c>
      <c r="H9" s="506">
        <f>'calc-LDVs PL'!H24</f>
        <v>0</v>
      </c>
    </row>
    <row r="10" spans="1:9" ht="14.45" x14ac:dyDescent="0.3">
      <c r="A10" t="s">
        <v>84</v>
      </c>
      <c r="B10" s="506">
        <f>'calc-LDVs PL'!B25</f>
        <v>0</v>
      </c>
      <c r="C10" s="507">
        <f>'calc-LDVs PL'!C25</f>
        <v>8.0583858317249272E-7</v>
      </c>
      <c r="D10" s="507">
        <f>'calc-LDVs PL'!D25</f>
        <v>7.3146618580531303E-7</v>
      </c>
      <c r="E10" s="507">
        <f>'calc-LDVs PL'!E25</f>
        <v>4.0370204539948589E-7</v>
      </c>
      <c r="F10" s="507">
        <f>'calc-LDVs PL'!F25</f>
        <v>6.8977969699929621E-7</v>
      </c>
      <c r="G10" s="507">
        <f>'calc-LDVs PL'!G25</f>
        <v>3.898892811297621E-7</v>
      </c>
      <c r="H10" s="506">
        <f>'calc-LDVs PL'!H25</f>
        <v>0</v>
      </c>
    </row>
    <row r="11" spans="1:9" ht="14.45" x14ac:dyDescent="0.3">
      <c r="A11" t="s">
        <v>85</v>
      </c>
      <c r="B11" s="506">
        <f>'calc-LDVs PL'!B26</f>
        <v>0</v>
      </c>
      <c r="C11" s="507">
        <f>'calc-LDVs PL'!C26</f>
        <v>2.1101117059375366E-5</v>
      </c>
      <c r="D11" s="507">
        <f>'calc-LDVs PL'!D26</f>
        <v>8.2241204340953877E-6</v>
      </c>
      <c r="E11" s="507">
        <f>'calc-LDVs PL'!E26</f>
        <v>2.1101117059375337E-6</v>
      </c>
      <c r="F11" s="507">
        <f>'calc-LDVs PL'!F26</f>
        <v>1.8137940020017004E-6</v>
      </c>
      <c r="G11" s="507">
        <f>'calc-LDVs PL'!G26</f>
        <v>3.1651675589061525E-6</v>
      </c>
      <c r="H11" s="506">
        <f>'calc-LDVs PL'!H26</f>
        <v>0</v>
      </c>
    </row>
    <row r="12" spans="1:9" ht="14.45" x14ac:dyDescent="0.3">
      <c r="A12" t="s">
        <v>86</v>
      </c>
      <c r="B12" s="506">
        <f>'calc-LDVs PL'!B27</f>
        <v>0</v>
      </c>
      <c r="C12" s="507">
        <f>'calc-LDVs PL'!C27</f>
        <v>2.1101117059381667E-7</v>
      </c>
      <c r="D12" s="507">
        <f>'calc-LDVs PL'!D27</f>
        <v>3.1287010605013129E-6</v>
      </c>
      <c r="E12" s="507">
        <f>'calc-LDVs PL'!E27</f>
        <v>4.2202234118750775E-6</v>
      </c>
      <c r="F12" s="507">
        <f>'calc-LDVs PL'!F27</f>
        <v>1.5987686017846769E-6</v>
      </c>
      <c r="G12" s="507">
        <f>'calc-LDVs PL'!G27</f>
        <v>6.3303351178097521E-7</v>
      </c>
      <c r="H12" s="506">
        <f>'calc-LDVs PL'!H27</f>
        <v>0</v>
      </c>
    </row>
    <row r="13" spans="1:9" ht="14.45" x14ac:dyDescent="0.3">
      <c r="A13" t="s">
        <v>402</v>
      </c>
      <c r="B13" s="506">
        <f>'calc-LDVs PL'!B28</f>
        <v>0</v>
      </c>
      <c r="C13" s="506">
        <f>'calc-LDVs PL'!C28</f>
        <v>0</v>
      </c>
      <c r="D13" s="506">
        <f>'calc-LDVs PL'!D28</f>
        <v>0</v>
      </c>
      <c r="E13" s="506">
        <f>'calc-LDVs PL'!E28</f>
        <v>0</v>
      </c>
      <c r="F13" s="506">
        <f>'calc-LDVs PL'!F28</f>
        <v>0</v>
      </c>
      <c r="G13" s="506">
        <f>'calc-LDVs PL'!G28</f>
        <v>0</v>
      </c>
      <c r="H13" s="506">
        <f>'calc-LDVs PL'!H28</f>
        <v>0</v>
      </c>
    </row>
    <row r="17" spans="3:8" ht="14.45" x14ac:dyDescent="0.3">
      <c r="C17" s="233"/>
      <c r="D17" s="233"/>
      <c r="E17" s="233"/>
      <c r="F17" s="233"/>
      <c r="G17" s="233"/>
      <c r="H17" s="233"/>
    </row>
    <row r="18" spans="3:8" x14ac:dyDescent="0.25">
      <c r="C18" s="233"/>
      <c r="D18" s="233"/>
      <c r="E18" s="233"/>
      <c r="F18" s="233"/>
      <c r="G18" s="233"/>
      <c r="H18" s="233"/>
    </row>
    <row r="19" spans="3:8" x14ac:dyDescent="0.25">
      <c r="C19" s="233"/>
      <c r="D19" s="233"/>
      <c r="E19" s="233"/>
      <c r="F19" s="233"/>
      <c r="G19" s="233"/>
      <c r="H19" s="233"/>
    </row>
    <row r="20" spans="3:8" x14ac:dyDescent="0.25">
      <c r="C20" s="233"/>
      <c r="D20" s="233"/>
      <c r="E20" s="233"/>
      <c r="F20" s="233"/>
      <c r="G20" s="233"/>
      <c r="H20" s="233"/>
    </row>
    <row r="21" spans="3:8" x14ac:dyDescent="0.25">
      <c r="C21" s="233"/>
      <c r="D21" s="233"/>
      <c r="E21" s="233"/>
      <c r="F21" s="233"/>
      <c r="G21" s="233"/>
      <c r="H21" s="233"/>
    </row>
    <row r="22" spans="3:8" x14ac:dyDescent="0.25">
      <c r="C22" s="233"/>
      <c r="D22" s="233"/>
      <c r="E22" s="233"/>
      <c r="F22" s="233"/>
      <c r="G22" s="233"/>
      <c r="H22" s="233"/>
    </row>
    <row r="23" spans="3:8" x14ac:dyDescent="0.25">
      <c r="C23" s="233"/>
      <c r="D23" s="233"/>
      <c r="E23" s="233"/>
      <c r="F23" s="233"/>
      <c r="G23" s="233"/>
      <c r="H23" s="233"/>
    </row>
    <row r="24" spans="3:8" x14ac:dyDescent="0.25">
      <c r="C24" s="233"/>
      <c r="D24" s="233"/>
      <c r="E24" s="233"/>
      <c r="F24" s="233"/>
      <c r="G24" s="233"/>
      <c r="H24" s="233"/>
    </row>
    <row r="25" spans="3:8" x14ac:dyDescent="0.25">
      <c r="C25" s="233"/>
      <c r="D25" s="233"/>
      <c r="E25" s="233"/>
      <c r="F25" s="233"/>
      <c r="G25" s="233"/>
      <c r="H25" s="233"/>
    </row>
    <row r="26" spans="3:8" x14ac:dyDescent="0.25">
      <c r="C26" s="233"/>
      <c r="D26" s="233"/>
      <c r="E26" s="233"/>
      <c r="F26" s="233"/>
      <c r="G26" s="233"/>
      <c r="H26" s="233"/>
    </row>
    <row r="27" spans="3:8" x14ac:dyDescent="0.25">
      <c r="C27" s="233"/>
      <c r="D27" s="233"/>
      <c r="E27" s="233"/>
      <c r="F27" s="233"/>
      <c r="G27" s="233"/>
      <c r="H27" s="233"/>
    </row>
    <row r="28" spans="3:8" x14ac:dyDescent="0.25">
      <c r="C28" s="233"/>
      <c r="D28" s="233"/>
      <c r="E28" s="233"/>
      <c r="F28" s="233"/>
      <c r="G28" s="233"/>
      <c r="H28" s="2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47"/>
  <sheetViews>
    <sheetView workbookViewId="0">
      <pane ySplit="1" topLeftCell="A2" activePane="bottomLeft" state="frozen"/>
      <selection pane="bottomLeft"/>
    </sheetView>
  </sheetViews>
  <sheetFormatPr defaultRowHeight="15" x14ac:dyDescent="0.25"/>
  <cols>
    <col min="1" max="1" width="15.140625" customWidth="1"/>
    <col min="2" max="2" width="15.42578125" customWidth="1"/>
    <col min="3" max="3" width="20.85546875" customWidth="1"/>
    <col min="4" max="4" width="15.7109375" customWidth="1"/>
    <col min="5" max="5" width="17.7109375" customWidth="1"/>
    <col min="6" max="6" width="41.85546875" customWidth="1"/>
    <col min="7" max="7" width="14.42578125" customWidth="1"/>
    <col min="8" max="8" width="54.42578125" customWidth="1"/>
    <col min="9" max="9" width="30.42578125" customWidth="1"/>
  </cols>
  <sheetData>
    <row r="1" spans="1:9" x14ac:dyDescent="0.25">
      <c r="A1" s="234" t="s">
        <v>418</v>
      </c>
      <c r="B1" s="234" t="s">
        <v>424</v>
      </c>
      <c r="C1" s="234" t="s">
        <v>196</v>
      </c>
      <c r="D1" s="234" t="s">
        <v>1346</v>
      </c>
      <c r="E1" s="234" t="s">
        <v>419</v>
      </c>
      <c r="F1" s="234" t="s">
        <v>449</v>
      </c>
      <c r="G1" s="234" t="s">
        <v>426</v>
      </c>
      <c r="H1" s="234" t="s">
        <v>420</v>
      </c>
      <c r="I1" s="687" t="s">
        <v>1347</v>
      </c>
    </row>
    <row r="2" spans="1:9" x14ac:dyDescent="0.25">
      <c r="A2" t="s">
        <v>109</v>
      </c>
      <c r="B2" t="s">
        <v>423</v>
      </c>
      <c r="C2" t="s">
        <v>403</v>
      </c>
      <c r="D2" t="s">
        <v>87</v>
      </c>
      <c r="E2" t="s">
        <v>422</v>
      </c>
      <c r="F2" s="2">
        <v>1</v>
      </c>
      <c r="G2" t="s">
        <v>429</v>
      </c>
      <c r="H2" t="s">
        <v>430</v>
      </c>
      <c r="I2" s="236" t="s">
        <v>423</v>
      </c>
    </row>
    <row r="3" spans="1:9" x14ac:dyDescent="0.25">
      <c r="A3" t="s">
        <v>109</v>
      </c>
      <c r="B3" t="s">
        <v>423</v>
      </c>
      <c r="C3" t="s">
        <v>488</v>
      </c>
      <c r="D3" t="s">
        <v>87</v>
      </c>
      <c r="E3" t="s">
        <v>422</v>
      </c>
      <c r="F3" s="2">
        <v>1</v>
      </c>
      <c r="G3" t="s">
        <v>427</v>
      </c>
      <c r="H3" t="s">
        <v>425</v>
      </c>
      <c r="I3" s="236" t="s">
        <v>423</v>
      </c>
    </row>
    <row r="4" spans="1:9" x14ac:dyDescent="0.25">
      <c r="A4" s="240" t="s">
        <v>109</v>
      </c>
      <c r="B4" s="240" t="s">
        <v>423</v>
      </c>
      <c r="C4" s="240" t="s">
        <v>410</v>
      </c>
      <c r="D4" t="s">
        <v>1348</v>
      </c>
      <c r="E4" s="240" t="s">
        <v>422</v>
      </c>
      <c r="F4" s="241">
        <v>1</v>
      </c>
      <c r="G4" s="240" t="s">
        <v>428</v>
      </c>
      <c r="H4" s="240" t="s">
        <v>431</v>
      </c>
      <c r="I4" s="236" t="s">
        <v>1349</v>
      </c>
    </row>
    <row r="5" spans="1:9" x14ac:dyDescent="0.25">
      <c r="A5" s="240" t="s">
        <v>109</v>
      </c>
      <c r="B5" s="240" t="s">
        <v>423</v>
      </c>
      <c r="C5" s="240" t="s">
        <v>490</v>
      </c>
      <c r="D5" t="s">
        <v>87</v>
      </c>
      <c r="E5" s="240" t="s">
        <v>422</v>
      </c>
      <c r="F5" s="241">
        <v>1</v>
      </c>
      <c r="G5" s="240" t="s">
        <v>470</v>
      </c>
      <c r="H5" s="240" t="s">
        <v>492</v>
      </c>
      <c r="I5" s="236" t="s">
        <v>423</v>
      </c>
    </row>
    <row r="6" spans="1:9" x14ac:dyDescent="0.25">
      <c r="A6" s="240" t="s">
        <v>109</v>
      </c>
      <c r="B6" s="240" t="s">
        <v>423</v>
      </c>
      <c r="C6" s="240" t="s">
        <v>488</v>
      </c>
      <c r="D6" s="240" t="s">
        <v>87</v>
      </c>
      <c r="E6" s="240" t="s">
        <v>422</v>
      </c>
      <c r="F6" s="241">
        <v>1</v>
      </c>
      <c r="G6" s="240" t="s">
        <v>494</v>
      </c>
      <c r="H6" s="240" t="s">
        <v>493</v>
      </c>
      <c r="I6" s="236" t="s">
        <v>423</v>
      </c>
    </row>
    <row r="7" spans="1:9" x14ac:dyDescent="0.25">
      <c r="A7" t="s">
        <v>109</v>
      </c>
      <c r="B7" t="s">
        <v>423</v>
      </c>
      <c r="C7" t="s">
        <v>403</v>
      </c>
      <c r="D7" s="236" t="s">
        <v>1350</v>
      </c>
      <c r="E7" s="236" t="s">
        <v>1351</v>
      </c>
      <c r="F7" s="241">
        <v>2.1</v>
      </c>
      <c r="G7" s="236" t="s">
        <v>1352</v>
      </c>
      <c r="H7" s="236" t="s">
        <v>1353</v>
      </c>
      <c r="I7" s="236" t="s">
        <v>423</v>
      </c>
    </row>
    <row r="8" spans="1:9" x14ac:dyDescent="0.25">
      <c r="A8" t="s">
        <v>109</v>
      </c>
      <c r="B8" t="s">
        <v>423</v>
      </c>
      <c r="C8" t="s">
        <v>488</v>
      </c>
      <c r="D8" s="240" t="s">
        <v>1350</v>
      </c>
      <c r="E8" s="236" t="s">
        <v>1351</v>
      </c>
      <c r="F8" s="241">
        <v>2.1</v>
      </c>
      <c r="G8" s="236" t="s">
        <v>1354</v>
      </c>
      <c r="H8" s="240" t="s">
        <v>1355</v>
      </c>
      <c r="I8" s="236" t="s">
        <v>423</v>
      </c>
    </row>
    <row r="9" spans="1:9" x14ac:dyDescent="0.25">
      <c r="A9" s="240" t="s">
        <v>109</v>
      </c>
      <c r="B9" s="240" t="s">
        <v>423</v>
      </c>
      <c r="C9" s="240" t="s">
        <v>410</v>
      </c>
      <c r="D9" s="240" t="s">
        <v>1350</v>
      </c>
      <c r="E9" s="236" t="s">
        <v>1351</v>
      </c>
      <c r="F9" s="241">
        <v>2.1</v>
      </c>
      <c r="G9" s="236" t="s">
        <v>1356</v>
      </c>
      <c r="H9" s="240" t="s">
        <v>1357</v>
      </c>
      <c r="I9" s="236" t="s">
        <v>423</v>
      </c>
    </row>
    <row r="10" spans="1:9" x14ac:dyDescent="0.25">
      <c r="A10" s="240" t="s">
        <v>109</v>
      </c>
      <c r="B10" s="240" t="s">
        <v>423</v>
      </c>
      <c r="C10" s="240" t="s">
        <v>490</v>
      </c>
      <c r="D10" s="240" t="s">
        <v>1350</v>
      </c>
      <c r="E10" s="236" t="s">
        <v>1351</v>
      </c>
      <c r="F10" s="241">
        <v>2.1</v>
      </c>
      <c r="G10" s="236" t="s">
        <v>1358</v>
      </c>
      <c r="H10" s="240" t="s">
        <v>1359</v>
      </c>
      <c r="I10" s="236" t="s">
        <v>423</v>
      </c>
    </row>
    <row r="11" spans="1:9" x14ac:dyDescent="0.25">
      <c r="A11" s="235" t="s">
        <v>109</v>
      </c>
      <c r="B11" s="235" t="s">
        <v>423</v>
      </c>
      <c r="C11" s="235" t="s">
        <v>488</v>
      </c>
      <c r="D11" s="235" t="s">
        <v>1350</v>
      </c>
      <c r="E11" s="278" t="s">
        <v>1351</v>
      </c>
      <c r="F11" s="239">
        <v>2.1</v>
      </c>
      <c r="G11" s="235" t="s">
        <v>1360</v>
      </c>
      <c r="H11" s="235" t="s">
        <v>1361</v>
      </c>
      <c r="I11" s="278" t="s">
        <v>423</v>
      </c>
    </row>
    <row r="12" spans="1:9" x14ac:dyDescent="0.25">
      <c r="A12" t="s">
        <v>432</v>
      </c>
      <c r="B12" t="s">
        <v>423</v>
      </c>
      <c r="C12" t="s">
        <v>403</v>
      </c>
      <c r="D12" t="s">
        <v>1362</v>
      </c>
      <c r="E12" t="s">
        <v>422</v>
      </c>
      <c r="F12" s="2">
        <v>1</v>
      </c>
      <c r="G12" t="s">
        <v>433</v>
      </c>
      <c r="H12" t="s">
        <v>434</v>
      </c>
      <c r="I12" s="236" t="s">
        <v>423</v>
      </c>
    </row>
    <row r="13" spans="1:9" x14ac:dyDescent="0.25">
      <c r="A13" t="s">
        <v>432</v>
      </c>
      <c r="B13" t="s">
        <v>423</v>
      </c>
      <c r="C13" t="s">
        <v>404</v>
      </c>
      <c r="D13" t="s">
        <v>1362</v>
      </c>
      <c r="E13" t="s">
        <v>422</v>
      </c>
      <c r="F13" s="2">
        <v>1</v>
      </c>
      <c r="G13" t="s">
        <v>435</v>
      </c>
      <c r="H13" t="s">
        <v>436</v>
      </c>
      <c r="I13" s="236" t="s">
        <v>423</v>
      </c>
    </row>
    <row r="14" spans="1:9" s="240" customFormat="1" x14ac:dyDescent="0.25">
      <c r="A14" s="240" t="s">
        <v>432</v>
      </c>
      <c r="B14" s="240" t="s">
        <v>423</v>
      </c>
      <c r="C14" s="240" t="s">
        <v>412</v>
      </c>
      <c r="D14" s="240" t="s">
        <v>1362</v>
      </c>
      <c r="E14" s="240" t="s">
        <v>422</v>
      </c>
      <c r="F14" s="241">
        <v>1</v>
      </c>
      <c r="G14" s="240" t="s">
        <v>437</v>
      </c>
      <c r="H14" s="240" t="s">
        <v>438</v>
      </c>
      <c r="I14" s="236" t="s">
        <v>423</v>
      </c>
    </row>
    <row r="15" spans="1:9" s="240" customFormat="1" x14ac:dyDescent="0.25">
      <c r="A15" s="235" t="s">
        <v>432</v>
      </c>
      <c r="B15" s="235" t="s">
        <v>423</v>
      </c>
      <c r="C15" s="278" t="s">
        <v>410</v>
      </c>
      <c r="D15" s="278" t="s">
        <v>1362</v>
      </c>
      <c r="E15" s="278" t="s">
        <v>422</v>
      </c>
      <c r="F15" s="239">
        <v>1</v>
      </c>
      <c r="G15" s="278" t="s">
        <v>685</v>
      </c>
      <c r="H15" s="278" t="s">
        <v>686</v>
      </c>
      <c r="I15" s="278" t="s">
        <v>1349</v>
      </c>
    </row>
    <row r="16" spans="1:9" x14ac:dyDescent="0.25">
      <c r="A16" t="s">
        <v>439</v>
      </c>
      <c r="B16" t="s">
        <v>423</v>
      </c>
      <c r="C16" t="s">
        <v>403</v>
      </c>
      <c r="D16" t="s">
        <v>1362</v>
      </c>
      <c r="E16" t="s">
        <v>422</v>
      </c>
      <c r="F16" s="2">
        <v>1</v>
      </c>
      <c r="G16" t="s">
        <v>433</v>
      </c>
      <c r="H16" t="s">
        <v>434</v>
      </c>
      <c r="I16" s="236" t="s">
        <v>423</v>
      </c>
    </row>
    <row r="17" spans="1:9" x14ac:dyDescent="0.25">
      <c r="A17" t="s">
        <v>439</v>
      </c>
      <c r="B17" t="s">
        <v>423</v>
      </c>
      <c r="C17" t="s">
        <v>404</v>
      </c>
      <c r="D17" t="s">
        <v>1362</v>
      </c>
      <c r="E17" t="s">
        <v>422</v>
      </c>
      <c r="F17" s="2">
        <v>1</v>
      </c>
      <c r="G17" t="s">
        <v>440</v>
      </c>
      <c r="H17" t="s">
        <v>441</v>
      </c>
      <c r="I17" s="236" t="s">
        <v>423</v>
      </c>
    </row>
    <row r="18" spans="1:9" x14ac:dyDescent="0.25">
      <c r="A18" t="s">
        <v>439</v>
      </c>
      <c r="B18" t="s">
        <v>423</v>
      </c>
      <c r="C18" t="s">
        <v>410</v>
      </c>
      <c r="D18" t="s">
        <v>1362</v>
      </c>
      <c r="E18" t="s">
        <v>422</v>
      </c>
      <c r="F18" s="2">
        <v>1</v>
      </c>
      <c r="G18" t="s">
        <v>442</v>
      </c>
      <c r="H18" t="s">
        <v>443</v>
      </c>
      <c r="I18" s="236" t="s">
        <v>1349</v>
      </c>
    </row>
    <row r="19" spans="1:9" x14ac:dyDescent="0.25">
      <c r="A19" s="235" t="s">
        <v>439</v>
      </c>
      <c r="B19" s="235" t="s">
        <v>423</v>
      </c>
      <c r="C19" s="235" t="s">
        <v>412</v>
      </c>
      <c r="D19" s="235" t="s">
        <v>1362</v>
      </c>
      <c r="E19" s="235" t="s">
        <v>422</v>
      </c>
      <c r="F19" s="239">
        <v>1</v>
      </c>
      <c r="G19" s="235" t="s">
        <v>444</v>
      </c>
      <c r="H19" s="235" t="s">
        <v>445</v>
      </c>
      <c r="I19" s="278" t="s">
        <v>423</v>
      </c>
    </row>
    <row r="20" spans="1:9" x14ac:dyDescent="0.25">
      <c r="A20" s="236" t="s">
        <v>446</v>
      </c>
      <c r="B20" s="236" t="s">
        <v>479</v>
      </c>
      <c r="C20" s="236" t="s">
        <v>404</v>
      </c>
      <c r="D20" s="236" t="s">
        <v>1362</v>
      </c>
      <c r="E20" s="236" t="s">
        <v>452</v>
      </c>
      <c r="F20" t="s">
        <v>289</v>
      </c>
      <c r="G20" s="236" t="s">
        <v>453</v>
      </c>
      <c r="H20" s="236" t="s">
        <v>197</v>
      </c>
      <c r="I20" s="236" t="s">
        <v>423</v>
      </c>
    </row>
    <row r="21" spans="1:9" x14ac:dyDescent="0.25">
      <c r="A21" s="236" t="s">
        <v>446</v>
      </c>
      <c r="B21" s="236" t="s">
        <v>479</v>
      </c>
      <c r="C21" s="236" t="s">
        <v>414</v>
      </c>
      <c r="D21" s="236" t="s">
        <v>1362</v>
      </c>
      <c r="E21" s="236" t="s">
        <v>452</v>
      </c>
      <c r="F21" s="236" t="s">
        <v>193</v>
      </c>
      <c r="G21" s="236" t="s">
        <v>453</v>
      </c>
      <c r="H21" s="236" t="s">
        <v>197</v>
      </c>
      <c r="I21" s="236" t="s">
        <v>423</v>
      </c>
    </row>
    <row r="22" spans="1:9" x14ac:dyDescent="0.25">
      <c r="A22" s="236" t="s">
        <v>446</v>
      </c>
      <c r="B22" s="236" t="s">
        <v>479</v>
      </c>
      <c r="C22" s="236" t="s">
        <v>412</v>
      </c>
      <c r="D22" s="236" t="s">
        <v>1362</v>
      </c>
      <c r="E22" s="236" t="s">
        <v>452</v>
      </c>
      <c r="F22" t="s">
        <v>203</v>
      </c>
      <c r="G22" s="236" t="s">
        <v>453</v>
      </c>
      <c r="H22" s="236" t="s">
        <v>197</v>
      </c>
      <c r="I22" s="236" t="s">
        <v>423</v>
      </c>
    </row>
    <row r="23" spans="1:9" x14ac:dyDescent="0.25">
      <c r="A23" s="236" t="s">
        <v>446</v>
      </c>
      <c r="B23" s="236" t="s">
        <v>479</v>
      </c>
      <c r="C23" s="236" t="s">
        <v>415</v>
      </c>
      <c r="D23" s="236" t="s">
        <v>1362</v>
      </c>
      <c r="E23" s="236" t="s">
        <v>452</v>
      </c>
      <c r="F23" t="s">
        <v>294</v>
      </c>
      <c r="G23" s="236" t="s">
        <v>453</v>
      </c>
      <c r="H23" s="236" t="s">
        <v>197</v>
      </c>
      <c r="I23" s="236" t="s">
        <v>1363</v>
      </c>
    </row>
    <row r="24" spans="1:9" x14ac:dyDescent="0.25">
      <c r="A24" s="236" t="s">
        <v>446</v>
      </c>
      <c r="B24" s="236" t="s">
        <v>479</v>
      </c>
      <c r="C24" s="236" t="s">
        <v>416</v>
      </c>
      <c r="D24" s="236" t="s">
        <v>1362</v>
      </c>
      <c r="E24" s="236" t="s">
        <v>452</v>
      </c>
      <c r="F24" t="s">
        <v>307</v>
      </c>
      <c r="G24" s="236" t="s">
        <v>453</v>
      </c>
      <c r="H24" s="236" t="s">
        <v>197</v>
      </c>
      <c r="I24" s="236" t="s">
        <v>1364</v>
      </c>
    </row>
    <row r="25" spans="1:9" x14ac:dyDescent="0.25">
      <c r="A25" s="236" t="s">
        <v>446</v>
      </c>
      <c r="B25" s="236" t="s">
        <v>448</v>
      </c>
      <c r="C25" s="236" t="s">
        <v>404</v>
      </c>
      <c r="D25" s="236" t="s">
        <v>1362</v>
      </c>
      <c r="E25" s="236" t="s">
        <v>422</v>
      </c>
      <c r="F25" s="2">
        <v>2.2000000000000002</v>
      </c>
      <c r="G25" s="236" t="s">
        <v>450</v>
      </c>
      <c r="H25" s="236" t="s">
        <v>451</v>
      </c>
      <c r="I25" s="236" t="s">
        <v>423</v>
      </c>
    </row>
    <row r="26" spans="1:9" x14ac:dyDescent="0.25">
      <c r="A26" s="236" t="s">
        <v>446</v>
      </c>
      <c r="B26" s="236" t="s">
        <v>448</v>
      </c>
      <c r="C26" s="236" t="s">
        <v>414</v>
      </c>
      <c r="D26" s="236" t="s">
        <v>1362</v>
      </c>
      <c r="E26" s="236" t="s">
        <v>452</v>
      </c>
      <c r="F26" s="236" t="s">
        <v>193</v>
      </c>
      <c r="G26" s="236" t="s">
        <v>453</v>
      </c>
      <c r="H26" s="236" t="s">
        <v>197</v>
      </c>
      <c r="I26" s="236" t="s">
        <v>423</v>
      </c>
    </row>
    <row r="27" spans="1:9" x14ac:dyDescent="0.25">
      <c r="A27" s="236" t="s">
        <v>446</v>
      </c>
      <c r="B27" s="236" t="s">
        <v>448</v>
      </c>
      <c r="C27" s="236" t="s">
        <v>412</v>
      </c>
      <c r="D27" s="236" t="s">
        <v>1362</v>
      </c>
      <c r="E27" s="236" t="s">
        <v>422</v>
      </c>
      <c r="F27" s="2">
        <v>2.2000000000000002</v>
      </c>
      <c r="G27" s="236" t="s">
        <v>454</v>
      </c>
      <c r="H27" s="236" t="s">
        <v>455</v>
      </c>
      <c r="I27" s="236" t="s">
        <v>423</v>
      </c>
    </row>
    <row r="28" spans="1:9" x14ac:dyDescent="0.25">
      <c r="A28" s="236" t="s">
        <v>446</v>
      </c>
      <c r="B28" s="236" t="s">
        <v>448</v>
      </c>
      <c r="C28" s="236" t="s">
        <v>415</v>
      </c>
      <c r="D28" s="236" t="s">
        <v>1362</v>
      </c>
      <c r="E28" s="236" t="s">
        <v>422</v>
      </c>
      <c r="F28" s="2">
        <v>2.2000000000000002</v>
      </c>
      <c r="G28" s="236" t="s">
        <v>456</v>
      </c>
      <c r="H28" s="236" t="s">
        <v>457</v>
      </c>
      <c r="I28" s="236" t="s">
        <v>1363</v>
      </c>
    </row>
    <row r="29" spans="1:9" x14ac:dyDescent="0.25">
      <c r="A29" s="236" t="s">
        <v>446</v>
      </c>
      <c r="B29" s="236" t="s">
        <v>448</v>
      </c>
      <c r="C29" s="236" t="s">
        <v>416</v>
      </c>
      <c r="D29" s="236" t="s">
        <v>1362</v>
      </c>
      <c r="E29" s="236" t="s">
        <v>422</v>
      </c>
      <c r="F29" s="2">
        <v>2.2000000000000002</v>
      </c>
      <c r="G29" s="236" t="s">
        <v>458</v>
      </c>
      <c r="H29" s="236" t="s">
        <v>459</v>
      </c>
      <c r="I29" s="236" t="s">
        <v>1364</v>
      </c>
    </row>
    <row r="30" spans="1:9" x14ac:dyDescent="0.25">
      <c r="A30" s="236" t="s">
        <v>446</v>
      </c>
      <c r="B30" s="236" t="s">
        <v>480</v>
      </c>
      <c r="C30" s="236" t="s">
        <v>414</v>
      </c>
      <c r="D30" s="236" t="s">
        <v>1362</v>
      </c>
      <c r="E30" s="236" t="s">
        <v>452</v>
      </c>
      <c r="F30" s="236" t="s">
        <v>193</v>
      </c>
      <c r="G30" s="236" t="s">
        <v>453</v>
      </c>
      <c r="H30" s="236" t="s">
        <v>197</v>
      </c>
      <c r="I30" s="236" t="s">
        <v>423</v>
      </c>
    </row>
    <row r="31" spans="1:9" x14ac:dyDescent="0.25">
      <c r="A31" s="236" t="s">
        <v>446</v>
      </c>
      <c r="B31" s="236" t="s">
        <v>480</v>
      </c>
      <c r="C31" s="236" t="s">
        <v>415</v>
      </c>
      <c r="D31" s="236" t="s">
        <v>1362</v>
      </c>
      <c r="E31" s="236" t="s">
        <v>452</v>
      </c>
      <c r="F31" t="s">
        <v>294</v>
      </c>
      <c r="G31" s="236" t="s">
        <v>453</v>
      </c>
      <c r="H31" s="236" t="s">
        <v>197</v>
      </c>
      <c r="I31" s="236" t="s">
        <v>1363</v>
      </c>
    </row>
    <row r="32" spans="1:9" x14ac:dyDescent="0.25">
      <c r="A32" s="236" t="s">
        <v>446</v>
      </c>
      <c r="B32" s="236" t="s">
        <v>480</v>
      </c>
      <c r="C32" t="s">
        <v>417</v>
      </c>
      <c r="D32" t="s">
        <v>1362</v>
      </c>
      <c r="E32" t="s">
        <v>482</v>
      </c>
      <c r="F32" t="s">
        <v>389</v>
      </c>
      <c r="G32" t="s">
        <v>483</v>
      </c>
      <c r="H32" t="s">
        <v>344</v>
      </c>
      <c r="I32" s="236" t="s">
        <v>423</v>
      </c>
    </row>
    <row r="33" spans="1:9" x14ac:dyDescent="0.25">
      <c r="A33" s="236" t="s">
        <v>446</v>
      </c>
      <c r="B33" s="236" t="s">
        <v>460</v>
      </c>
      <c r="C33" s="236" t="s">
        <v>404</v>
      </c>
      <c r="D33" s="236" t="s">
        <v>1362</v>
      </c>
      <c r="E33" s="236" t="s">
        <v>422</v>
      </c>
      <c r="F33" s="2">
        <v>2.2000000000000002</v>
      </c>
      <c r="G33" s="236" t="s">
        <v>461</v>
      </c>
      <c r="H33" s="236" t="s">
        <v>462</v>
      </c>
      <c r="I33" s="236" t="s">
        <v>423</v>
      </c>
    </row>
    <row r="34" spans="1:9" x14ac:dyDescent="0.25">
      <c r="A34" s="236" t="s">
        <v>446</v>
      </c>
      <c r="B34" s="236" t="s">
        <v>460</v>
      </c>
      <c r="C34" s="236" t="s">
        <v>414</v>
      </c>
      <c r="D34" s="236" t="s">
        <v>1362</v>
      </c>
      <c r="E34" s="236" t="s">
        <v>452</v>
      </c>
      <c r="F34" s="236" t="s">
        <v>193</v>
      </c>
      <c r="G34" s="236" t="s">
        <v>453</v>
      </c>
      <c r="H34" s="236" t="s">
        <v>197</v>
      </c>
      <c r="I34" s="236" t="s">
        <v>423</v>
      </c>
    </row>
    <row r="35" spans="1:9" x14ac:dyDescent="0.25">
      <c r="A35" s="236" t="s">
        <v>446</v>
      </c>
      <c r="B35" s="236" t="s">
        <v>460</v>
      </c>
      <c r="C35" s="236" t="s">
        <v>412</v>
      </c>
      <c r="D35" s="236" t="s">
        <v>1362</v>
      </c>
      <c r="E35" s="236" t="s">
        <v>422</v>
      </c>
      <c r="F35" s="2">
        <v>2.2000000000000002</v>
      </c>
      <c r="G35" s="236" t="s">
        <v>463</v>
      </c>
      <c r="H35" s="236" t="s">
        <v>464</v>
      </c>
      <c r="I35" s="236" t="s">
        <v>423</v>
      </c>
    </row>
    <row r="36" spans="1:9" x14ac:dyDescent="0.25">
      <c r="A36" s="236" t="s">
        <v>446</v>
      </c>
      <c r="B36" s="236" t="s">
        <v>460</v>
      </c>
      <c r="C36" s="236" t="s">
        <v>415</v>
      </c>
      <c r="D36" s="236" t="s">
        <v>1362</v>
      </c>
      <c r="E36" s="236" t="s">
        <v>422</v>
      </c>
      <c r="F36" s="2">
        <v>2.2000000000000002</v>
      </c>
      <c r="G36" s="236" t="s">
        <v>465</v>
      </c>
      <c r="H36" s="236" t="s">
        <v>467</v>
      </c>
      <c r="I36" s="236" t="s">
        <v>1363</v>
      </c>
    </row>
    <row r="37" spans="1:9" x14ac:dyDescent="0.25">
      <c r="A37" s="236" t="s">
        <v>446</v>
      </c>
      <c r="B37" s="236" t="s">
        <v>460</v>
      </c>
      <c r="C37" s="236" t="s">
        <v>416</v>
      </c>
      <c r="D37" s="236" t="s">
        <v>1362</v>
      </c>
      <c r="E37" s="236" t="s">
        <v>422</v>
      </c>
      <c r="F37" s="2">
        <v>2.2000000000000002</v>
      </c>
      <c r="G37" s="236" t="s">
        <v>466</v>
      </c>
      <c r="H37" s="236" t="s">
        <v>468</v>
      </c>
      <c r="I37" s="236" t="s">
        <v>1364</v>
      </c>
    </row>
    <row r="38" spans="1:9" x14ac:dyDescent="0.25">
      <c r="A38" s="236" t="s">
        <v>446</v>
      </c>
      <c r="B38" s="236" t="s">
        <v>469</v>
      </c>
      <c r="C38" s="236" t="s">
        <v>404</v>
      </c>
      <c r="D38" s="236" t="s">
        <v>1362</v>
      </c>
      <c r="E38" s="236" t="s">
        <v>422</v>
      </c>
      <c r="F38" s="2">
        <v>2.2000000000000002</v>
      </c>
      <c r="G38" s="236" t="s">
        <v>470</v>
      </c>
      <c r="H38" s="236" t="s">
        <v>472</v>
      </c>
      <c r="I38" s="236" t="s">
        <v>423</v>
      </c>
    </row>
    <row r="39" spans="1:9" x14ac:dyDescent="0.25">
      <c r="A39" s="236" t="s">
        <v>446</v>
      </c>
      <c r="B39" s="236" t="s">
        <v>469</v>
      </c>
      <c r="C39" s="236" t="s">
        <v>414</v>
      </c>
      <c r="D39" s="236" t="s">
        <v>1362</v>
      </c>
      <c r="E39" s="236" t="s">
        <v>452</v>
      </c>
      <c r="F39" s="236" t="s">
        <v>193</v>
      </c>
      <c r="G39" s="236" t="s">
        <v>453</v>
      </c>
      <c r="H39" s="236" t="s">
        <v>197</v>
      </c>
      <c r="I39" s="236" t="s">
        <v>423</v>
      </c>
    </row>
    <row r="40" spans="1:9" x14ac:dyDescent="0.25">
      <c r="A40" s="236" t="s">
        <v>446</v>
      </c>
      <c r="B40" s="236" t="s">
        <v>469</v>
      </c>
      <c r="C40" s="236" t="s">
        <v>412</v>
      </c>
      <c r="D40" s="236" t="s">
        <v>1362</v>
      </c>
      <c r="E40" s="236" t="s">
        <v>422</v>
      </c>
      <c r="F40" s="2">
        <v>2.2000000000000002</v>
      </c>
      <c r="G40" s="236" t="s">
        <v>157</v>
      </c>
      <c r="H40" s="236" t="s">
        <v>473</v>
      </c>
      <c r="I40" s="236" t="s">
        <v>423</v>
      </c>
    </row>
    <row r="41" spans="1:9" x14ac:dyDescent="0.25">
      <c r="A41" s="236" t="s">
        <v>446</v>
      </c>
      <c r="B41" s="236" t="s">
        <v>469</v>
      </c>
      <c r="C41" s="236" t="s">
        <v>415</v>
      </c>
      <c r="D41" s="236" t="s">
        <v>1362</v>
      </c>
      <c r="E41" s="236" t="s">
        <v>422</v>
      </c>
      <c r="F41" s="2">
        <v>2.2000000000000002</v>
      </c>
      <c r="G41" s="236" t="s">
        <v>437</v>
      </c>
      <c r="H41" s="236" t="s">
        <v>474</v>
      </c>
      <c r="I41" s="236" t="s">
        <v>1363</v>
      </c>
    </row>
    <row r="42" spans="1:9" x14ac:dyDescent="0.25">
      <c r="A42" s="236" t="s">
        <v>446</v>
      </c>
      <c r="B42" s="236" t="s">
        <v>469</v>
      </c>
      <c r="C42" s="236" t="s">
        <v>416</v>
      </c>
      <c r="D42" s="236" t="s">
        <v>1362</v>
      </c>
      <c r="E42" s="236" t="s">
        <v>422</v>
      </c>
      <c r="F42" s="2">
        <v>2.2000000000000002</v>
      </c>
      <c r="G42" s="236" t="s">
        <v>471</v>
      </c>
      <c r="H42" s="236" t="s">
        <v>475</v>
      </c>
      <c r="I42" s="236" t="s">
        <v>1364</v>
      </c>
    </row>
    <row r="43" spans="1:9" x14ac:dyDescent="0.25">
      <c r="A43" s="236" t="s">
        <v>446</v>
      </c>
      <c r="B43" s="236" t="s">
        <v>478</v>
      </c>
      <c r="C43" s="236" t="s">
        <v>404</v>
      </c>
      <c r="D43" s="236" t="s">
        <v>1362</v>
      </c>
      <c r="E43" s="236" t="s">
        <v>452</v>
      </c>
      <c r="F43" t="s">
        <v>289</v>
      </c>
      <c r="G43" s="236" t="s">
        <v>453</v>
      </c>
      <c r="H43" s="236" t="s">
        <v>197</v>
      </c>
      <c r="I43" s="236" t="s">
        <v>423</v>
      </c>
    </row>
    <row r="44" spans="1:9" x14ac:dyDescent="0.25">
      <c r="A44" s="236" t="s">
        <v>446</v>
      </c>
      <c r="B44" s="236" t="s">
        <v>478</v>
      </c>
      <c r="C44" s="236" t="s">
        <v>414</v>
      </c>
      <c r="D44" s="236" t="s">
        <v>1362</v>
      </c>
      <c r="E44" s="236" t="s">
        <v>452</v>
      </c>
      <c r="F44" s="236" t="s">
        <v>193</v>
      </c>
      <c r="G44" s="236" t="s">
        <v>453</v>
      </c>
      <c r="H44" s="236" t="s">
        <v>197</v>
      </c>
      <c r="I44" s="236" t="s">
        <v>423</v>
      </c>
    </row>
    <row r="45" spans="1:9" x14ac:dyDescent="0.25">
      <c r="A45" s="236" t="s">
        <v>446</v>
      </c>
      <c r="B45" s="236" t="s">
        <v>478</v>
      </c>
      <c r="C45" s="236" t="s">
        <v>412</v>
      </c>
      <c r="D45" s="236" t="s">
        <v>1362</v>
      </c>
      <c r="E45" s="236" t="s">
        <v>452</v>
      </c>
      <c r="F45" t="s">
        <v>203</v>
      </c>
      <c r="G45" s="236" t="s">
        <v>453</v>
      </c>
      <c r="H45" s="236" t="s">
        <v>197</v>
      </c>
      <c r="I45" s="236" t="s">
        <v>423</v>
      </c>
    </row>
    <row r="46" spans="1:9" x14ac:dyDescent="0.25">
      <c r="A46" s="236" t="s">
        <v>446</v>
      </c>
      <c r="B46" s="236" t="s">
        <v>478</v>
      </c>
      <c r="C46" s="236" t="s">
        <v>415</v>
      </c>
      <c r="D46" s="236" t="s">
        <v>1362</v>
      </c>
      <c r="E46" s="236" t="s">
        <v>452</v>
      </c>
      <c r="F46" t="s">
        <v>294</v>
      </c>
      <c r="G46" s="236" t="s">
        <v>453</v>
      </c>
      <c r="H46" s="236" t="s">
        <v>197</v>
      </c>
      <c r="I46" s="236" t="s">
        <v>1363</v>
      </c>
    </row>
    <row r="47" spans="1:9" x14ac:dyDescent="0.25">
      <c r="A47" s="236" t="s">
        <v>446</v>
      </c>
      <c r="B47" s="236" t="s">
        <v>478</v>
      </c>
      <c r="C47" s="236" t="s">
        <v>416</v>
      </c>
      <c r="D47" s="236" t="s">
        <v>1362</v>
      </c>
      <c r="E47" s="236" t="s">
        <v>452</v>
      </c>
      <c r="F47" t="s">
        <v>307</v>
      </c>
      <c r="G47" s="236" t="s">
        <v>453</v>
      </c>
      <c r="H47" s="236" t="s">
        <v>197</v>
      </c>
      <c r="I47" s="236" t="s">
        <v>1364</v>
      </c>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3">
      <c r="B1" s="232" t="s">
        <v>411</v>
      </c>
      <c r="C1" s="232" t="s">
        <v>404</v>
      </c>
      <c r="D1" s="232" t="s">
        <v>414</v>
      </c>
      <c r="E1" s="232" t="s">
        <v>412</v>
      </c>
      <c r="F1" s="232" t="s">
        <v>415</v>
      </c>
      <c r="G1" s="232" t="s">
        <v>416</v>
      </c>
      <c r="H1" s="237" t="s">
        <v>417</v>
      </c>
      <c r="I1" s="232"/>
    </row>
    <row r="2" spans="1:9" x14ac:dyDescent="0.3">
      <c r="A2" t="s">
        <v>87</v>
      </c>
      <c r="B2">
        <f>'calc-HDVs PL'!B17</f>
        <v>0</v>
      </c>
      <c r="C2" s="507">
        <f>'calc-HDVs PL'!C17</f>
        <v>6.017754998067943E-2</v>
      </c>
      <c r="D2" s="507">
        <f>'calc-HDVs PL'!D17</f>
        <v>7.3450975861957535E-2</v>
      </c>
      <c r="E2" s="507">
        <f>'calc-HDVs PL'!E17</f>
        <v>7.6415457728407146E-2</v>
      </c>
      <c r="F2" s="507">
        <f>'calc-HDVs PL'!F17</f>
        <v>4.1959870800361176E-2</v>
      </c>
      <c r="G2" s="507">
        <f>'calc-HDVs PL'!G17</f>
        <v>1.9359832100431736E-2</v>
      </c>
      <c r="H2">
        <f>'calc-HDVs PL'!H17</f>
        <v>0</v>
      </c>
    </row>
    <row r="3" spans="1:9" x14ac:dyDescent="0.3">
      <c r="A3" t="s">
        <v>77</v>
      </c>
      <c r="B3">
        <f>'calc-HDVs PL'!B18</f>
        <v>0</v>
      </c>
      <c r="C3" s="507">
        <f>'calc-HDVs PL'!C18</f>
        <v>2.0628475163959472E-5</v>
      </c>
      <c r="D3" s="507">
        <f>'calc-HDVs PL'!D18</f>
        <v>5.3174933849759968E-5</v>
      </c>
      <c r="E3" s="507">
        <f>'calc-HDVs PL'!E18</f>
        <v>1.6382126419842951E-5</v>
      </c>
      <c r="F3" s="507">
        <f>'calc-HDVs PL'!F18</f>
        <v>1.5097171588354022E-5</v>
      </c>
      <c r="G3" s="507">
        <f>'calc-HDVs PL'!G18</f>
        <v>1.5620198434431934E-5</v>
      </c>
      <c r="H3">
        <f>'calc-HDVs PL'!H18</f>
        <v>0</v>
      </c>
    </row>
    <row r="4" spans="1:9" x14ac:dyDescent="0.3">
      <c r="A4" t="s">
        <v>78</v>
      </c>
      <c r="B4">
        <f>'calc-HDVs PL'!B19</f>
        <v>0</v>
      </c>
      <c r="C4" s="507">
        <f>'calc-HDVs PL'!C19</f>
        <v>1.2089604614752651E-3</v>
      </c>
      <c r="D4" s="507">
        <f>'calc-HDVs PL'!D19</f>
        <v>6.0177210771268197E-4</v>
      </c>
      <c r="E4" s="507">
        <f>'calc-HDVs PL'!E19</f>
        <v>6.693950324119934E-5</v>
      </c>
      <c r="F4" s="507">
        <f>'calc-HDVs PL'!F19</f>
        <v>6.1689010362383408E-5</v>
      </c>
      <c r="G4" s="507">
        <f>'calc-HDVs PL'!G19</f>
        <v>6.3826166209005321E-5</v>
      </c>
      <c r="H4">
        <f>'calc-HDVs PL'!H19</f>
        <v>0</v>
      </c>
    </row>
    <row r="5" spans="1:9" x14ac:dyDescent="0.3">
      <c r="A5" t="s">
        <v>79</v>
      </c>
      <c r="B5">
        <f>'calc-HDVs PL'!B20</f>
        <v>0</v>
      </c>
      <c r="C5" s="507">
        <f>'calc-HDVs PL'!C20</f>
        <v>1.3195916097140184E-5</v>
      </c>
      <c r="D5" s="507">
        <f>'calc-HDVs PL'!D20</f>
        <v>2.6719568317284027E-5</v>
      </c>
      <c r="E5" s="507">
        <f>'calc-HDVs PL'!E20</f>
        <v>1.8551990005610404E-4</v>
      </c>
      <c r="F5" s="507">
        <f>'calc-HDVs PL'!F20</f>
        <v>1.7096838911026681E-4</v>
      </c>
      <c r="G5" s="507">
        <f>'calc-HDVs PL'!G20</f>
        <v>1.4524004377567379E-3</v>
      </c>
      <c r="H5">
        <f>'calc-HDVs PL'!H20</f>
        <v>0</v>
      </c>
    </row>
    <row r="6" spans="1:9" x14ac:dyDescent="0.3">
      <c r="A6" t="s">
        <v>80</v>
      </c>
      <c r="B6">
        <f>'calc-HDVs PL'!B21</f>
        <v>0</v>
      </c>
      <c r="C6" s="507">
        <f>'calc-HDVs PL'!C21</f>
        <v>1.7461912589432622E-6</v>
      </c>
      <c r="D6" s="507">
        <f>'calc-HDVs PL'!D21</f>
        <v>5.2100132265816749E-6</v>
      </c>
      <c r="E6" s="507">
        <f>'calc-HDVs PL'!E21</f>
        <v>1.3867397240883838E-6</v>
      </c>
      <c r="F6" s="507">
        <f>'calc-HDVs PL'!F21</f>
        <v>1.2779688684120013E-6</v>
      </c>
      <c r="G6" s="507">
        <f>'calc-HDVs PL'!G21</f>
        <v>1.3222428585908572E-6</v>
      </c>
      <c r="H6">
        <f>'calc-HDVs PL'!H21</f>
        <v>0</v>
      </c>
    </row>
    <row r="7" spans="1:9" x14ac:dyDescent="0.3">
      <c r="A7" t="s">
        <v>401</v>
      </c>
      <c r="B7">
        <f>'calc-HDVs PL'!B22</f>
        <v>0</v>
      </c>
      <c r="C7" s="507">
        <f>'calc-HDVs PL'!C22</f>
        <v>1.6952818927933133E-6</v>
      </c>
      <c r="D7" s="507">
        <f>'calc-HDVs PL'!D22</f>
        <v>2.088445192399458E-6</v>
      </c>
      <c r="E7" s="507">
        <f>'calc-HDVs PL'!E22</f>
        <v>1.346309994523125E-6</v>
      </c>
      <c r="F7" s="507">
        <f>'calc-HDVs PL'!F22</f>
        <v>1.2407103008198149E-6</v>
      </c>
      <c r="G7" s="507">
        <f>'calc-HDVs PL'!G22</f>
        <v>1.2836935041129898E-6</v>
      </c>
      <c r="H7">
        <f>'calc-HDVs PL'!H22</f>
        <v>0</v>
      </c>
    </row>
    <row r="8" spans="1:9" x14ac:dyDescent="0.3">
      <c r="A8" t="s">
        <v>82</v>
      </c>
      <c r="B8">
        <f>'calc-HDVs PL'!B23</f>
        <v>0</v>
      </c>
      <c r="C8" s="506">
        <f>'calc-HDVs PL'!C23</f>
        <v>0</v>
      </c>
      <c r="D8" s="507">
        <f>'calc-HDVs PL'!D23</f>
        <v>1.1096570436273491E-6</v>
      </c>
      <c r="E8" s="507">
        <f>'calc-HDVs PL'!E23</f>
        <v>5.3372342260395219E-7</v>
      </c>
      <c r="F8" s="506">
        <f>'calc-HDVs PL'!F23</f>
        <v>0</v>
      </c>
      <c r="G8" s="507">
        <f>'calc-HDVs PL'!G23</f>
        <v>0</v>
      </c>
      <c r="H8">
        <f>'calc-HDVs PL'!H23</f>
        <v>0</v>
      </c>
    </row>
    <row r="9" spans="1:9" x14ac:dyDescent="0.3">
      <c r="A9" t="s">
        <v>83</v>
      </c>
      <c r="B9">
        <f>'calc-HDVs PL'!B24</f>
        <v>0</v>
      </c>
      <c r="C9" s="507">
        <f>'calc-HDVs PL'!C24</f>
        <v>2.7124510284693005E-7</v>
      </c>
      <c r="D9" s="507">
        <f>'calc-HDVs PL'!D24</f>
        <v>3.8698322767622308E-7</v>
      </c>
      <c r="E9" s="507">
        <f>'calc-HDVs PL'!E24</f>
        <v>2.154095991237E-7</v>
      </c>
      <c r="F9" s="507">
        <f>'calc-HDVs PL'!F24</f>
        <v>1.9851364813117038E-7</v>
      </c>
      <c r="G9" s="507">
        <f>'calc-HDVs PL'!G24</f>
        <v>2.0539096065807835E-7</v>
      </c>
      <c r="H9">
        <f>'calc-HDVs PL'!H24</f>
        <v>0</v>
      </c>
    </row>
    <row r="10" spans="1:9" x14ac:dyDescent="0.3">
      <c r="A10" t="s">
        <v>84</v>
      </c>
      <c r="B10">
        <f>'calc-HDVs PL'!B25</f>
        <v>0</v>
      </c>
      <c r="C10" s="507">
        <f>'calc-HDVs PL'!C25</f>
        <v>1.1188860492435869E-6</v>
      </c>
      <c r="D10" s="507">
        <f>'calc-HDVs PL'!D25</f>
        <v>7.3146618580531303E-7</v>
      </c>
      <c r="E10" s="507">
        <f>'calc-HDVs PL'!E25</f>
        <v>8.8856459638526262E-7</v>
      </c>
      <c r="F10" s="507">
        <f>'calc-HDVs PL'!F25</f>
        <v>8.1886879854107798E-7</v>
      </c>
      <c r="G10" s="507">
        <f>'calc-HDVs PL'!G25</f>
        <v>8.4723771271457343E-7</v>
      </c>
      <c r="H10">
        <f>'calc-HDVs PL'!H25</f>
        <v>0</v>
      </c>
    </row>
    <row r="11" spans="1:9" x14ac:dyDescent="0.3">
      <c r="A11" t="s">
        <v>85</v>
      </c>
      <c r="B11">
        <f>'calc-HDVs PL'!B26</f>
        <v>0</v>
      </c>
      <c r="C11" s="507">
        <f>'calc-HDVs PL'!C26</f>
        <v>1.4872269964071262E-3</v>
      </c>
      <c r="D11" s="507">
        <f>'calc-HDVs PL'!D26</f>
        <v>1.9234097295880422E-6</v>
      </c>
      <c r="E11" s="507">
        <f>'calc-HDVs PL'!E26</f>
        <v>1.8743222626454076E-5</v>
      </c>
      <c r="F11" s="507">
        <f>'calc-HDVs PL'!F26</f>
        <v>1.727307193573772E-5</v>
      </c>
      <c r="G11" s="507">
        <f>'calc-HDVs PL'!G26</f>
        <v>3.1651675589057624E-6</v>
      </c>
      <c r="H11">
        <f>'calc-HDVs PL'!H26</f>
        <v>0</v>
      </c>
    </row>
    <row r="12" spans="1:9" x14ac:dyDescent="0.3">
      <c r="A12" t="s">
        <v>86</v>
      </c>
      <c r="B12">
        <f>'calc-HDVs PL'!B27</f>
        <v>0</v>
      </c>
      <c r="C12" s="507">
        <f>'calc-HDVs PL'!C27</f>
        <v>2.8757417345087244E-9</v>
      </c>
      <c r="D12" s="507">
        <f>'calc-HDVs PL'!D27</f>
        <v>1.6953893775361791E-6</v>
      </c>
      <c r="E12" s="507">
        <f>'calc-HDVs PL'!E27</f>
        <v>8.0859459130518017E-8</v>
      </c>
      <c r="F12" s="507">
        <f>'calc-HDVs PL'!F27</f>
        <v>7.4517135184373269E-8</v>
      </c>
      <c r="G12" s="507">
        <f>'calc-HDVs PL'!G27</f>
        <v>6.330335117818719E-7</v>
      </c>
      <c r="H12">
        <f>'calc-HDVs PL'!H27</f>
        <v>0</v>
      </c>
    </row>
    <row r="13" spans="1:9" x14ac:dyDescent="0.3">
      <c r="A13" t="s">
        <v>402</v>
      </c>
      <c r="B13">
        <f>'calc-HDVs PL'!B28</f>
        <v>0</v>
      </c>
      <c r="C13">
        <f>'calc-HDVs PL'!C28</f>
        <v>0</v>
      </c>
      <c r="D13">
        <f>'calc-HDVs PL'!D28</f>
        <v>0</v>
      </c>
      <c r="E13">
        <f>'calc-HDVs PL'!E28</f>
        <v>0</v>
      </c>
      <c r="F13">
        <f>'calc-HDVs PL'!F28</f>
        <v>0</v>
      </c>
      <c r="G13">
        <f>'calc-HDVs PL'!G28</f>
        <v>0</v>
      </c>
      <c r="H13">
        <f>'calc-HDVs PL'!H28</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2.85546875" customWidth="1"/>
    <col min="4" max="4" width="21.42578125" customWidth="1"/>
    <col min="5" max="5" width="18.5703125" customWidth="1"/>
    <col min="6" max="6" width="18.28515625" customWidth="1"/>
    <col min="7" max="7" width="16.5703125" customWidth="1"/>
    <col min="8" max="8" width="14.5703125" customWidth="1"/>
    <col min="9" max="9" width="11" customWidth="1"/>
  </cols>
  <sheetData>
    <row r="1" spans="1:9" x14ac:dyDescent="0.3">
      <c r="B1" s="232" t="s">
        <v>411</v>
      </c>
      <c r="C1" s="237" t="s">
        <v>404</v>
      </c>
      <c r="D1" s="232" t="s">
        <v>414</v>
      </c>
      <c r="E1" s="237" t="s">
        <v>412</v>
      </c>
      <c r="F1" s="232" t="s">
        <v>415</v>
      </c>
      <c r="G1" s="237" t="s">
        <v>416</v>
      </c>
      <c r="H1" s="232" t="s">
        <v>417</v>
      </c>
      <c r="I1" s="232"/>
    </row>
    <row r="2" spans="1:9" x14ac:dyDescent="0.3">
      <c r="A2" t="s">
        <v>87</v>
      </c>
      <c r="B2">
        <v>0</v>
      </c>
      <c r="C2">
        <v>0</v>
      </c>
      <c r="D2" s="233">
        <f>'GREET1 Results'!H52/10^6*IF(HHV_Adjust,'GREET1 Fuel_Specs'!$I$16,1)</f>
        <v>7.1454787635149244E-2</v>
      </c>
      <c r="E2">
        <v>0</v>
      </c>
      <c r="F2" s="233">
        <f>IF(use_lifecycle_biofuel_EIs,'GREET1 Results'!H322+'GREET1 Results'!P21,'GREET1 Results'!H322)/10^6*IF(HHV_Adjust,'GREET1 Fuel_Specs'!$I$31,1)</f>
        <v>4.2344979857895045E-2</v>
      </c>
      <c r="G2">
        <v>0</v>
      </c>
      <c r="H2" s="233">
        <f>'GREET1 JetFuel_WTWa'!F31/10^6*IF(HHV_Adjust,'GREET1 Fuel_Specs'!$I$25,1)</f>
        <v>7.1840166171140862E-2</v>
      </c>
    </row>
    <row r="3" spans="1:9" x14ac:dyDescent="0.3">
      <c r="A3" t="s">
        <v>77</v>
      </c>
      <c r="B3">
        <v>0</v>
      </c>
      <c r="C3">
        <v>0</v>
      </c>
      <c r="D3" s="233">
        <f>'GREET1 Results'!H56/10^6*IF(HHV_Adjust,'GREET1 Fuel_Specs'!$I$16,1)</f>
        <v>5.1729790668657905E-5</v>
      </c>
      <c r="E3">
        <v>0</v>
      </c>
      <c r="F3" s="233">
        <f>'GREET1 Results'!H326/10^6*IF(HHV_Adjust,'GREET1 Fuel_Specs'!$I$31,1)</f>
        <v>4.6861225591870648E-5</v>
      </c>
      <c r="G3">
        <v>0</v>
      </c>
      <c r="H3" s="233">
        <f>'GREET1 JetFuel_WTWa'!F20/10^6*IF(HHV_Adjust,'GREET1 Fuel_Specs'!$I$25,1)</f>
        <v>1.269045213441965E-5</v>
      </c>
    </row>
    <row r="4" spans="1:9" x14ac:dyDescent="0.3">
      <c r="A4" t="s">
        <v>78</v>
      </c>
      <c r="B4">
        <v>0</v>
      </c>
      <c r="C4">
        <v>0</v>
      </c>
      <c r="D4" s="233">
        <f>'GREET1 Results'!H57/10^6*IF(HHV_Adjust,'GREET1 Fuel_Specs'!$I$16,1)</f>
        <v>5.8541765656290731E-4</v>
      </c>
      <c r="E4">
        <v>0</v>
      </c>
      <c r="F4" s="233">
        <f>'GREET1 Results'!H327/10^6*IF(HHV_Adjust,'GREET1 Fuel_Specs'!$I$31,1)</f>
        <v>5.6747692535326843E-4</v>
      </c>
      <c r="G4">
        <v>0</v>
      </c>
      <c r="H4" s="233">
        <f>'GREET1 JetFuel_WTWa'!F21/10^6*IF(HHV_Adjust,'GREET1 Fuel_Specs'!$I$25,1)</f>
        <v>9.0041232232878274E-5</v>
      </c>
    </row>
    <row r="5" spans="1:9" x14ac:dyDescent="0.3">
      <c r="A5" t="s">
        <v>79</v>
      </c>
      <c r="B5">
        <v>0</v>
      </c>
      <c r="C5">
        <v>0</v>
      </c>
      <c r="D5" s="233">
        <f>'GREET1 Results'!H58/10^6*IF(HHV_Adjust,'GREET1 Fuel_Specs'!$I$16,1)</f>
        <v>2.5993406587307788E-5</v>
      </c>
      <c r="E5">
        <v>0</v>
      </c>
      <c r="F5" s="233">
        <f>'GREET1 Results'!H328/10^6*IF(HHV_Adjust,'GREET1 Fuel_Specs'!$I$31,1)</f>
        <v>2.5196811685227597E-5</v>
      </c>
      <c r="G5">
        <v>0</v>
      </c>
      <c r="H5" s="233">
        <f>'GREET1 JetFuel_WTWa'!F22/10^6*IF(HHV_Adjust,'GREET1 Fuel_Specs'!$I$25,1)</f>
        <v>3.528369691096792E-4</v>
      </c>
    </row>
    <row r="6" spans="1:9" x14ac:dyDescent="0.3">
      <c r="A6" t="s">
        <v>80</v>
      </c>
      <c r="B6">
        <v>0</v>
      </c>
      <c r="C6">
        <v>0</v>
      </c>
      <c r="D6" s="233">
        <f>'GREET1 Results'!H59/10^6*IF(HHV_Adjust,'GREET1 Fuel_Specs'!$I$16,1)</f>
        <v>5.0684199129140162E-6</v>
      </c>
      <c r="E6">
        <v>0</v>
      </c>
      <c r="F6" s="233">
        <f>'GREET1 Results'!H329/10^6*IF(HHV_Adjust,'GREET1 Fuel_Specs'!$I$31,1)</f>
        <v>4.9130929283316848E-6</v>
      </c>
      <c r="G6">
        <v>0</v>
      </c>
      <c r="H6" s="233">
        <f>'GREET1 JetFuel_WTWa'!F23/10^6*IF(HHV_Adjust,'GREET1 Fuel_Specs'!$I$25,1)</f>
        <v>4.3557562142730331E-6</v>
      </c>
    </row>
    <row r="7" spans="1:9" x14ac:dyDescent="0.3">
      <c r="A7" t="s">
        <v>401</v>
      </c>
      <c r="B7">
        <v>0</v>
      </c>
      <c r="C7">
        <v>0</v>
      </c>
      <c r="D7" s="233">
        <f>'GREET1 Results'!H60/10^6*IF(HHV_Adjust,'GREET1 Fuel_Specs'!$I$16,1)</f>
        <v>2.0316872030537864E-6</v>
      </c>
      <c r="E7">
        <v>0</v>
      </c>
      <c r="F7" s="233">
        <f>'GREET1 Results'!H330/10^6*IF(HHV_Adjust,'GREET1 Fuel_Specs'!$I$31,1)</f>
        <v>1.9694240416963801E-6</v>
      </c>
      <c r="G7">
        <v>0</v>
      </c>
      <c r="H7" s="233">
        <f>'GREET1 JetFuel_WTWa'!F24/10^6*IF(HHV_Adjust,'GREET1 Fuel_Specs'!$I$25,1)</f>
        <v>4.3557562142730331E-6</v>
      </c>
    </row>
    <row r="8" spans="1:9" x14ac:dyDescent="0.3">
      <c r="A8" t="s">
        <v>82</v>
      </c>
      <c r="B8">
        <v>0</v>
      </c>
      <c r="C8">
        <v>0</v>
      </c>
      <c r="D8" s="233">
        <f>'GREET1 Results'!H61/10^6*IF(HHV_Adjust,'GREET1 Fuel_Specs'!$I$16,1)</f>
        <v>1.0794997271276093E-6</v>
      </c>
      <c r="E8">
        <v>0</v>
      </c>
      <c r="F8" s="233">
        <f>'GREET1 Results'!H331/10^6*IF(HHV_Adjust,'GREET1 Fuel_Specs'!$I$31,1)</f>
        <v>2.9218483741183852E-7</v>
      </c>
      <c r="G8">
        <v>0</v>
      </c>
      <c r="H8" s="233">
        <f>'GREET1 JetFuel_WTWa'!F25/10^6*IF(HHV_Adjust,'GREET1 Fuel_Specs'!$I$25,1)</f>
        <v>5.0121246432537846E-7</v>
      </c>
    </row>
    <row r="9" spans="1:9" x14ac:dyDescent="0.3">
      <c r="A9" t="s">
        <v>83</v>
      </c>
      <c r="B9">
        <v>0</v>
      </c>
      <c r="C9">
        <v>0</v>
      </c>
      <c r="D9" s="233">
        <f>'GREET1 Results'!H62/10^6*IF(HHV_Adjust,'GREET1 Fuel_Specs'!$I$16,1)</f>
        <v>3.7646612624912489E-7</v>
      </c>
      <c r="E9">
        <v>0</v>
      </c>
      <c r="F9" s="233">
        <f>'GREET1 Results'!H332/10^6*IF(HHV_Adjust,'GREET1 Fuel_Specs'!$I$31,1)</f>
        <v>3.6492893138516416E-7</v>
      </c>
      <c r="G9">
        <v>0</v>
      </c>
      <c r="H9" s="233">
        <f>'GREET1 JetFuel_WTWa'!F26/10^6*IF(HHV_Adjust,'GREET1 Fuel_Specs'!$I$25,1)</f>
        <v>1.3732106579230618E-6</v>
      </c>
    </row>
    <row r="10" spans="1:9" x14ac:dyDescent="0.3">
      <c r="A10" t="s">
        <v>84</v>
      </c>
      <c r="B10">
        <v>0</v>
      </c>
      <c r="C10">
        <v>0</v>
      </c>
      <c r="D10" s="233">
        <f>'GREET1 Results'!H63/10^6*IF(HHV_Adjust,'GREET1 Fuel_Specs'!$I$16,1)</f>
        <v>7.1158701917372055E-7</v>
      </c>
      <c r="E10">
        <v>0</v>
      </c>
      <c r="F10" s="233">
        <f>'GREET1 Results'!H333/10^6*IF(HHV_Adjust,'GREET1 Fuel_Specs'!$I$31,1)</f>
        <v>6.8977969699929621E-7</v>
      </c>
      <c r="G10">
        <v>0</v>
      </c>
      <c r="H10" s="233">
        <f>'GREET1 JetFuel_WTWa'!F27/10^6*IF(HHV_Adjust,'GREET1 Fuel_Specs'!$I$25,1)</f>
        <v>1.3103733461960429E-6</v>
      </c>
    </row>
    <row r="11" spans="1:9" x14ac:dyDescent="0.3">
      <c r="A11" t="s">
        <v>85</v>
      </c>
      <c r="B11">
        <v>0</v>
      </c>
      <c r="C11">
        <v>0</v>
      </c>
      <c r="D11" s="233">
        <f>'GREET1 Results'!H53/10^6*IF(HHV_Adjust,'GREET1 Fuel_Specs'!$I$16,1)</f>
        <v>1.8711369338562603E-6</v>
      </c>
      <c r="E11">
        <v>0</v>
      </c>
      <c r="F11" s="233">
        <f>'GREET1 Results'!H323/10^6*IF(HHV_Adjust,'GREET1 Fuel_Specs'!$I$31,1)</f>
        <v>1.8137940020017004E-6</v>
      </c>
      <c r="G11">
        <v>0</v>
      </c>
      <c r="H11" s="233">
        <f>'GREET1 JetFuel_WTWa'!F28/10^6*IF(HHV_Adjust,'GREET1 Fuel_Specs'!$I$25,1)</f>
        <v>1.0438139275517834E-7</v>
      </c>
    </row>
    <row r="12" spans="1:9" x14ac:dyDescent="0.3">
      <c r="A12" t="s">
        <v>86</v>
      </c>
      <c r="B12">
        <v>0</v>
      </c>
      <c r="C12">
        <v>0</v>
      </c>
      <c r="D12" s="233">
        <f>'GREET1 Results'!H54/10^6*IF(HHV_Adjust,'GREET1 Fuel_Specs'!$I$16,1)</f>
        <v>1.6493135252336315E-6</v>
      </c>
      <c r="E12">
        <v>0</v>
      </c>
      <c r="F12" s="233">
        <f>'GREET1 Results'!H324/10^6*IF(HHV_Adjust,'GREET1 Fuel_Specs'!$I$31,1)</f>
        <v>1.5987686017846769E-6</v>
      </c>
      <c r="G12">
        <v>0</v>
      </c>
      <c r="H12" s="233">
        <f>'GREET1 JetFuel_WTWa'!F29/10^6*IF(HHV_Adjust,'GREET1 Fuel_Specs'!$I$25,1)</f>
        <v>2.0478584513595719E-7</v>
      </c>
    </row>
    <row r="13" spans="1:9" x14ac:dyDescent="0.3">
      <c r="A13" t="s">
        <v>402</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57031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3">
      <c r="B1" s="232" t="s">
        <v>411</v>
      </c>
      <c r="C1" s="238" t="s">
        <v>404</v>
      </c>
      <c r="D1" s="238" t="s">
        <v>414</v>
      </c>
      <c r="E1" s="238" t="s">
        <v>412</v>
      </c>
      <c r="F1" s="238" t="s">
        <v>415</v>
      </c>
      <c r="G1" s="238" t="s">
        <v>416</v>
      </c>
      <c r="H1" s="237" t="s">
        <v>417</v>
      </c>
      <c r="I1" s="232"/>
    </row>
    <row r="2" spans="1:9" x14ac:dyDescent="0.3">
      <c r="A2" t="s">
        <v>87</v>
      </c>
      <c r="B2">
        <f>'calc-rail PL'!B17</f>
        <v>0</v>
      </c>
      <c r="C2" s="507">
        <f>'calc-rail PL'!C17</f>
        <v>5.3077623624089049E-2</v>
      </c>
      <c r="D2" s="507">
        <f>'calc-rail PL'!D17</f>
        <v>7.8179638704985607E-2</v>
      </c>
      <c r="E2" s="507">
        <f>'calc-rail PL'!E17</f>
        <v>7.8179638704985607E-2</v>
      </c>
      <c r="F2" s="507">
        <f>'calc-rail PL'!F17</f>
        <v>4.1823406994101239E-2</v>
      </c>
      <c r="G2" s="507">
        <f>'calc-rail PL'!G17</f>
        <v>1.9218640638148675E-2</v>
      </c>
      <c r="H2">
        <f>'calc-rail PL'!H17</f>
        <v>0</v>
      </c>
    </row>
    <row r="3" spans="1:9" x14ac:dyDescent="0.3">
      <c r="A3" t="s">
        <v>77</v>
      </c>
      <c r="B3">
        <f>'calc-rail PL'!B18</f>
        <v>0</v>
      </c>
      <c r="C3" s="507">
        <f>'calc-rail PL'!C18</f>
        <v>3.7055399324096322E-5</v>
      </c>
      <c r="D3" s="507">
        <f>'calc-rail PL'!D18</f>
        <v>5.6598255744739286E-5</v>
      </c>
      <c r="E3" s="507">
        <f>'calc-rail PL'!E18</f>
        <v>4.1232509850593264E-5</v>
      </c>
      <c r="F3" s="507">
        <f>'calc-rail PL'!F18</f>
        <v>3.7068947314504013E-5</v>
      </c>
      <c r="G3" s="507">
        <f>'calc-rail PL'!G18</f>
        <v>3.8353164989839259E-5</v>
      </c>
      <c r="H3">
        <f>'calc-rail PL'!H18</f>
        <v>0</v>
      </c>
    </row>
    <row r="4" spans="1:9" x14ac:dyDescent="0.3">
      <c r="A4" t="s">
        <v>78</v>
      </c>
      <c r="B4">
        <f>'calc-rail PL'!B19</f>
        <v>0</v>
      </c>
      <c r="C4" s="507">
        <f>'calc-rail PL'!C19</f>
        <v>6.2175160141784565E-5</v>
      </c>
      <c r="D4" s="507">
        <f>'calc-rail PL'!D19</f>
        <v>6.405132867415295E-4</v>
      </c>
      <c r="E4" s="507">
        <f>'calc-rail PL'!E19</f>
        <v>1.3836784650928148E-4</v>
      </c>
      <c r="F4" s="507">
        <f>'calc-rail PL'!F19</f>
        <v>1.2439578456076286E-4</v>
      </c>
      <c r="G4" s="507">
        <f>'calc-rail PL'!G19</f>
        <v>1.2870535569356977E-4</v>
      </c>
      <c r="H4">
        <f>'calc-rail PL'!H19</f>
        <v>0</v>
      </c>
    </row>
    <row r="5" spans="1:9" x14ac:dyDescent="0.3">
      <c r="A5" t="s">
        <v>79</v>
      </c>
      <c r="B5">
        <f>'calc-rail PL'!B20</f>
        <v>0</v>
      </c>
      <c r="C5" s="507">
        <f>'calc-rail PL'!C20</f>
        <v>8.9266061948078262E-4</v>
      </c>
      <c r="D5" s="507">
        <f>'calc-rail PL'!D20</f>
        <v>4.7555577923428729E-4</v>
      </c>
      <c r="E5" s="507">
        <f>'calc-rail PL'!E20</f>
        <v>1.3995449125792364E-2</v>
      </c>
      <c r="F5" s="507">
        <f>'calc-rail PL'!F20</f>
        <v>9.5928675111926862E-4</v>
      </c>
      <c r="G5" s="507">
        <f>'calc-rail PL'!G20</f>
        <v>9.2392365602211749E-4</v>
      </c>
      <c r="H5">
        <f>'calc-rail PL'!H20</f>
        <v>0</v>
      </c>
    </row>
    <row r="6" spans="1:9" x14ac:dyDescent="0.3">
      <c r="A6" t="s">
        <v>80</v>
      </c>
      <c r="B6">
        <f>'calc-rail PL'!B21</f>
        <v>0</v>
      </c>
      <c r="C6" s="507">
        <f>'calc-rail PL'!C21</f>
        <v>2.6177226813590449E-6</v>
      </c>
      <c r="D6" s="507">
        <f>'calc-rail PL'!D21</f>
        <v>5.5454260058825631E-6</v>
      </c>
      <c r="E6" s="507">
        <f>'calc-rail PL'!E21</f>
        <v>2.9128083414033072E-5</v>
      </c>
      <c r="F6" s="507">
        <f>'calc-rail PL'!F21</f>
        <v>2.6186797586655626E-5</v>
      </c>
      <c r="G6" s="507">
        <f>'calc-rail PL'!G21</f>
        <v>2.7094013754298219E-5</v>
      </c>
      <c r="H6">
        <f>'calc-rail PL'!H21</f>
        <v>0</v>
      </c>
    </row>
    <row r="7" spans="1:9" x14ac:dyDescent="0.3">
      <c r="A7" t="s">
        <v>401</v>
      </c>
      <c r="B7">
        <f>'calc-rail PL'!B22</f>
        <v>0</v>
      </c>
      <c r="C7" s="507">
        <f>'calc-rail PL'!C22</f>
        <v>2.5391910009182736E-6</v>
      </c>
      <c r="D7" s="507">
        <f>'calc-rail PL'!D22</f>
        <v>2.2228961382869558E-6</v>
      </c>
      <c r="E7" s="507">
        <f>'calc-rail PL'!E22</f>
        <v>2.8254240911612078E-5</v>
      </c>
      <c r="F7" s="507">
        <f>'calc-rail PL'!F22</f>
        <v>2.5401193659055958E-5</v>
      </c>
      <c r="G7" s="507">
        <f>'calc-rail PL'!G22</f>
        <v>2.6281193341669272E-5</v>
      </c>
      <c r="H7">
        <f>'calc-rail PL'!H22</f>
        <v>0</v>
      </c>
    </row>
    <row r="8" spans="1:9" x14ac:dyDescent="0.3">
      <c r="A8" t="s">
        <v>82</v>
      </c>
      <c r="B8">
        <f>'calc-rail PL'!B23</f>
        <v>0</v>
      </c>
      <c r="C8" s="507">
        <f>'calc-rail PL'!C23</f>
        <v>2.4242424242424244E-7</v>
      </c>
      <c r="D8" s="507">
        <f>'calc-rail PL'!D23</f>
        <v>1.1810950874263384E-6</v>
      </c>
      <c r="E8" s="507">
        <f>'calc-rail PL'!E23</f>
        <v>5.448168705894793E-7</v>
      </c>
      <c r="F8" s="506">
        <f>'calc-rail PL'!F23</f>
        <v>0</v>
      </c>
      <c r="G8" s="506">
        <f>'calc-rail PL'!G23</f>
        <v>0</v>
      </c>
      <c r="H8">
        <f>'calc-rail PL'!H23</f>
        <v>0</v>
      </c>
    </row>
    <row r="9" spans="1:9" x14ac:dyDescent="0.3">
      <c r="A9" t="s">
        <v>83</v>
      </c>
      <c r="B9">
        <f>'calc-rail PL'!B24</f>
        <v>0</v>
      </c>
      <c r="C9" s="507">
        <f>'calc-rail PL'!C24</f>
        <v>2.1329204407713498E-7</v>
      </c>
      <c r="D9" s="507">
        <f>'calc-rail PL'!D24</f>
        <v>4.1189662315005232E-7</v>
      </c>
      <c r="E9" s="507">
        <f>'calc-rail PL'!E24</f>
        <v>2.3733562365754145E-6</v>
      </c>
      <c r="F9" s="507">
        <f>'calc-rail PL'!F24</f>
        <v>2.1337002673607003E-6</v>
      </c>
      <c r="G9" s="507">
        <f>'calc-rail PL'!G24</f>
        <v>2.2076202407002188E-6</v>
      </c>
      <c r="H9">
        <f>'calc-rail PL'!H24</f>
        <v>0</v>
      </c>
    </row>
    <row r="10" spans="1:9" x14ac:dyDescent="0.3">
      <c r="A10" t="s">
        <v>84</v>
      </c>
      <c r="B10">
        <f>'calc-rail PL'!B25</f>
        <v>0</v>
      </c>
      <c r="C10" s="507">
        <f>'calc-rail PL'!C25</f>
        <v>2.2497232268135904E-6</v>
      </c>
      <c r="D10" s="507">
        <f>'calc-rail PL'!D25</f>
        <v>7.7855687361658968E-7</v>
      </c>
      <c r="E10" s="507">
        <f>'calc-rail PL'!E25</f>
        <v>2.5033257447688299E-5</v>
      </c>
      <c r="F10" s="507">
        <f>'calc-rail PL'!F25</f>
        <v>2.2505457581923577E-5</v>
      </c>
      <c r="G10" s="507">
        <f>'calc-rail PL'!G25</f>
        <v>2.3285137300718973E-5</v>
      </c>
      <c r="H10">
        <f>'calc-rail PL'!H25</f>
        <v>0</v>
      </c>
    </row>
    <row r="11" spans="1:9" x14ac:dyDescent="0.3">
      <c r="A11" t="s">
        <v>85</v>
      </c>
      <c r="B11">
        <f>'calc-rail PL'!B26</f>
        <v>0</v>
      </c>
      <c r="C11" s="507">
        <f>'calc-rail PL'!C26</f>
        <v>1.2320467438807644E-4</v>
      </c>
      <c r="D11" s="507">
        <f>'calc-rail PL'!D26</f>
        <v>4.3784817898203823E-6</v>
      </c>
      <c r="E11" s="507">
        <f>'calc-rail PL'!E26</f>
        <v>4.3784817898203823E-6</v>
      </c>
      <c r="F11" s="507">
        <f>'calc-rail PL'!F26</f>
        <v>6.6200193689058332E-6</v>
      </c>
      <c r="G11" s="507">
        <f>'calc-rail PL'!G26</f>
        <v>6.375979331644344E-6</v>
      </c>
      <c r="H11">
        <f>'calc-rail PL'!H26</f>
        <v>0</v>
      </c>
    </row>
    <row r="12" spans="1:9" x14ac:dyDescent="0.3">
      <c r="A12" t="s">
        <v>86</v>
      </c>
      <c r="B12">
        <f>'calc-rail PL'!B27</f>
        <v>0</v>
      </c>
      <c r="C12" s="507">
        <f>'calc-rail PL'!C27</f>
        <v>1.9246023876061686E-6</v>
      </c>
      <c r="D12" s="507">
        <f>'calc-rail PL'!D27</f>
        <v>3.0174597394906729E-5</v>
      </c>
      <c r="E12" s="507">
        <f>'calc-rail PL'!E27</f>
        <v>3.0174597394906729E-5</v>
      </c>
      <c r="F12" s="507">
        <f>'calc-rail PL'!F27</f>
        <v>2.0682502748659175E-6</v>
      </c>
      <c r="G12" s="507">
        <f>'calc-rail PL'!G27</f>
        <v>1.9920064081915837E-6</v>
      </c>
      <c r="H12">
        <f>'calc-rail PL'!H27</f>
        <v>0</v>
      </c>
    </row>
    <row r="13" spans="1:9" x14ac:dyDescent="0.3">
      <c r="A13" t="s">
        <v>402</v>
      </c>
      <c r="B13">
        <f>'calc-rail PL'!B28</f>
        <v>0</v>
      </c>
      <c r="C13">
        <f>'calc-rail PL'!C28</f>
        <v>0</v>
      </c>
      <c r="D13">
        <f>'calc-rail PL'!D28</f>
        <v>0</v>
      </c>
      <c r="E13">
        <f>'calc-rail PL'!E28</f>
        <v>0</v>
      </c>
      <c r="F13">
        <f>'calc-rail PL'!F28</f>
        <v>0</v>
      </c>
      <c r="G13">
        <f>'calc-rail PL'!G28</f>
        <v>0</v>
      </c>
      <c r="H13">
        <f>'calc-rail PL'!H28</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3">
      <c r="B1" s="232" t="s">
        <v>411</v>
      </c>
      <c r="C1" s="238" t="s">
        <v>404</v>
      </c>
      <c r="D1" s="232" t="s">
        <v>414</v>
      </c>
      <c r="E1" s="232" t="s">
        <v>412</v>
      </c>
      <c r="F1" s="238" t="s">
        <v>415</v>
      </c>
      <c r="G1" s="232" t="s">
        <v>416</v>
      </c>
      <c r="H1" s="237" t="s">
        <v>417</v>
      </c>
      <c r="I1" s="232"/>
    </row>
    <row r="2" spans="1:9" x14ac:dyDescent="0.3">
      <c r="A2" t="s">
        <v>87</v>
      </c>
      <c r="B2">
        <f>'calc-ships PL'!B17</f>
        <v>0</v>
      </c>
      <c r="C2" s="507">
        <f>'calc-ships PL'!C17</f>
        <v>5.33762041195983E-2</v>
      </c>
      <c r="D2" s="507">
        <f>'calc-ships PL'!D17</f>
        <v>7.8179638704985593E-2</v>
      </c>
      <c r="E2" s="507">
        <f>'calc-ships PL'!E17</f>
        <v>8.1661323019782697E-2</v>
      </c>
      <c r="F2" s="507">
        <f>'calc-ships PL'!F17</f>
        <v>4.1802992850512477E-2</v>
      </c>
      <c r="G2" s="507">
        <f>'calc-ships PL'!G17</f>
        <v>1.9197519266383165E-2</v>
      </c>
      <c r="H2">
        <f>'calc-ships PL'!H17</f>
        <v>0</v>
      </c>
    </row>
    <row r="3" spans="1:9" x14ac:dyDescent="0.3">
      <c r="A3" t="s">
        <v>77</v>
      </c>
      <c r="B3">
        <f>'calc-ships PL'!B18</f>
        <v>0</v>
      </c>
      <c r="C3" s="507">
        <f>'calc-ships PL'!C18</f>
        <v>1.8945090710507423E-5</v>
      </c>
      <c r="D3" s="507">
        <f>'calc-ships PL'!D18</f>
        <v>5.6598255744739272E-5</v>
      </c>
      <c r="E3" s="507">
        <f>'calc-ships PL'!E18</f>
        <v>2.2025910657361023E-5</v>
      </c>
      <c r="F3" s="507">
        <f>'calc-ships PL'!F18</f>
        <v>1.8952017309920747E-5</v>
      </c>
      <c r="G3" s="507">
        <f>'calc-ships PL'!G18</f>
        <v>1.9608591541882731E-5</v>
      </c>
      <c r="H3">
        <f>'calc-ships PL'!H18</f>
        <v>0</v>
      </c>
    </row>
    <row r="4" spans="1:9" x14ac:dyDescent="0.3">
      <c r="A4" t="s">
        <v>78</v>
      </c>
      <c r="B4">
        <f>'calc-ships PL'!B19</f>
        <v>0</v>
      </c>
      <c r="C4" s="507">
        <f>'calc-ships PL'!C19</f>
        <v>9.120551863316085E-5</v>
      </c>
      <c r="D4" s="507">
        <f>'calc-ships PL'!D19</f>
        <v>6.4051328674152939E-4</v>
      </c>
      <c r="E4" s="507">
        <f>'calc-ships PL'!E19</f>
        <v>2.120744245112639E-4</v>
      </c>
      <c r="F4" s="507">
        <f>'calc-ships PL'!F19</f>
        <v>1.8247772938213255E-4</v>
      </c>
      <c r="G4" s="507">
        <f>'calc-ships PL'!G19</f>
        <v>1.8879949307936832E-4</v>
      </c>
      <c r="H4">
        <f>'calc-ships PL'!H19</f>
        <v>0</v>
      </c>
    </row>
    <row r="5" spans="1:9" x14ac:dyDescent="0.3">
      <c r="A5" t="s">
        <v>79</v>
      </c>
      <c r="B5">
        <f>'calc-ships PL'!B20</f>
        <v>0</v>
      </c>
      <c r="C5" s="507">
        <f>'calc-ships PL'!C20</f>
        <v>8.1050196649403577E-4</v>
      </c>
      <c r="D5" s="507">
        <f>'calc-ships PL'!D20</f>
        <v>3.3255648897111187E-5</v>
      </c>
      <c r="E5" s="507">
        <f>'calc-ships PL'!E20</f>
        <v>9.4733566086151481E-4</v>
      </c>
      <c r="F5" s="507">
        <f>'calc-ships PL'!F20</f>
        <v>8.1079829774583076E-4</v>
      </c>
      <c r="G5" s="507">
        <f>'calc-ships PL'!G20</f>
        <v>8.3888761725800151E-4</v>
      </c>
      <c r="H5">
        <f>'calc-ships PL'!H20</f>
        <v>0</v>
      </c>
    </row>
    <row r="6" spans="1:9" x14ac:dyDescent="0.3">
      <c r="A6" t="s">
        <v>80</v>
      </c>
      <c r="B6">
        <f>'calc-ships PL'!B21</f>
        <v>0</v>
      </c>
      <c r="C6" s="507">
        <f>'calc-ships PL'!C21</f>
        <v>2.6634877782655329E-6</v>
      </c>
      <c r="D6" s="507">
        <f>'calc-ships PL'!D21</f>
        <v>5.5454260058825623E-6</v>
      </c>
      <c r="E6" s="507">
        <f>'calc-ships PL'!E21</f>
        <v>3.0966198440270402E-5</v>
      </c>
      <c r="F6" s="507">
        <f>'calc-ships PL'!F21</f>
        <v>2.6644615879539754E-5</v>
      </c>
      <c r="G6" s="507">
        <f>'calc-ships PL'!G21</f>
        <v>2.7567692717268969E-5</v>
      </c>
      <c r="H6">
        <f>'calc-ships PL'!H21</f>
        <v>0</v>
      </c>
    </row>
    <row r="7" spans="1:9" x14ac:dyDescent="0.3">
      <c r="A7" t="s">
        <v>401</v>
      </c>
      <c r="B7">
        <f>'calc-ships PL'!B22</f>
        <v>0</v>
      </c>
      <c r="C7" s="507">
        <f>'calc-ships PL'!C22</f>
        <v>2.5836019086811202E-6</v>
      </c>
      <c r="D7" s="507">
        <f>'calc-ships PL'!D22</f>
        <v>2.2228961382869554E-6</v>
      </c>
      <c r="E7" s="507">
        <f>'calc-ships PL'!E22</f>
        <v>3.0037430638026009E-5</v>
      </c>
      <c r="F7" s="507">
        <f>'calc-ships PL'!F22</f>
        <v>2.5845465109392136E-5</v>
      </c>
      <c r="G7" s="507">
        <f>'calc-ships PL'!G22</f>
        <v>2.6740856144889793E-5</v>
      </c>
      <c r="H7">
        <f>'calc-ships PL'!H22</f>
        <v>0</v>
      </c>
    </row>
    <row r="8" spans="1:9" x14ac:dyDescent="0.3">
      <c r="A8" t="s">
        <v>82</v>
      </c>
      <c r="B8">
        <f>'calc-ships PL'!B23</f>
        <v>0</v>
      </c>
      <c r="C8" s="507">
        <f>'calc-ships PL'!C23</f>
        <v>2.4242424242424244E-7</v>
      </c>
      <c r="D8" s="507">
        <f>'calc-ships PL'!D23</f>
        <v>1.1810950874263382E-6</v>
      </c>
      <c r="E8" s="507">
        <f>'calc-ships PL'!E23</f>
        <v>5.692453057299801E-7</v>
      </c>
      <c r="F8" s="506">
        <f>'calc-ships PL'!F23</f>
        <v>0</v>
      </c>
      <c r="G8" s="506">
        <f>'calc-ships PL'!G23</f>
        <v>0</v>
      </c>
      <c r="H8">
        <f>'calc-ships PL'!H23</f>
        <v>0</v>
      </c>
    </row>
    <row r="9" spans="1:9" x14ac:dyDescent="0.3">
      <c r="A9" t="s">
        <v>83</v>
      </c>
      <c r="B9">
        <f>'calc-ships PL'!B24</f>
        <v>0</v>
      </c>
      <c r="C9" s="507">
        <f>'calc-ships PL'!C24</f>
        <v>3.8754028630216801E-7</v>
      </c>
      <c r="D9" s="507">
        <f>'calc-ships PL'!D24</f>
        <v>4.1189662315005221E-7</v>
      </c>
      <c r="E9" s="507">
        <f>'calc-ships PL'!E24</f>
        <v>4.5056145957039015E-6</v>
      </c>
      <c r="F9" s="507">
        <f>'calc-ships PL'!F24</f>
        <v>3.8768197664088202E-6</v>
      </c>
      <c r="G9" s="507">
        <f>'calc-ships PL'!G24</f>
        <v>4.0111284217334679E-6</v>
      </c>
      <c r="H9">
        <f>'calc-ships PL'!H24</f>
        <v>0</v>
      </c>
    </row>
    <row r="10" spans="1:9" x14ac:dyDescent="0.3">
      <c r="A10" t="s">
        <v>84</v>
      </c>
      <c r="B10">
        <f>'calc-ships PL'!B25</f>
        <v>0</v>
      </c>
      <c r="C10" s="507">
        <f>'calc-ships PL'!C25</f>
        <v>1.0076047443856369E-6</v>
      </c>
      <c r="D10" s="507">
        <f>'calc-ships PL'!D25</f>
        <v>7.7855687361658947E-7</v>
      </c>
      <c r="E10" s="507">
        <f>'calc-ships PL'!E25</f>
        <v>1.1714597948830144E-5</v>
      </c>
      <c r="F10" s="507">
        <f>'calc-ships PL'!F25</f>
        <v>1.0079731392662933E-5</v>
      </c>
      <c r="G10" s="507">
        <f>'calc-ships PL'!G25</f>
        <v>1.042893389650702E-5</v>
      </c>
      <c r="H10">
        <f>'calc-ships PL'!H25</f>
        <v>0</v>
      </c>
    </row>
    <row r="11" spans="1:9" x14ac:dyDescent="0.3">
      <c r="A11" t="s">
        <v>85</v>
      </c>
      <c r="B11">
        <f>'calc-ships PL'!B26</f>
        <v>0</v>
      </c>
      <c r="C11" s="507">
        <f>'calc-ships PL'!C26</f>
        <v>1.8566188896297277E-5</v>
      </c>
      <c r="D11" s="507">
        <f>'calc-ships PL'!D26</f>
        <v>7.3853909707690234E-6</v>
      </c>
      <c r="E11" s="507">
        <f>'calc-ships PL'!E26</f>
        <v>7.3853909706957178E-6</v>
      </c>
      <c r="F11" s="507">
        <f>'calc-ships PL'!F26</f>
        <v>9.2864884818611669E-7</v>
      </c>
      <c r="G11" s="507">
        <f>'calc-ships PL'!G26</f>
        <v>9.6082098555225402E-7</v>
      </c>
      <c r="H11">
        <f>'calc-ships PL'!H26</f>
        <v>0</v>
      </c>
    </row>
    <row r="12" spans="1:9" x14ac:dyDescent="0.3">
      <c r="A12" t="s">
        <v>86</v>
      </c>
      <c r="B12">
        <f>'calc-ships PL'!B27</f>
        <v>0</v>
      </c>
      <c r="C12" s="507">
        <f>'calc-ships PL'!C27</f>
        <v>1.8053259871441689E-6</v>
      </c>
      <c r="D12" s="507">
        <f>'calc-ships PL'!D27</f>
        <v>2.1101117059126974E-6</v>
      </c>
      <c r="E12" s="507">
        <f>'calc-ships PL'!E27</f>
        <v>2.1101117058354145E-6</v>
      </c>
      <c r="F12" s="507">
        <f>'calc-ships PL'!F27</f>
        <v>1.8059860404590086E-6</v>
      </c>
      <c r="G12" s="507">
        <f>'calc-ships PL'!G27</f>
        <v>1.8685526727102219E-6</v>
      </c>
      <c r="H12">
        <f>'calc-ships PL'!H27</f>
        <v>0</v>
      </c>
    </row>
    <row r="13" spans="1:9" x14ac:dyDescent="0.3">
      <c r="A13" t="s">
        <v>402</v>
      </c>
      <c r="B13">
        <f>'calc-ships PL'!B28</f>
        <v>0</v>
      </c>
      <c r="C13">
        <f>'calc-ships PL'!C28</f>
        <v>0</v>
      </c>
      <c r="D13">
        <f>'calc-ships PL'!D28</f>
        <v>0</v>
      </c>
      <c r="E13">
        <f>'calc-ships PL'!E28</f>
        <v>0</v>
      </c>
      <c r="F13">
        <f>'calc-ships PL'!F28</f>
        <v>0</v>
      </c>
      <c r="G13">
        <f>'calc-ships PL'!G28</f>
        <v>0</v>
      </c>
      <c r="H13">
        <f>'calc-ships PL'!H28</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3">
      <c r="B1" s="232" t="s">
        <v>411</v>
      </c>
      <c r="C1" s="238" t="s">
        <v>404</v>
      </c>
      <c r="D1" s="238" t="s">
        <v>414</v>
      </c>
      <c r="E1" s="232" t="s">
        <v>412</v>
      </c>
      <c r="F1" s="232" t="s">
        <v>415</v>
      </c>
      <c r="G1" s="232" t="s">
        <v>416</v>
      </c>
      <c r="H1" s="237" t="s">
        <v>417</v>
      </c>
      <c r="I1" s="232"/>
    </row>
    <row r="2" spans="1:9" x14ac:dyDescent="0.3">
      <c r="A2" t="s">
        <v>87</v>
      </c>
      <c r="B2">
        <f>'calc-motorbikes PL'!B17</f>
        <v>0</v>
      </c>
      <c r="C2" s="507">
        <f>'calc-motorbikes PL'!C17</f>
        <v>5.3582261579772063E-2</v>
      </c>
      <c r="D2" s="507">
        <f>'calc-motorbikes PL'!D17</f>
        <v>7.3901256487551734E-2</v>
      </c>
      <c r="E2" s="507">
        <f>'calc-motorbikes PL'!E17</f>
        <v>7.3857875692758215E-2</v>
      </c>
      <c r="F2" s="507">
        <f>'calc-motorbikes PL'!F17</f>
        <v>4.2344979857895045E-2</v>
      </c>
      <c r="G2" s="507">
        <f>'calc-motorbikes PL'!G17</f>
        <v>1.6327068082632616E-2</v>
      </c>
      <c r="H2">
        <f>'calc-motorbikes PL'!H17</f>
        <v>0</v>
      </c>
    </row>
    <row r="3" spans="1:9" x14ac:dyDescent="0.3">
      <c r="A3" t="s">
        <v>77</v>
      </c>
      <c r="B3">
        <f>'calc-motorbikes PL'!B18</f>
        <v>0</v>
      </c>
      <c r="C3" s="507">
        <f>'calc-motorbikes PL'!C18</f>
        <v>3.4543327077567089E-5</v>
      </c>
      <c r="D3" s="507">
        <f>'calc-motorbikes PL'!D18</f>
        <v>5.3500915120925109E-5</v>
      </c>
      <c r="E3" s="507">
        <f>'calc-motorbikes PL'!E18</f>
        <v>3.201030894193034E-5</v>
      </c>
      <c r="F3" s="507">
        <f>'calc-motorbikes PL'!F18</f>
        <v>4.6861225591870648E-5</v>
      </c>
      <c r="G3" s="507">
        <f>'calc-motorbikes PL'!G18</f>
        <v>3.0163056226318824E-5</v>
      </c>
      <c r="H3">
        <f>'calc-motorbikes PL'!H18</f>
        <v>0</v>
      </c>
    </row>
    <row r="4" spans="1:9" x14ac:dyDescent="0.3">
      <c r="A4" t="s">
        <v>78</v>
      </c>
      <c r="B4">
        <f>'calc-motorbikes PL'!B19</f>
        <v>0</v>
      </c>
      <c r="C4" s="507">
        <f>'calc-motorbikes PL'!C19</f>
        <v>5.3890604723352028E-4</v>
      </c>
      <c r="D4" s="507">
        <f>'calc-motorbikes PL'!D19</f>
        <v>6.0546118492297337E-4</v>
      </c>
      <c r="E4" s="507">
        <f>'calc-motorbikes PL'!E19</f>
        <v>7.3191904272771051E-4</v>
      </c>
      <c r="F4" s="507">
        <f>'calc-motorbikes PL'!F19</f>
        <v>5.6747692535326843E-4</v>
      </c>
      <c r="G4" s="507">
        <f>'calc-motorbikes PL'!G19</f>
        <v>7.3135426612195946E-4</v>
      </c>
      <c r="H4">
        <f>'calc-motorbikes PL'!H19</f>
        <v>0</v>
      </c>
    </row>
    <row r="5" spans="1:9" x14ac:dyDescent="0.3">
      <c r="A5" t="s">
        <v>79</v>
      </c>
      <c r="B5">
        <f>'calc-motorbikes PL'!B20</f>
        <v>0</v>
      </c>
      <c r="C5" s="507">
        <f>'calc-motorbikes PL'!C20</f>
        <v>2.3928222596399472E-5</v>
      </c>
      <c r="D5" s="507">
        <f>'calc-motorbikes PL'!D20</f>
        <v>1.6627824448748646E-5</v>
      </c>
      <c r="E5" s="507">
        <f>'calc-motorbikes PL'!E20</f>
        <v>3.4279185898642381E-5</v>
      </c>
      <c r="F5" s="507">
        <f>'calc-motorbikes PL'!F20</f>
        <v>2.5196811685227597E-5</v>
      </c>
      <c r="G5" s="507">
        <f>'calc-motorbikes PL'!G20</f>
        <v>3.42527347734092E-5</v>
      </c>
      <c r="H5">
        <f>'calc-motorbikes PL'!H20</f>
        <v>0</v>
      </c>
    </row>
    <row r="6" spans="1:9" x14ac:dyDescent="0.3">
      <c r="A6" t="s">
        <v>80</v>
      </c>
      <c r="B6">
        <f>'calc-motorbikes PL'!B21</f>
        <v>0</v>
      </c>
      <c r="C6" s="507">
        <f>'calc-motorbikes PL'!C21</f>
        <v>4.6657324226001493E-6</v>
      </c>
      <c r="D6" s="507">
        <f>'calc-motorbikes PL'!D21</f>
        <v>5.2419524620715926E-6</v>
      </c>
      <c r="E6" s="507">
        <f>'calc-motorbikes PL'!E21</f>
        <v>6.1396553419573551E-6</v>
      </c>
      <c r="F6" s="507">
        <f>'calc-motorbikes PL'!F21</f>
        <v>4.9130929283316848E-6</v>
      </c>
      <c r="G6" s="507">
        <f>'calc-motorbikes PL'!G21</f>
        <v>6.1349177500898326E-6</v>
      </c>
      <c r="H6">
        <f>'calc-motorbikes PL'!H21</f>
        <v>0</v>
      </c>
    </row>
    <row r="7" spans="1:9" x14ac:dyDescent="0.3">
      <c r="A7" t="s">
        <v>401</v>
      </c>
      <c r="B7">
        <f>'calc-motorbikes PL'!B22</f>
        <v>0</v>
      </c>
      <c r="C7" s="507">
        <f>'calc-motorbikes PL'!C22</f>
        <v>1.8702690421756842E-6</v>
      </c>
      <c r="D7" s="507">
        <f>'calc-motorbikes PL'!D22</f>
        <v>2.1012481047735591E-6</v>
      </c>
      <c r="E7" s="507">
        <f>'calc-motorbikes PL'!E22</f>
        <v>2.529136193639625E-6</v>
      </c>
      <c r="F7" s="507">
        <f>'calc-motorbikes PL'!F22</f>
        <v>1.9694240416963801E-6</v>
      </c>
      <c r="G7" s="507">
        <f>'calc-motorbikes PL'!G22</f>
        <v>2.5271846158399783E-6</v>
      </c>
      <c r="H7">
        <f>'calc-motorbikes PL'!H22</f>
        <v>0</v>
      </c>
    </row>
    <row r="8" spans="1:9" x14ac:dyDescent="0.3">
      <c r="A8" t="s">
        <v>82</v>
      </c>
      <c r="B8">
        <f>'calc-motorbikes PL'!B23</f>
        <v>0</v>
      </c>
      <c r="C8" s="507">
        <f>'calc-motorbikes PL'!C23</f>
        <v>2.4242424242424239E-7</v>
      </c>
      <c r="D8" s="507">
        <f>'calc-motorbikes PL'!D23</f>
        <v>1.1164596362673515E-6</v>
      </c>
      <c r="E8" s="507">
        <f>'calc-motorbikes PL'!E23</f>
        <v>5.0929308975377288E-7</v>
      </c>
      <c r="F8" s="507">
        <f>'calc-motorbikes PL'!F23</f>
        <v>2.9218483741183852E-7</v>
      </c>
      <c r="G8" s="507">
        <f>'calc-motorbikes PL'!G23</f>
        <v>4.1346657157467714E-7</v>
      </c>
      <c r="H8">
        <f>'calc-motorbikes PL'!H23</f>
        <v>0</v>
      </c>
    </row>
    <row r="9" spans="1:9" x14ac:dyDescent="0.3">
      <c r="A9" t="s">
        <v>83</v>
      </c>
      <c r="B9">
        <f>'calc-motorbikes PL'!B24</f>
        <v>0</v>
      </c>
      <c r="C9" s="507">
        <f>'calc-motorbikes PL'!C24</f>
        <v>3.4655577900635184E-7</v>
      </c>
      <c r="D9" s="507">
        <f>'calc-motorbikes PL'!D24</f>
        <v>3.8935557260163291E-7</v>
      </c>
      <c r="E9" s="507">
        <f>'calc-motorbikes PL'!E24</f>
        <v>4.2013344017868316E-7</v>
      </c>
      <c r="F9" s="507">
        <f>'calc-motorbikes PL'!F24</f>
        <v>3.6492893138516416E-7</v>
      </c>
      <c r="G9" s="507">
        <f>'calc-motorbikes PL'!G24</f>
        <v>4.1980924921704031E-7</v>
      </c>
      <c r="H9">
        <f>'calc-motorbikes PL'!H24</f>
        <v>0</v>
      </c>
    </row>
    <row r="10" spans="1:9" x14ac:dyDescent="0.3">
      <c r="A10" t="s">
        <v>84</v>
      </c>
      <c r="B10">
        <f>'calc-motorbikes PL'!B25</f>
        <v>0</v>
      </c>
      <c r="C10" s="507">
        <f>'calc-motorbikes PL'!C25</f>
        <v>6.5505121594224659E-7</v>
      </c>
      <c r="D10" s="507">
        <f>'calc-motorbikes PL'!D25</f>
        <v>7.3595033387659838E-7</v>
      </c>
      <c r="E10" s="507">
        <f>'calc-motorbikes PL'!E25</f>
        <v>3.9019036687577519E-7</v>
      </c>
      <c r="F10" s="507">
        <f>'calc-motorbikes PL'!F25</f>
        <v>6.8977969699929621E-7</v>
      </c>
      <c r="G10" s="507">
        <f>'calc-motorbikes PL'!G25</f>
        <v>3.898892811297621E-7</v>
      </c>
      <c r="H10">
        <f>'calc-motorbikes PL'!H25</f>
        <v>0</v>
      </c>
    </row>
    <row r="11" spans="1:9" x14ac:dyDescent="0.3">
      <c r="A11" t="s">
        <v>85</v>
      </c>
      <c r="B11">
        <f>'calc-motorbikes PL'!B26</f>
        <v>0</v>
      </c>
      <c r="C11" s="507">
        <f>'calc-motorbikes PL'!C26</f>
        <v>1.7224745402751103E-5</v>
      </c>
      <c r="D11" s="507">
        <f>'calc-motorbikes PL'!D26</f>
        <v>1.0550558529687982E-4</v>
      </c>
      <c r="E11" s="507">
        <f>'calc-motorbikes PL'!E26</f>
        <v>2.709254660526366E-5</v>
      </c>
      <c r="F11" s="507">
        <f>'calc-motorbikes PL'!F26</f>
        <v>1.8137940020017004E-6</v>
      </c>
      <c r="G11" s="507">
        <f>'calc-motorbikes PL'!G26</f>
        <v>2.7071640964585355E-5</v>
      </c>
      <c r="H11">
        <f>'calc-motorbikes PL'!H26</f>
        <v>0</v>
      </c>
    </row>
    <row r="12" spans="1:9" x14ac:dyDescent="0.3">
      <c r="A12" t="s">
        <v>86</v>
      </c>
      <c r="B12">
        <f>'calc-motorbikes PL'!B27</f>
        <v>0</v>
      </c>
      <c r="C12" s="507">
        <f>'calc-motorbikes PL'!C27</f>
        <v>1.5182750683518688E-6</v>
      </c>
      <c r="D12" s="507">
        <f>'calc-motorbikes PL'!D27</f>
        <v>1.0550558529685981E-6</v>
      </c>
      <c r="E12" s="507">
        <f>'calc-motorbikes PL'!E27</f>
        <v>1.696126014682268E-7</v>
      </c>
      <c r="F12" s="507">
        <f>'calc-motorbikes PL'!F27</f>
        <v>1.5987686017846769E-6</v>
      </c>
      <c r="G12" s="507">
        <f>'calc-motorbikes PL'!G27</f>
        <v>1.6948172192587628E-7</v>
      </c>
      <c r="H12">
        <f>'calc-motorbikes PL'!H27</f>
        <v>0</v>
      </c>
    </row>
    <row r="13" spans="1:9" x14ac:dyDescent="0.3">
      <c r="A13" t="s">
        <v>402</v>
      </c>
      <c r="B13">
        <f>'calc-motorbikes PL'!B28</f>
        <v>0</v>
      </c>
      <c r="C13">
        <f>'calc-motorbikes PL'!C28</f>
        <v>0</v>
      </c>
      <c r="D13">
        <f>'calc-motorbikes PL'!D28</f>
        <v>0</v>
      </c>
      <c r="E13">
        <f>'calc-motorbikes PL'!E28</f>
        <v>0</v>
      </c>
      <c r="F13">
        <f>'calc-motorbikes PL'!F28</f>
        <v>0</v>
      </c>
      <c r="G13">
        <f>'calc-motorbikes PL'!G28</f>
        <v>0</v>
      </c>
      <c r="H13">
        <f>'calc-motorbikes PL'!H28</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13"/>
  <sheetViews>
    <sheetView workbookViewId="0"/>
  </sheetViews>
  <sheetFormatPr defaultRowHeight="15" x14ac:dyDescent="0.25"/>
  <cols>
    <col min="2" max="2" width="13" customWidth="1"/>
    <col min="3" max="3" width="23.140625" customWidth="1"/>
    <col min="4" max="7" width="10.42578125" bestFit="1" customWidth="1"/>
    <col min="8" max="8" width="14.85546875" customWidth="1"/>
    <col min="9" max="9" width="13.7109375" customWidth="1"/>
    <col min="10" max="10" width="15.140625" customWidth="1"/>
    <col min="11" max="11" width="16.140625" customWidth="1"/>
    <col min="12" max="12" width="20.140625" customWidth="1"/>
    <col min="13" max="13" width="14.7109375" customWidth="1"/>
    <col min="14" max="14" width="16.42578125" customWidth="1"/>
  </cols>
  <sheetData>
    <row r="1" spans="1:14" x14ac:dyDescent="0.3">
      <c r="B1" s="232" t="s">
        <v>403</v>
      </c>
      <c r="C1" s="232" t="s">
        <v>488</v>
      </c>
      <c r="D1" s="232" t="s">
        <v>405</v>
      </c>
      <c r="E1" s="232" t="s">
        <v>406</v>
      </c>
      <c r="F1" s="232" t="s">
        <v>407</v>
      </c>
      <c r="G1" s="232" t="s">
        <v>408</v>
      </c>
      <c r="H1" s="232" t="s">
        <v>409</v>
      </c>
      <c r="I1" s="232" t="s">
        <v>410</v>
      </c>
      <c r="J1" s="232" t="s">
        <v>489</v>
      </c>
      <c r="K1" s="232" t="s">
        <v>490</v>
      </c>
      <c r="L1" s="232" t="s">
        <v>491</v>
      </c>
      <c r="M1" s="232" t="s">
        <v>1056</v>
      </c>
      <c r="N1" s="232" t="s">
        <v>1057</v>
      </c>
    </row>
    <row r="2" spans="1:14" x14ac:dyDescent="0.3">
      <c r="A2" t="s">
        <v>87</v>
      </c>
      <c r="B2" s="507">
        <f>'calc-PEI-EFPEI PL'!B17</f>
        <v>0.10683455256582529</v>
      </c>
      <c r="C2" s="507">
        <f>'calc-PEI-EFPEI PL'!C17</f>
        <v>5.9188633351547823E-2</v>
      </c>
      <c r="D2" s="506">
        <f>'calc-PEI-EFPEI PL'!D17</f>
        <v>0</v>
      </c>
      <c r="E2" s="506">
        <f>'calc-PEI-EFPEI PL'!E17</f>
        <v>0</v>
      </c>
      <c r="F2" s="506">
        <f>'calc-PEI-EFPEI PL'!F17</f>
        <v>0</v>
      </c>
      <c r="G2" s="506">
        <f>'calc-PEI-EFPEI PL'!G17</f>
        <v>0</v>
      </c>
      <c r="H2" s="506">
        <f>'calc-PEI-EFPEI PL'!H17</f>
        <v>0</v>
      </c>
      <c r="I2" s="507">
        <f>'calc-PEI-EFPEI PL'!I17</f>
        <v>0</v>
      </c>
      <c r="J2" s="506">
        <f>'calc-PEI-EFPEI PL'!J17</f>
        <v>0</v>
      </c>
      <c r="K2" s="507">
        <f>'calc-PEI-EFPEI PL'!K17</f>
        <v>8.1109706002472984E-2</v>
      </c>
      <c r="L2" s="507">
        <f>'calc-PEI-EFPEI PL'!L17</f>
        <v>5.9144517383901821E-2</v>
      </c>
      <c r="M2" s="507">
        <f>'calc-PEI-EFPEI PL'!M17</f>
        <v>0.11549696422449091</v>
      </c>
      <c r="N2" s="506">
        <f>'calc-PEI-EFPEI PL'!N17</f>
        <v>0</v>
      </c>
    </row>
    <row r="3" spans="1:14" x14ac:dyDescent="0.3">
      <c r="A3" t="s">
        <v>77</v>
      </c>
      <c r="B3" s="507">
        <f>'calc-PEI-EFPEI PL'!B18</f>
        <v>1.5969040564643098E-6</v>
      </c>
      <c r="C3" s="507">
        <f>'calc-PEI-EFPEI PL'!C18</f>
        <v>2.6611321112236698E-7</v>
      </c>
      <c r="D3" s="506">
        <f>'calc-PEI-EFPEI PL'!D18</f>
        <v>0</v>
      </c>
      <c r="E3" s="506">
        <f>'calc-PEI-EFPEI PL'!E18</f>
        <v>0</v>
      </c>
      <c r="F3" s="506">
        <f>'calc-PEI-EFPEI PL'!F18</f>
        <v>0</v>
      </c>
      <c r="G3" s="506">
        <f>'calc-PEI-EFPEI PL'!G18</f>
        <v>0</v>
      </c>
      <c r="H3" s="506">
        <f>'calc-PEI-EFPEI PL'!H18</f>
        <v>0</v>
      </c>
      <c r="I3" s="507">
        <f>'calc-PEI-EFPEI PL'!I18</f>
        <v>7.7108206187869978E-6</v>
      </c>
      <c r="J3" s="506">
        <f>'calc-PEI-EFPEI PL'!J18</f>
        <v>0</v>
      </c>
      <c r="K3" s="507">
        <f>'calc-PEI-EFPEI PL'!K18</f>
        <v>1.992441004595921E-6</v>
      </c>
      <c r="L3" s="507">
        <f>'calc-PEI-EFPEI PL'!L18</f>
        <v>1.0524927001693616E-6</v>
      </c>
      <c r="M3" s="507">
        <f>'calc-PEI-EFPEI PL'!M18</f>
        <v>1.7263850154261936E-6</v>
      </c>
      <c r="N3" s="506">
        <f>'calc-PEI-EFPEI PL'!N18</f>
        <v>0</v>
      </c>
    </row>
    <row r="4" spans="1:14" x14ac:dyDescent="0.3">
      <c r="A4" t="s">
        <v>78</v>
      </c>
      <c r="B4" s="507">
        <f>'calc-PEI-EFPEI PL'!B19</f>
        <v>1.3263383056265777E-5</v>
      </c>
      <c r="C4" s="507">
        <f>'calc-PEI-EFPEI PL'!C19</f>
        <v>1.4484731450342168E-5</v>
      </c>
      <c r="D4" s="506">
        <f>'calc-PEI-EFPEI PL'!D19</f>
        <v>0</v>
      </c>
      <c r="E4" s="506">
        <f>'calc-PEI-EFPEI PL'!E19</f>
        <v>0</v>
      </c>
      <c r="F4" s="506">
        <f>'calc-PEI-EFPEI PL'!F19</f>
        <v>0</v>
      </c>
      <c r="G4" s="506">
        <f>'calc-PEI-EFPEI PL'!G19</f>
        <v>0</v>
      </c>
      <c r="H4" s="506">
        <f>'calc-PEI-EFPEI PL'!H19</f>
        <v>0</v>
      </c>
      <c r="I4" s="507">
        <f>'calc-PEI-EFPEI PL'!I19</f>
        <v>2.7215353926058304E-4</v>
      </c>
      <c r="J4" s="506">
        <f>'calc-PEI-EFPEI PL'!J19</f>
        <v>0</v>
      </c>
      <c r="K4" s="507">
        <f>'calc-PEI-EFPEI PL'!K19</f>
        <v>1.5459778000715787E-5</v>
      </c>
      <c r="L4" s="507">
        <f>'calc-PEI-EFPEI PL'!L19</f>
        <v>4.1148876533326004E-5</v>
      </c>
      <c r="M4" s="507">
        <f>'calc-PEI-EFPEI PL'!M19</f>
        <v>1.4338811195014748E-5</v>
      </c>
      <c r="N4" s="506">
        <f>'calc-PEI-EFPEI PL'!N19</f>
        <v>0</v>
      </c>
    </row>
    <row r="5" spans="1:14" x14ac:dyDescent="0.3">
      <c r="A5" t="s">
        <v>79</v>
      </c>
      <c r="B5" s="507">
        <f>'calc-PEI-EFPEI PL'!B20</f>
        <v>1.1308082017896998E-4</v>
      </c>
      <c r="C5" s="507">
        <f>'calc-PEI-EFPEI PL'!C20</f>
        <v>1.5449032132756946E-5</v>
      </c>
      <c r="D5" s="506">
        <f>'calc-PEI-EFPEI PL'!D20</f>
        <v>0</v>
      </c>
      <c r="E5" s="506">
        <f>'calc-PEI-EFPEI PL'!E20</f>
        <v>0</v>
      </c>
      <c r="F5" s="506">
        <f>'calc-PEI-EFPEI PL'!F20</f>
        <v>0</v>
      </c>
      <c r="G5" s="506">
        <f>'calc-PEI-EFPEI PL'!G20</f>
        <v>0</v>
      </c>
      <c r="H5" s="506">
        <f>'calc-PEI-EFPEI PL'!H20</f>
        <v>0</v>
      </c>
      <c r="I5" s="507">
        <f>'calc-PEI-EFPEI PL'!I20</f>
        <v>6.753525297318035E-5</v>
      </c>
      <c r="J5" s="506">
        <f>'calc-PEI-EFPEI PL'!J20</f>
        <v>0</v>
      </c>
      <c r="K5" s="507">
        <f>'calc-PEI-EFPEI PL'!K20</f>
        <v>4.3014329460875917E-4</v>
      </c>
      <c r="L5" s="507">
        <f>'calc-PEI-EFPEI PL'!L20</f>
        <v>2.8343765179460934E-5</v>
      </c>
      <c r="M5" s="507">
        <f>'calc-PEI-EFPEI PL'!M20</f>
        <v>1.2224969477584943E-4</v>
      </c>
      <c r="N5" s="506">
        <f>'calc-PEI-EFPEI PL'!N20</f>
        <v>0</v>
      </c>
    </row>
    <row r="6" spans="1:14" x14ac:dyDescent="0.3">
      <c r="A6" t="s">
        <v>80</v>
      </c>
      <c r="B6" s="507">
        <f>'calc-PEI-EFPEI PL'!B21</f>
        <v>3.0806896249155291E-5</v>
      </c>
      <c r="C6" s="507">
        <f>'calc-PEI-EFPEI PL'!C21</f>
        <v>1.3255826621451239E-7</v>
      </c>
      <c r="D6" s="506">
        <f>'calc-PEI-EFPEI PL'!D21</f>
        <v>0</v>
      </c>
      <c r="E6" s="506">
        <f>'calc-PEI-EFPEI PL'!E21</f>
        <v>0</v>
      </c>
      <c r="F6" s="506">
        <f>'calc-PEI-EFPEI PL'!F21</f>
        <v>0</v>
      </c>
      <c r="G6" s="506">
        <f>'calc-PEI-EFPEI PL'!G21</f>
        <v>0</v>
      </c>
      <c r="H6" s="506">
        <f>'calc-PEI-EFPEI PL'!H21</f>
        <v>0</v>
      </c>
      <c r="I6" s="507">
        <f>'calc-PEI-EFPEI PL'!I21</f>
        <v>3.5357192616999892E-5</v>
      </c>
      <c r="J6" s="506">
        <f>'calc-PEI-EFPEI PL'!J21</f>
        <v>0</v>
      </c>
      <c r="K6" s="507">
        <f>'calc-PEI-EFPEI PL'!K21</f>
        <v>1.6575697567674732E-5</v>
      </c>
      <c r="L6" s="507">
        <f>'calc-PEI-EFPEI PL'!L21</f>
        <v>3.5631263286983592E-6</v>
      </c>
      <c r="M6" s="507">
        <f>'calc-PEI-EFPEI PL'!M21</f>
        <v>3.3304796140405919E-5</v>
      </c>
      <c r="N6" s="506">
        <f>'calc-PEI-EFPEI PL'!N21</f>
        <v>0</v>
      </c>
    </row>
    <row r="7" spans="1:14" x14ac:dyDescent="0.3">
      <c r="A7" t="s">
        <v>401</v>
      </c>
      <c r="B7" s="507">
        <f>'calc-PEI-EFPEI PL'!B22</f>
        <v>2.166021435249717E-5</v>
      </c>
      <c r="C7" s="507">
        <f>'calc-PEI-EFPEI PL'!C22</f>
        <v>1.3255826621451239E-7</v>
      </c>
      <c r="D7" s="506">
        <f>'calc-PEI-EFPEI PL'!D22</f>
        <v>0</v>
      </c>
      <c r="E7" s="506">
        <f>'calc-PEI-EFPEI PL'!E22</f>
        <v>0</v>
      </c>
      <c r="F7" s="506">
        <f>'calc-PEI-EFPEI PL'!F22</f>
        <v>0</v>
      </c>
      <c r="G7" s="506">
        <f>'calc-PEI-EFPEI PL'!G22</f>
        <v>0</v>
      </c>
      <c r="H7" s="506">
        <f>'calc-PEI-EFPEI PL'!H22</f>
        <v>0</v>
      </c>
      <c r="I7" s="507">
        <f>'calc-PEI-EFPEI PL'!I22</f>
        <v>3.1705511727912434E-5</v>
      </c>
      <c r="J7" s="506">
        <f>'calc-PEI-EFPEI PL'!J22</f>
        <v>0</v>
      </c>
      <c r="K7" s="507">
        <f>'calc-PEI-EFPEI PL'!K22</f>
        <v>1.2868364784111137E-5</v>
      </c>
      <c r="L7" s="507">
        <f>'calc-PEI-EFPEI PL'!L22</f>
        <v>3.5631263286983592E-6</v>
      </c>
      <c r="M7" s="507">
        <f>'calc-PEI-EFPEI PL'!M22</f>
        <v>2.3416478490175485E-5</v>
      </c>
      <c r="N7" s="506">
        <f>'calc-PEI-EFPEI PL'!N22</f>
        <v>0</v>
      </c>
    </row>
    <row r="8" spans="1:14" x14ac:dyDescent="0.3">
      <c r="A8" t="s">
        <v>82</v>
      </c>
      <c r="B8" s="507">
        <f>'calc-PEI-EFPEI PL'!B23</f>
        <v>3.4758673003199003E-4</v>
      </c>
      <c r="C8" s="507">
        <f>'calc-PEI-EFPEI PL'!C23</f>
        <v>2.6767362669617536E-7</v>
      </c>
      <c r="D8" s="506">
        <f>'calc-PEI-EFPEI PL'!D23</f>
        <v>0</v>
      </c>
      <c r="E8" s="506">
        <f>'calc-PEI-EFPEI PL'!E23</f>
        <v>0</v>
      </c>
      <c r="F8" s="506">
        <f>'calc-PEI-EFPEI PL'!F23</f>
        <v>0</v>
      </c>
      <c r="G8" s="506">
        <f>'calc-PEI-EFPEI PL'!G23</f>
        <v>0</v>
      </c>
      <c r="H8" s="506">
        <f>'calc-PEI-EFPEI PL'!H23</f>
        <v>0</v>
      </c>
      <c r="I8" s="507">
        <f>'calc-PEI-EFPEI PL'!I23</f>
        <v>4.0530983580922601E-5</v>
      </c>
      <c r="J8" s="506">
        <f>'calc-PEI-EFPEI PL'!J23</f>
        <v>0</v>
      </c>
      <c r="K8" s="507">
        <f>'calc-PEI-EFPEI PL'!K23</f>
        <v>7.0512477614875562E-4</v>
      </c>
      <c r="L8" s="507">
        <f>'calc-PEI-EFPEI PL'!L23</f>
        <v>2.6767362669617536E-7</v>
      </c>
      <c r="M8" s="507">
        <f>'calc-PEI-EFPEI PL'!M23</f>
        <v>3.7576992797978316E-4</v>
      </c>
      <c r="N8" s="506">
        <f>'calc-PEI-EFPEI PL'!N23</f>
        <v>0</v>
      </c>
    </row>
    <row r="9" spans="1:14" x14ac:dyDescent="0.3">
      <c r="A9" t="s">
        <v>83</v>
      </c>
      <c r="B9" s="507">
        <f>'calc-PEI-EFPEI PL'!B24</f>
        <v>9.3138921715737824E-7</v>
      </c>
      <c r="C9" s="507">
        <f>'calc-PEI-EFPEI PL'!C24</f>
        <v>3.8441897202208582E-9</v>
      </c>
      <c r="D9" s="506">
        <f>'calc-PEI-EFPEI PL'!D24</f>
        <v>0</v>
      </c>
      <c r="E9" s="506">
        <f>'calc-PEI-EFPEI PL'!E24</f>
        <v>0</v>
      </c>
      <c r="F9" s="506">
        <f>'calc-PEI-EFPEI PL'!F24</f>
        <v>0</v>
      </c>
      <c r="G9" s="506">
        <f>'calc-PEI-EFPEI PL'!G24</f>
        <v>0</v>
      </c>
      <c r="H9" s="506">
        <f>'calc-PEI-EFPEI PL'!H24</f>
        <v>0</v>
      </c>
      <c r="I9" s="507">
        <f>'calc-PEI-EFPEI PL'!I24</f>
        <v>4.3753606184519155E-6</v>
      </c>
      <c r="J9" s="506">
        <f>'calc-PEI-EFPEI PL'!J24</f>
        <v>0</v>
      </c>
      <c r="K9" s="507">
        <f>'calc-PEI-EFPEI PL'!K24</f>
        <v>8.1585432731264612E-7</v>
      </c>
      <c r="L9" s="507">
        <f>'calc-PEI-EFPEI PL'!L24</f>
        <v>1.0333066353225242E-7</v>
      </c>
      <c r="M9" s="507">
        <f>'calc-PEI-EFPEI PL'!M24</f>
        <v>1.0069085750775458E-6</v>
      </c>
      <c r="N9" s="506">
        <f>'calc-PEI-EFPEI PL'!N24</f>
        <v>0</v>
      </c>
    </row>
    <row r="10" spans="1:14" x14ac:dyDescent="0.3">
      <c r="A10" t="s">
        <v>84</v>
      </c>
      <c r="B10" s="507">
        <f>'calc-PEI-EFPEI PL'!B25</f>
        <v>1.7544773625522709E-6</v>
      </c>
      <c r="C10" s="507">
        <f>'calc-PEI-EFPEI PL'!C25</f>
        <v>9.0139621025868439E-8</v>
      </c>
      <c r="D10" s="506">
        <f>'calc-PEI-EFPEI PL'!D25</f>
        <v>0</v>
      </c>
      <c r="E10" s="506">
        <f>'calc-PEI-EFPEI PL'!E25</f>
        <v>0</v>
      </c>
      <c r="F10" s="506">
        <f>'calc-PEI-EFPEI PL'!F25</f>
        <v>0</v>
      </c>
      <c r="G10" s="506">
        <f>'calc-PEI-EFPEI PL'!G25</f>
        <v>0</v>
      </c>
      <c r="H10" s="506">
        <f>'calc-PEI-EFPEI PL'!H25</f>
        <v>0</v>
      </c>
      <c r="I10" s="507">
        <f>'calc-PEI-EFPEI PL'!I25</f>
        <v>1.0335996823299453E-5</v>
      </c>
      <c r="J10" s="506">
        <f>'calc-PEI-EFPEI PL'!J25</f>
        <v>0</v>
      </c>
      <c r="K10" s="507">
        <f>'calc-PEI-EFPEI PL'!K25</f>
        <v>5.6620805050089003E-7</v>
      </c>
      <c r="L10" s="507">
        <f>'calc-PEI-EFPEI PL'!L25</f>
        <v>2.4229259035148844E-6</v>
      </c>
      <c r="M10" s="507">
        <f>'calc-PEI-EFPEI PL'!M25</f>
        <v>1.8967347577042143E-6</v>
      </c>
      <c r="N10" s="506">
        <f>'calc-PEI-EFPEI PL'!N25</f>
        <v>0</v>
      </c>
    </row>
    <row r="11" spans="1:14" x14ac:dyDescent="0.3">
      <c r="A11" t="s">
        <v>85</v>
      </c>
      <c r="B11" s="507">
        <f>'calc-PEI-EFPEI PL'!B26</f>
        <v>1.0550558529687668E-6</v>
      </c>
      <c r="C11" s="507">
        <f>'calc-PEI-EFPEI PL'!C26</f>
        <v>1.0550558529687668E-6</v>
      </c>
      <c r="D11" s="506">
        <f>'calc-PEI-EFPEI PL'!D26</f>
        <v>0</v>
      </c>
      <c r="E11" s="506">
        <f>'calc-PEI-EFPEI PL'!E26</f>
        <v>0</v>
      </c>
      <c r="F11" s="506">
        <f>'calc-PEI-EFPEI PL'!F26</f>
        <v>0</v>
      </c>
      <c r="G11" s="506">
        <f>'calc-PEI-EFPEI PL'!G26</f>
        <v>0</v>
      </c>
      <c r="H11" s="506">
        <f>'calc-PEI-EFPEI PL'!H26</f>
        <v>0</v>
      </c>
      <c r="I11" s="507">
        <f>'calc-PEI-EFPEI PL'!I26</f>
        <v>2.9944600004538512E-5</v>
      </c>
      <c r="J11" s="506">
        <f>'calc-PEI-EFPEI PL'!J26</f>
        <v>0</v>
      </c>
      <c r="K11" s="507">
        <f>'calc-PEI-EFPEI PL'!K26</f>
        <v>3.1651675589063003E-6</v>
      </c>
      <c r="L11" s="507">
        <f>'calc-PEI-EFPEI PL'!L26</f>
        <v>9.7560331062611041E-7</v>
      </c>
      <c r="M11" s="507">
        <f>'calc-PEI-EFPEI PL'!M26</f>
        <v>1.1406024097877221E-6</v>
      </c>
      <c r="N11" s="506">
        <f>'calc-PEI-EFPEI PL'!N26</f>
        <v>0</v>
      </c>
    </row>
    <row r="12" spans="1:14" x14ac:dyDescent="0.3">
      <c r="A12" t="s">
        <v>86</v>
      </c>
      <c r="B12" s="507">
        <f>'calc-PEI-EFPEI PL'!B27</f>
        <v>1.5456214142616142E-6</v>
      </c>
      <c r="C12" s="507">
        <f>'calc-PEI-EFPEI PL'!C27</f>
        <v>1.0550558529687668E-7</v>
      </c>
      <c r="D12" s="506">
        <f>'calc-PEI-EFPEI PL'!D27</f>
        <v>0</v>
      </c>
      <c r="E12" s="506">
        <f>'calc-PEI-EFPEI PL'!E27</f>
        <v>0</v>
      </c>
      <c r="F12" s="506">
        <f>'calc-PEI-EFPEI PL'!F27</f>
        <v>0</v>
      </c>
      <c r="G12" s="506">
        <f>'calc-PEI-EFPEI PL'!G27</f>
        <v>0</v>
      </c>
      <c r="H12" s="506">
        <f>'calc-PEI-EFPEI PL'!H27</f>
        <v>0</v>
      </c>
      <c r="I12" s="507">
        <f>'calc-PEI-EFPEI PL'!I27</f>
        <v>3.9906511780941878E-6</v>
      </c>
      <c r="J12" s="506">
        <f>'calc-PEI-EFPEI PL'!J27</f>
        <v>0</v>
      </c>
      <c r="K12" s="507">
        <f>'calc-PEI-EFPEI PL'!K27</f>
        <v>6.3303351178126013E-7</v>
      </c>
      <c r="L12" s="507">
        <f>'calc-PEI-EFPEI PL'!L27</f>
        <v>9.0433358825894289E-8</v>
      </c>
      <c r="M12" s="507">
        <f>'calc-PEI-EFPEI PL'!M27</f>
        <v>1.6709442488429976E-6</v>
      </c>
      <c r="N12" s="506">
        <f>'calc-PEI-EFPEI PL'!N27</f>
        <v>0</v>
      </c>
    </row>
    <row r="13" spans="1:14" x14ac:dyDescent="0.3">
      <c r="A13" t="s">
        <v>402</v>
      </c>
      <c r="B13" s="506">
        <f>'calc-PEI-EFPEI PL'!B28</f>
        <v>0</v>
      </c>
      <c r="C13" s="506">
        <f>'calc-PEI-EFPEI PL'!C28</f>
        <v>0</v>
      </c>
      <c r="D13" s="506">
        <f>'calc-PEI-EFPEI PL'!D28</f>
        <v>0</v>
      </c>
      <c r="E13" s="506">
        <f>'calc-PEI-EFPEI PL'!E28</f>
        <v>0</v>
      </c>
      <c r="F13" s="506">
        <f>'calc-PEI-EFPEI PL'!F28</f>
        <v>0</v>
      </c>
      <c r="G13" s="506">
        <f>'calc-PEI-EFPEI PL'!G28</f>
        <v>0</v>
      </c>
      <c r="H13" s="506">
        <f>'calc-PEI-EFPEI PL'!H28</f>
        <v>0</v>
      </c>
      <c r="I13" s="506">
        <f>'calc-PEI-EFPEI PL'!I28</f>
        <v>0</v>
      </c>
      <c r="J13" s="506">
        <f>'calc-PEI-EFPEI PL'!J28</f>
        <v>0</v>
      </c>
      <c r="K13" s="506">
        <f>'calc-PEI-EFPEI PL'!K28</f>
        <v>0</v>
      </c>
      <c r="L13" s="506">
        <f>'calc-PEI-EFPEI PL'!L28</f>
        <v>0</v>
      </c>
      <c r="M13" s="506">
        <f>'calc-PEI-EFPEI PL'!M28</f>
        <v>0</v>
      </c>
      <c r="N13" s="506">
        <f>'calc-PEI-EFPEI PL'!N28</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13"/>
  <sheetViews>
    <sheetView workbookViewId="0"/>
  </sheetViews>
  <sheetFormatPr defaultRowHeight="15" x14ac:dyDescent="0.25"/>
  <cols>
    <col min="2" max="2" width="12.140625" customWidth="1"/>
    <col min="3" max="3" width="16.7109375" customWidth="1"/>
    <col min="4" max="4" width="16.85546875" customWidth="1"/>
    <col min="5" max="5" width="19" customWidth="1"/>
    <col min="7" max="7" width="14.7109375" customWidth="1"/>
    <col min="8" max="8" width="12" bestFit="1" customWidth="1"/>
  </cols>
  <sheetData>
    <row r="1" spans="1:8" x14ac:dyDescent="0.3">
      <c r="B1" s="232" t="s">
        <v>411</v>
      </c>
      <c r="C1" s="232" t="s">
        <v>403</v>
      </c>
      <c r="D1" s="232" t="s">
        <v>404</v>
      </c>
      <c r="E1" s="232" t="s">
        <v>412</v>
      </c>
      <c r="F1" s="232" t="s">
        <v>413</v>
      </c>
      <c r="G1" s="232" t="s">
        <v>410</v>
      </c>
      <c r="H1" s="232" t="s">
        <v>1056</v>
      </c>
    </row>
    <row r="2" spans="1:8" x14ac:dyDescent="0.3">
      <c r="A2" t="s">
        <v>87</v>
      </c>
      <c r="B2">
        <f>'calc-BFPEI PL'!B17</f>
        <v>0</v>
      </c>
      <c r="C2" s="507">
        <f>'calc-BFPEI PL'!C17</f>
        <v>0.10681804081820397</v>
      </c>
      <c r="D2" s="507">
        <f>'calc-BFPEI PL'!D17</f>
        <v>5.9165450920755605E-2</v>
      </c>
      <c r="E2" s="507">
        <f>'calc-BFPEI PL'!E17</f>
        <v>7.4541276318057126E-2</v>
      </c>
      <c r="F2">
        <f>'calc-BFPEI PL'!F17</f>
        <v>0</v>
      </c>
      <c r="G2" s="507">
        <f>'calc-BFPEI PL'!G17</f>
        <v>0</v>
      </c>
      <c r="H2" s="507">
        <f>'calc-BFPEI PL'!H17</f>
        <v>0.11549696422449091</v>
      </c>
    </row>
    <row r="3" spans="1:8" x14ac:dyDescent="0.3">
      <c r="A3" t="s">
        <v>77</v>
      </c>
      <c r="B3">
        <f>'calc-BFPEI PL'!B18</f>
        <v>0</v>
      </c>
      <c r="C3" s="507">
        <f>'calc-BFPEI PL'!C18</f>
        <v>5.0368696558616552E-7</v>
      </c>
      <c r="D3" s="507">
        <f>'calc-BFPEI PL'!D18</f>
        <v>2.5315638810891839E-6</v>
      </c>
      <c r="E3" s="507">
        <f>'calc-BFPEI PL'!E18</f>
        <v>1.1454866665963146E-6</v>
      </c>
      <c r="F3">
        <f>'calc-BFPEI PL'!F18</f>
        <v>0</v>
      </c>
      <c r="G3" s="507">
        <f>'calc-BFPEI PL'!G18</f>
        <v>5.7300546515950677E-7</v>
      </c>
      <c r="H3" s="507">
        <f>'calc-BFPEI PL'!H18</f>
        <v>5.4461133156014274E-7</v>
      </c>
    </row>
    <row r="4" spans="1:8" x14ac:dyDescent="0.3">
      <c r="A4" t="s">
        <v>78</v>
      </c>
      <c r="B4">
        <f>'calc-BFPEI PL'!B19</f>
        <v>0</v>
      </c>
      <c r="C4" s="507">
        <f>'calc-BFPEI PL'!C19</f>
        <v>2.5587647003471708E-5</v>
      </c>
      <c r="D4" s="507">
        <f>'calc-BFPEI PL'!D19</f>
        <v>2.4887066972754691E-5</v>
      </c>
      <c r="E4" s="507">
        <f>'calc-BFPEI PL'!E19</f>
        <v>2.3954119593310937E-5</v>
      </c>
      <c r="F4">
        <f>'calc-BFPEI PL'!F19</f>
        <v>0</v>
      </c>
      <c r="G4" s="507">
        <f>'calc-BFPEI PL'!G19</f>
        <v>9.0856838867508594E-6</v>
      </c>
      <c r="H4" s="507">
        <f>'calc-BFPEI PL'!H19</f>
        <v>2.7666633163386303E-5</v>
      </c>
    </row>
    <row r="5" spans="1:8" x14ac:dyDescent="0.3">
      <c r="A5" t="s">
        <v>79</v>
      </c>
      <c r="B5">
        <f>'calc-BFPEI PL'!B20</f>
        <v>0</v>
      </c>
      <c r="C5" s="507">
        <f>'calc-BFPEI PL'!C20</f>
        <v>1.1853422735578862E-4</v>
      </c>
      <c r="D5" s="507">
        <f>'calc-BFPEI PL'!D20</f>
        <v>3.6394993919636872E-5</v>
      </c>
      <c r="E5" s="507">
        <f>'calc-BFPEI PL'!E20</f>
        <v>6.6024998392571162E-5</v>
      </c>
      <c r="F5">
        <f>'calc-BFPEI PL'!F20</f>
        <v>0</v>
      </c>
      <c r="G5" s="507">
        <f>'calc-BFPEI PL'!G20</f>
        <v>4.0491470210860309E-5</v>
      </c>
      <c r="H5" s="507">
        <f>'calc-BFPEI PL'!H20</f>
        <v>1.2816508626655205E-4</v>
      </c>
    </row>
    <row r="6" spans="1:8" x14ac:dyDescent="0.3">
      <c r="A6" t="s">
        <v>80</v>
      </c>
      <c r="B6">
        <f>'calc-BFPEI PL'!B21</f>
        <v>0</v>
      </c>
      <c r="C6" s="507">
        <f>'calc-BFPEI PL'!C21</f>
        <v>2.8449475552868963E-6</v>
      </c>
      <c r="D6" s="507">
        <f>'calc-BFPEI PL'!D21</f>
        <v>3.4953521775510899E-6</v>
      </c>
      <c r="E6" s="507">
        <f>'calc-BFPEI PL'!E21</f>
        <v>8.0155453339512313E-6</v>
      </c>
      <c r="F6">
        <f>'calc-BFPEI PL'!F21</f>
        <v>0</v>
      </c>
      <c r="G6" s="507">
        <f>'calc-BFPEI PL'!G21</f>
        <v>1.3367616038966873E-6</v>
      </c>
      <c r="H6" s="507">
        <f>'calc-BFPEI PL'!H21</f>
        <v>3.076098414618426E-6</v>
      </c>
    </row>
    <row r="7" spans="1:8" x14ac:dyDescent="0.3">
      <c r="A7" t="s">
        <v>401</v>
      </c>
      <c r="B7">
        <f>'calc-BFPEI PL'!B22</f>
        <v>0</v>
      </c>
      <c r="C7" s="507">
        <f>'calc-BFPEI PL'!C22</f>
        <v>2.6929299441101493E-6</v>
      </c>
      <c r="D7" s="507">
        <f>'calc-BFPEI PL'!D22</f>
        <v>3.4953521775510899E-6</v>
      </c>
      <c r="E7" s="507">
        <f>'calc-BFPEI PL'!E22</f>
        <v>7.1743136603975668E-6</v>
      </c>
      <c r="F7">
        <f>'calc-BFPEI PL'!F22</f>
        <v>0</v>
      </c>
      <c r="G7" s="507">
        <f>'calc-BFPEI PL'!G22</f>
        <v>1.180608490507694E-6</v>
      </c>
      <c r="H7" s="507">
        <f>'calc-BFPEI PL'!H22</f>
        <v>2.911729432889441E-6</v>
      </c>
    </row>
    <row r="8" spans="1:8" x14ac:dyDescent="0.3">
      <c r="A8" t="s">
        <v>82</v>
      </c>
      <c r="B8">
        <f>'calc-BFPEI PL'!B23</f>
        <v>0</v>
      </c>
      <c r="C8" s="507">
        <f>'calc-BFPEI PL'!C23</f>
        <v>5.8150914063092077E-4</v>
      </c>
      <c r="D8" s="507">
        <f>'calc-BFPEI PL'!D23</f>
        <v>2.6767362669617536E-7</v>
      </c>
      <c r="E8" s="507">
        <f>'calc-BFPEI PL'!E23</f>
        <v>5.1734906267893153E-7</v>
      </c>
      <c r="F8">
        <f>'calc-BFPEI PL'!F23</f>
        <v>0</v>
      </c>
      <c r="G8" s="507">
        <f>'calc-BFPEI PL'!G23</f>
        <v>4.0530983580922601E-5</v>
      </c>
      <c r="H8" s="507">
        <f>'calc-BFPEI PL'!H23</f>
        <v>6.2875652742938202E-4</v>
      </c>
    </row>
    <row r="9" spans="1:8" x14ac:dyDescent="0.3">
      <c r="A9" t="s">
        <v>83</v>
      </c>
      <c r="B9">
        <f>'calc-BFPEI PL'!B24</f>
        <v>0</v>
      </c>
      <c r="C9" s="507">
        <f>'calc-BFPEI PL'!C24</f>
        <v>1.1579598759673642E-7</v>
      </c>
      <c r="D9" s="507">
        <f>'calc-BFPEI PL'!D24</f>
        <v>5.7673310929592965E-7</v>
      </c>
      <c r="E9" s="507">
        <f>'calc-BFPEI PL'!E24</f>
        <v>7.1743136603975662E-7</v>
      </c>
      <c r="F9">
        <f>'calc-BFPEI PL'!F24</f>
        <v>0</v>
      </c>
      <c r="G9" s="507">
        <f>'calc-BFPEI PL'!G24</f>
        <v>1.6292397169006177E-7</v>
      </c>
      <c r="H9" s="507">
        <f>'calc-BFPEI PL'!H24</f>
        <v>1.2520436561424597E-7</v>
      </c>
    </row>
    <row r="10" spans="1:8" x14ac:dyDescent="0.3">
      <c r="A10" t="s">
        <v>84</v>
      </c>
      <c r="B10">
        <f>'calc-BFPEI PL'!B25</f>
        <v>0</v>
      </c>
      <c r="C10" s="507">
        <f>'calc-BFPEI PL'!C25</f>
        <v>2.1812732547292212E-7</v>
      </c>
      <c r="D10" s="507">
        <f>'calc-BFPEI PL'!D25</f>
        <v>1.4960107319918661E-6</v>
      </c>
      <c r="E10" s="507">
        <f>'calc-BFPEI PL'!E25</f>
        <v>1.7935784150993917E-6</v>
      </c>
      <c r="F10">
        <f>'calc-BFPEI PL'!F25</f>
        <v>0</v>
      </c>
      <c r="G10" s="507">
        <f>'calc-BFPEI PL'!G25</f>
        <v>3.8487836790550829E-7</v>
      </c>
      <c r="H10" s="507">
        <f>'calc-BFPEI PL'!H25</f>
        <v>2.3585008406404477E-7</v>
      </c>
    </row>
    <row r="11" spans="1:8" x14ac:dyDescent="0.3">
      <c r="A11" t="s">
        <v>85</v>
      </c>
      <c r="B11">
        <f>'calc-BFPEI PL'!B26</f>
        <v>0</v>
      </c>
      <c r="C11" s="507">
        <f>'calc-BFPEI PL'!C26</f>
        <v>1.2425326964074512E-6</v>
      </c>
      <c r="D11" s="507">
        <f>'calc-BFPEI PL'!D26</f>
        <v>9.7929877771181515E-7</v>
      </c>
      <c r="E11" s="507">
        <f>'calc-BFPEI PL'!E26</f>
        <v>7.5896381126508719E-7</v>
      </c>
      <c r="F11">
        <f>'calc-BFPEI PL'!F26</f>
        <v>0</v>
      </c>
      <c r="G11" s="507">
        <f>'calc-BFPEI PL'!G26</f>
        <v>2.9944600004538512E-5</v>
      </c>
      <c r="H11" s="507">
        <f>'calc-BFPEI PL'!H26</f>
        <v>1.3434879846651783E-6</v>
      </c>
    </row>
    <row r="12" spans="1:8" x14ac:dyDescent="0.3">
      <c r="A12" t="s">
        <v>86</v>
      </c>
      <c r="B12">
        <f>'calc-BFPEI PL'!B27</f>
        <v>0</v>
      </c>
      <c r="C12" s="507">
        <f>'calc-BFPEI PL'!C27</f>
        <v>8.3518130644527317E-7</v>
      </c>
      <c r="D12" s="507">
        <f>'calc-BFPEI PL'!D27</f>
        <v>3.1031054499081376E-7</v>
      </c>
      <c r="E12" s="507">
        <f>'calc-BFPEI PL'!E27</f>
        <v>9.1085386177930553E-7</v>
      </c>
      <c r="F12">
        <f>'calc-BFPEI PL'!F27</f>
        <v>0</v>
      </c>
      <c r="G12" s="507">
        <f>'calc-BFPEI PL'!G27</f>
        <v>3.9906511780941878E-6</v>
      </c>
      <c r="H12" s="507">
        <f>'calc-BFPEI PL'!H27</f>
        <v>9.0303945600015528E-7</v>
      </c>
    </row>
    <row r="13" spans="1:8" x14ac:dyDescent="0.3">
      <c r="A13" t="s">
        <v>402</v>
      </c>
      <c r="B13">
        <f>'calc-BFPEI PL'!B28</f>
        <v>0</v>
      </c>
      <c r="C13">
        <f>'calc-BFPEI PL'!C28</f>
        <v>0</v>
      </c>
      <c r="D13">
        <f>'calc-BFPEI PL'!D28</f>
        <v>0</v>
      </c>
      <c r="E13">
        <f>'calc-BFPEI PL'!E28</f>
        <v>0</v>
      </c>
      <c r="F13">
        <f>'calc-BFPEI PL'!F28</f>
        <v>0</v>
      </c>
      <c r="G13">
        <f>'calc-BFPEI PL'!G28</f>
        <v>0</v>
      </c>
      <c r="H13">
        <f>'calc-BFPEI PL'!H28</f>
        <v>0</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13"/>
  <sheetViews>
    <sheetView workbookViewId="0"/>
  </sheetViews>
  <sheetFormatPr defaultRowHeight="15" x14ac:dyDescent="0.25"/>
  <cols>
    <col min="2" max="2" width="13.42578125" customWidth="1"/>
    <col min="3" max="3" width="14" customWidth="1"/>
    <col min="4" max="4" width="13.7109375" customWidth="1"/>
    <col min="5" max="5" width="14.140625" customWidth="1"/>
    <col min="6" max="6" width="18.28515625" customWidth="1"/>
    <col min="8" max="8" width="12" bestFit="1" customWidth="1"/>
  </cols>
  <sheetData>
    <row r="1" spans="1:8" x14ac:dyDescent="0.3">
      <c r="B1" s="232" t="s">
        <v>411</v>
      </c>
      <c r="C1" s="232" t="s">
        <v>403</v>
      </c>
      <c r="D1" s="232" t="s">
        <v>404</v>
      </c>
      <c r="E1" s="232" t="s">
        <v>410</v>
      </c>
      <c r="F1" s="232" t="s">
        <v>412</v>
      </c>
      <c r="G1" s="232" t="s">
        <v>413</v>
      </c>
      <c r="H1" s="232" t="s">
        <v>1056</v>
      </c>
    </row>
    <row r="2" spans="1:8" x14ac:dyDescent="0.3">
      <c r="A2" t="s">
        <v>87</v>
      </c>
      <c r="B2">
        <f>'calc-IFPEI PL'!B17</f>
        <v>0</v>
      </c>
      <c r="C2" s="507">
        <f>'calc-IFPEI PL'!C17</f>
        <v>0.10988771595937886</v>
      </c>
      <c r="D2" s="507">
        <f>'calc-IFPEI PL'!D17</f>
        <v>5.9188633351547816E-2</v>
      </c>
      <c r="E2" s="507">
        <f>'calc-IFPEI PL'!E17</f>
        <v>0</v>
      </c>
      <c r="F2" s="507">
        <f>'calc-IFPEI PL'!F17</f>
        <v>7.1506372650201461E-2</v>
      </c>
      <c r="G2">
        <f>'calc-IFPEI PL'!G17</f>
        <v>0</v>
      </c>
      <c r="H2" s="507">
        <f>'calc-IFPEI PL'!H17</f>
        <v>0.11549696422449091</v>
      </c>
    </row>
    <row r="3" spans="1:8" x14ac:dyDescent="0.3">
      <c r="A3" t="s">
        <v>77</v>
      </c>
      <c r="B3">
        <f>'calc-IFPEI PL'!B18</f>
        <v>0</v>
      </c>
      <c r="C3" s="507">
        <f>'calc-IFPEI PL'!C18</f>
        <v>5.1816163058985258E-7</v>
      </c>
      <c r="D3" s="507">
        <f>'calc-IFPEI PL'!D18</f>
        <v>2.5323707883062266E-6</v>
      </c>
      <c r="E3" s="507">
        <f>'calc-IFPEI PL'!E18</f>
        <v>5.7300546515950677E-7</v>
      </c>
      <c r="F3" s="507">
        <f>'calc-IFPEI PL'!F18</f>
        <v>7.3186717756001782E-7</v>
      </c>
      <c r="G3">
        <f>'calc-IFPEI PL'!G18</f>
        <v>0</v>
      </c>
      <c r="H3" s="507">
        <f>'calc-IFPEI PL'!H18</f>
        <v>5.4461133156014285E-7</v>
      </c>
    </row>
    <row r="4" spans="1:8" x14ac:dyDescent="0.3">
      <c r="A4" t="s">
        <v>78</v>
      </c>
      <c r="B4">
        <f>'calc-IFPEI PL'!B19</f>
        <v>0</v>
      </c>
      <c r="C4" s="507">
        <f>'calc-IFPEI PL'!C19</f>
        <v>2.6322970019378677E-5</v>
      </c>
      <c r="D4" s="507">
        <f>'calc-IFPEI PL'!D19</f>
        <v>2.2143289452079253E-5</v>
      </c>
      <c r="E4" s="507">
        <f>'calc-IFPEI PL'!E19</f>
        <v>9.0856838867508594E-6</v>
      </c>
      <c r="F4" s="507">
        <f>'calc-IFPEI PL'!F19</f>
        <v>1.9089840492681116E-5</v>
      </c>
      <c r="G4">
        <f>'calc-IFPEI PL'!G19</f>
        <v>0</v>
      </c>
      <c r="H4" s="507">
        <f>'calc-IFPEI PL'!H19</f>
        <v>2.7666633163386307E-5</v>
      </c>
    </row>
    <row r="5" spans="1:8" x14ac:dyDescent="0.3">
      <c r="A5" t="s">
        <v>79</v>
      </c>
      <c r="B5">
        <f>'calc-IFPEI PL'!B20</f>
        <v>0</v>
      </c>
      <c r="C5" s="507">
        <f>'calc-IFPEI PL'!C20</f>
        <v>2.3529999236308912E-4</v>
      </c>
      <c r="D5" s="507">
        <f>'calc-IFPEI PL'!D20</f>
        <v>5.1205377397417469E-6</v>
      </c>
      <c r="E5" s="507">
        <f>'calc-IFPEI PL'!E20</f>
        <v>4.2558668344764028E-5</v>
      </c>
      <c r="F5" s="507">
        <f>'calc-IFPEI PL'!F20</f>
        <v>2.3441496580983569E-5</v>
      </c>
      <c r="G5">
        <f>'calc-IFPEI PL'!G20</f>
        <v>0</v>
      </c>
      <c r="H5" s="507">
        <f>'calc-IFPEI PL'!H20</f>
        <v>2.4731094429179638E-4</v>
      </c>
    </row>
    <row r="6" spans="1:8" x14ac:dyDescent="0.3">
      <c r="A6" t="s">
        <v>80</v>
      </c>
      <c r="B6">
        <f>'calc-IFPEI PL'!B21</f>
        <v>0</v>
      </c>
      <c r="C6" s="507">
        <f>'calc-IFPEI PL'!C21</f>
        <v>2.9267040144160573E-6</v>
      </c>
      <c r="D6" s="507">
        <f>'calc-IFPEI PL'!D21</f>
        <v>3.4964662813346211E-6</v>
      </c>
      <c r="E6" s="507">
        <f>'calc-IFPEI PL'!E21</f>
        <v>1.3367616038966873E-6</v>
      </c>
      <c r="F6" s="507">
        <f>'calc-IFPEI PL'!F21</f>
        <v>7.4302815201780799E-6</v>
      </c>
      <c r="G6">
        <f>'calc-IFPEI PL'!G21</f>
        <v>0</v>
      </c>
      <c r="H6" s="507">
        <f>'calc-IFPEI PL'!H21</f>
        <v>3.0760984146184268E-6</v>
      </c>
    </row>
    <row r="7" spans="1:8" x14ac:dyDescent="0.3">
      <c r="A7" t="s">
        <v>401</v>
      </c>
      <c r="B7">
        <f>'calc-IFPEI PL'!B22</f>
        <v>0</v>
      </c>
      <c r="C7" s="507">
        <f>'calc-IFPEI PL'!C22</f>
        <v>2.7703178089599575E-6</v>
      </c>
      <c r="D7" s="507">
        <f>'calc-IFPEI PL'!D22</f>
        <v>3.4964662813346211E-6</v>
      </c>
      <c r="E7" s="507">
        <f>'calc-IFPEI PL'!E22</f>
        <v>1.180608490507694E-6</v>
      </c>
      <c r="F7" s="507">
        <f>'calc-IFPEI PL'!F22</f>
        <v>5.0068863284824715E-6</v>
      </c>
      <c r="G7">
        <f>'calc-IFPEI PL'!G22</f>
        <v>0</v>
      </c>
      <c r="H7" s="507">
        <f>'calc-IFPEI PL'!H22</f>
        <v>2.9117294328894418E-6</v>
      </c>
    </row>
    <row r="8" spans="1:8" x14ac:dyDescent="0.3">
      <c r="A8" t="s">
        <v>82</v>
      </c>
      <c r="B8">
        <f>'calc-IFPEI PL'!B23</f>
        <v>0</v>
      </c>
      <c r="C8" s="507">
        <f>'calc-IFPEI PL'!C23</f>
        <v>5.9822021433801804E-4</v>
      </c>
      <c r="D8" s="507">
        <f>'calc-IFPEI PL'!D23</f>
        <v>2.6775894462269764E-7</v>
      </c>
      <c r="E8" s="507">
        <f>'calc-IFPEI PL'!E23</f>
        <v>4.0530983580922601E-5</v>
      </c>
      <c r="F8" s="507">
        <f>'calc-IFPEI PL'!F23</f>
        <v>4.962253185024978E-7</v>
      </c>
      <c r="G8">
        <f>'calc-IFPEI PL'!G23</f>
        <v>0</v>
      </c>
      <c r="H8" s="507">
        <f>'calc-IFPEI PL'!H23</f>
        <v>6.2875652742938224E-4</v>
      </c>
    </row>
    <row r="9" spans="1:8" x14ac:dyDescent="0.3">
      <c r="A9" t="s">
        <v>83</v>
      </c>
      <c r="B9">
        <f>'calc-IFPEI PL'!B24</f>
        <v>0</v>
      </c>
      <c r="C9" s="507">
        <f>'calc-IFPEI PL'!C24</f>
        <v>1.1912366578527819E-7</v>
      </c>
      <c r="D9" s="507">
        <f>'calc-IFPEI PL'!D24</f>
        <v>5.7691693642021237E-7</v>
      </c>
      <c r="E9" s="507">
        <f>'calc-IFPEI PL'!E24</f>
        <v>1.6292397169006179E-7</v>
      </c>
      <c r="F9" s="507">
        <f>'calc-IFPEI PL'!F24</f>
        <v>5.0068863284824715E-7</v>
      </c>
      <c r="G9">
        <f>'calc-IFPEI PL'!G24</f>
        <v>0</v>
      </c>
      <c r="H9" s="507">
        <f>'calc-IFPEI PL'!H24</f>
        <v>1.2520436561424602E-7</v>
      </c>
    </row>
    <row r="10" spans="1:8" x14ac:dyDescent="0.3">
      <c r="A10" t="s">
        <v>84</v>
      </c>
      <c r="B10">
        <f>'calc-IFPEI PL'!B25</f>
        <v>0</v>
      </c>
      <c r="C10" s="507">
        <f>'calc-IFPEI PL'!C25</f>
        <v>2.2439574252575656E-7</v>
      </c>
      <c r="D10" s="507">
        <f>'calc-IFPEI PL'!D25</f>
        <v>1.4964875684112173E-6</v>
      </c>
      <c r="E10" s="507">
        <f>'calc-IFPEI PL'!E25</f>
        <v>3.8487836790550829E-7</v>
      </c>
      <c r="F10" s="507">
        <f>'calc-IFPEI PL'!F25</f>
        <v>1.2517215821206179E-6</v>
      </c>
      <c r="G10">
        <f>'calc-IFPEI PL'!G25</f>
        <v>0</v>
      </c>
      <c r="H10" s="507">
        <f>'calc-IFPEI PL'!H25</f>
        <v>2.3585008406404479E-7</v>
      </c>
    </row>
    <row r="11" spans="1:8" x14ac:dyDescent="0.3">
      <c r="A11" t="s">
        <v>85</v>
      </c>
      <c r="B11">
        <f>'calc-IFPEI PL'!B26</f>
        <v>0</v>
      </c>
      <c r="C11" s="507">
        <f>'calc-IFPEI PL'!C26</f>
        <v>1.1104890122242189E-5</v>
      </c>
      <c r="D11" s="507">
        <f>'calc-IFPEI PL'!D26</f>
        <v>1.0550558529687668E-6</v>
      </c>
      <c r="E11" s="507">
        <f>'calc-IFPEI PL'!E26</f>
        <v>3.145954099649959E-5</v>
      </c>
      <c r="F11" s="507">
        <f>'calc-IFPEI PL'!F26</f>
        <v>2.2311986704402322E-6</v>
      </c>
      <c r="G11">
        <f>'calc-IFPEI PL'!G26</f>
        <v>0</v>
      </c>
      <c r="H11" s="507">
        <f>'calc-IFPEI PL'!H26</f>
        <v>1.1671742250422496E-5</v>
      </c>
    </row>
    <row r="12" spans="1:8" x14ac:dyDescent="0.3">
      <c r="A12" t="s">
        <v>86</v>
      </c>
      <c r="B12">
        <f>'calc-IFPEI PL'!B27</f>
        <v>0</v>
      </c>
      <c r="C12" s="507">
        <f>'calc-IFPEI PL'!C27</f>
        <v>1.657902189200634E-6</v>
      </c>
      <c r="D12" s="507">
        <f>'calc-IFPEI PL'!D27</f>
        <v>1.0550558529687668E-7</v>
      </c>
      <c r="E12" s="507">
        <f>'calc-IFPEI PL'!E27</f>
        <v>4.1943846218406777E-6</v>
      </c>
      <c r="F12" s="507">
        <f>'calc-IFPEI PL'!F27</f>
        <v>3.995412896647404E-7</v>
      </c>
      <c r="G12">
        <f>'calc-IFPEI PL'!G27</f>
        <v>0</v>
      </c>
      <c r="H12" s="507">
        <f>'calc-IFPEI PL'!H27</f>
        <v>1.7425302561079197E-6</v>
      </c>
    </row>
    <row r="13" spans="1:8" x14ac:dyDescent="0.3">
      <c r="A13" t="s">
        <v>402</v>
      </c>
      <c r="B13">
        <f>'calc-IFPEI PL'!B28</f>
        <v>0</v>
      </c>
      <c r="C13">
        <f>'calc-IFPEI PL'!C28</f>
        <v>0</v>
      </c>
      <c r="D13">
        <f>'calc-IFPEI PL'!D28</f>
        <v>0</v>
      </c>
      <c r="E13">
        <f>'calc-IFPEI PL'!E28</f>
        <v>0</v>
      </c>
      <c r="F13">
        <f>'calc-IFPEI PL'!F28</f>
        <v>0</v>
      </c>
      <c r="G13">
        <f>'calc-IFPEI PL'!G28</f>
        <v>0</v>
      </c>
      <c r="H13">
        <f>'calc-IFPEI PL'!H28</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470"/>
  <sheetViews>
    <sheetView topLeftCell="A153" zoomScale="80" zoomScaleNormal="80" workbookViewId="0">
      <selection activeCell="H172" sqref="H172"/>
    </sheetView>
  </sheetViews>
  <sheetFormatPr defaultColWidth="9.140625" defaultRowHeight="15" x14ac:dyDescent="0.25"/>
  <cols>
    <col min="1" max="1" width="22.140625" style="38" customWidth="1"/>
    <col min="2" max="2" width="11.42578125" style="38" customWidth="1"/>
    <col min="3" max="3" width="12.42578125" style="38" customWidth="1"/>
    <col min="4" max="4" width="12" style="38" customWidth="1"/>
    <col min="5" max="5" width="11.42578125" style="38" customWidth="1"/>
    <col min="6" max="6" width="11.42578125" style="38" bestFit="1" customWidth="1"/>
    <col min="7" max="7" width="11.42578125" style="38" customWidth="1"/>
    <col min="8" max="8" width="12.140625" style="38" customWidth="1"/>
    <col min="9" max="9" width="13.42578125" style="38" customWidth="1"/>
    <col min="10" max="10" width="11.5703125" style="38" customWidth="1"/>
    <col min="11" max="11" width="13" style="38" customWidth="1"/>
    <col min="12" max="12" width="9.7109375" style="38" customWidth="1"/>
    <col min="13" max="13" width="13.140625" style="38" bestFit="1" customWidth="1"/>
    <col min="14" max="14" width="14.28515625" style="38" customWidth="1"/>
    <col min="15" max="15" width="17" style="38" customWidth="1"/>
    <col min="16" max="16" width="11.7109375" style="38" customWidth="1"/>
    <col min="17" max="17" width="8.85546875" style="38" customWidth="1"/>
    <col min="18" max="18" width="16.140625" style="38" customWidth="1"/>
    <col min="19" max="19" width="13.42578125" style="38" customWidth="1"/>
    <col min="20" max="20" width="12.140625" style="38" customWidth="1"/>
    <col min="21" max="21" width="14.7109375" style="38" customWidth="1"/>
    <col min="22" max="22" width="11.5703125" style="38" customWidth="1"/>
    <col min="23" max="23" width="11.85546875" style="38" customWidth="1"/>
    <col min="24" max="24" width="11.7109375" style="38" bestFit="1" customWidth="1"/>
    <col min="25" max="25" width="12.42578125" style="38" bestFit="1" customWidth="1"/>
    <col min="26" max="26" width="11.42578125" style="38" bestFit="1" customWidth="1"/>
    <col min="27" max="27" width="13.140625" style="38" customWidth="1"/>
    <col min="28" max="29" width="12" style="38" customWidth="1"/>
    <col min="30" max="30" width="11.7109375" style="38" customWidth="1"/>
    <col min="31" max="32" width="12.140625" style="38" customWidth="1"/>
    <col min="33" max="33" width="13.42578125" style="38" customWidth="1"/>
    <col min="34" max="34" width="13" style="38" customWidth="1"/>
    <col min="35" max="35" width="12.42578125" style="38" bestFit="1" customWidth="1"/>
    <col min="36" max="36" width="11.42578125" style="38" customWidth="1"/>
    <col min="37" max="37" width="12.42578125" style="38" customWidth="1"/>
    <col min="38" max="39" width="12.28515625" style="38" bestFit="1" customWidth="1"/>
    <col min="40" max="40" width="11.42578125" style="38" bestFit="1" customWidth="1"/>
    <col min="41" max="43" width="11.28515625" style="38" bestFit="1" customWidth="1"/>
    <col min="44" max="44" width="11.7109375" style="38" customWidth="1"/>
    <col min="45" max="45" width="9.28515625" style="38" bestFit="1" customWidth="1"/>
    <col min="46" max="48" width="10.85546875" style="38" customWidth="1"/>
    <col min="49" max="49" width="12.42578125" style="38" customWidth="1"/>
    <col min="50" max="51" width="10.85546875" style="38" customWidth="1"/>
    <col min="52" max="54" width="10.28515625" style="38" customWidth="1"/>
    <col min="55" max="55" width="10.42578125" style="38" customWidth="1"/>
    <col min="56" max="56" width="10.28515625" style="38" customWidth="1"/>
    <col min="57" max="57" width="9.7109375" style="38" customWidth="1"/>
    <col min="58" max="62" width="9.28515625" style="38" bestFit="1" customWidth="1"/>
    <col min="63" max="63" width="10.42578125" style="38" customWidth="1"/>
    <col min="64" max="67" width="9.28515625" style="38" bestFit="1" customWidth="1"/>
    <col min="68" max="68" width="9.42578125" style="38" bestFit="1" customWidth="1"/>
    <col min="69" max="69" width="9.7109375" style="38" customWidth="1"/>
    <col min="70" max="70" width="10" style="38" customWidth="1"/>
    <col min="71" max="16384" width="9.140625" style="38"/>
  </cols>
  <sheetData>
    <row r="1" spans="1:70" ht="14.45" x14ac:dyDescent="0.3">
      <c r="B1" s="250" t="s">
        <v>504</v>
      </c>
      <c r="D1" s="38" t="s">
        <v>505</v>
      </c>
    </row>
    <row r="2" spans="1:70" ht="14.45" x14ac:dyDescent="0.3">
      <c r="B2" s="251" t="s">
        <v>506</v>
      </c>
      <c r="C2" s="252"/>
      <c r="D2" s="253"/>
      <c r="E2" s="143"/>
      <c r="F2" s="251" t="s">
        <v>507</v>
      </c>
      <c r="G2" s="252"/>
      <c r="H2" s="252"/>
      <c r="I2" s="253"/>
      <c r="K2" s="251" t="s">
        <v>508</v>
      </c>
      <c r="L2" s="252"/>
      <c r="M2" s="252"/>
      <c r="N2" s="252"/>
      <c r="O2" s="253"/>
      <c r="R2" s="77" t="s">
        <v>509</v>
      </c>
      <c r="Y2" s="77" t="s">
        <v>510</v>
      </c>
    </row>
    <row r="3" spans="1:70" ht="14.45" x14ac:dyDescent="0.3">
      <c r="B3" s="688" t="s">
        <v>511</v>
      </c>
      <c r="C3" s="689"/>
      <c r="D3" s="254"/>
      <c r="E3" s="143"/>
      <c r="F3" s="688" t="s">
        <v>511</v>
      </c>
      <c r="G3" s="689"/>
      <c r="H3" s="689"/>
      <c r="I3" s="254"/>
      <c r="K3" s="688" t="s">
        <v>511</v>
      </c>
      <c r="L3" s="689"/>
      <c r="M3" s="689"/>
      <c r="N3" s="689"/>
      <c r="O3" s="254"/>
      <c r="R3" s="68" t="s">
        <v>154</v>
      </c>
      <c r="S3" s="255" t="s">
        <v>155</v>
      </c>
      <c r="T3" s="255" t="s">
        <v>156</v>
      </c>
      <c r="U3" s="255" t="s">
        <v>157</v>
      </c>
      <c r="V3" s="255" t="s">
        <v>158</v>
      </c>
      <c r="W3" s="256" t="s">
        <v>159</v>
      </c>
      <c r="Y3" s="68" t="s">
        <v>154</v>
      </c>
      <c r="Z3" s="255" t="s">
        <v>155</v>
      </c>
      <c r="AA3" s="255" t="s">
        <v>156</v>
      </c>
      <c r="AB3" s="255" t="s">
        <v>157</v>
      </c>
      <c r="AC3" s="255" t="s">
        <v>158</v>
      </c>
      <c r="AD3" s="256" t="s">
        <v>159</v>
      </c>
    </row>
    <row r="4" spans="1:70" ht="14.45" x14ac:dyDescent="0.3">
      <c r="B4" s="251" t="s">
        <v>512</v>
      </c>
      <c r="C4" s="252"/>
      <c r="D4" s="253"/>
      <c r="E4" s="143"/>
      <c r="F4" s="251" t="s">
        <v>513</v>
      </c>
      <c r="G4" s="252"/>
      <c r="H4" s="252"/>
      <c r="I4" s="253"/>
      <c r="K4" s="251" t="s">
        <v>514</v>
      </c>
      <c r="L4" s="252"/>
      <c r="M4" s="252"/>
      <c r="N4" s="252"/>
      <c r="O4" s="253"/>
      <c r="R4" s="257"/>
      <c r="S4" s="258">
        <v>1</v>
      </c>
      <c r="T4" s="258">
        <v>1E-3</v>
      </c>
      <c r="U4" s="259">
        <v>1055.05585</v>
      </c>
      <c r="V4" s="258">
        <v>1.05505585</v>
      </c>
      <c r="W4" s="260">
        <v>1.0550558499999999E-3</v>
      </c>
      <c r="Y4" s="257"/>
      <c r="Z4" s="258">
        <v>1</v>
      </c>
      <c r="AA4" s="258">
        <v>1E-3</v>
      </c>
      <c r="AB4" s="259">
        <v>1055.05585</v>
      </c>
      <c r="AC4" s="258">
        <v>1.05505585</v>
      </c>
      <c r="AD4" s="260">
        <v>1.0550558499999999E-3</v>
      </c>
    </row>
    <row r="5" spans="1:70" ht="14.45" x14ac:dyDescent="0.3">
      <c r="B5" s="688" t="s">
        <v>511</v>
      </c>
      <c r="C5" s="689"/>
      <c r="D5" s="254"/>
      <c r="E5" s="143"/>
      <c r="F5" s="688" t="s">
        <v>511</v>
      </c>
      <c r="G5" s="689"/>
      <c r="H5" s="689"/>
      <c r="I5" s="254"/>
      <c r="K5" s="688" t="s">
        <v>511</v>
      </c>
      <c r="L5" s="689"/>
      <c r="M5" s="689"/>
      <c r="N5" s="689"/>
      <c r="O5" s="254"/>
      <c r="R5" s="68" t="s">
        <v>160</v>
      </c>
      <c r="S5" s="255" t="s">
        <v>161</v>
      </c>
      <c r="T5" s="255" t="s">
        <v>162</v>
      </c>
      <c r="U5" s="255" t="s">
        <v>163</v>
      </c>
      <c r="V5" s="255" t="s">
        <v>164</v>
      </c>
      <c r="W5" s="256" t="s">
        <v>165</v>
      </c>
      <c r="Y5" s="68" t="s">
        <v>160</v>
      </c>
      <c r="Z5" s="255" t="s">
        <v>161</v>
      </c>
      <c r="AA5" s="255" t="s">
        <v>162</v>
      </c>
      <c r="AB5" s="255" t="s">
        <v>163</v>
      </c>
      <c r="AC5" s="255" t="s">
        <v>164</v>
      </c>
      <c r="AD5" s="256" t="s">
        <v>165</v>
      </c>
    </row>
    <row r="6" spans="1:70" ht="14.45" x14ac:dyDescent="0.3">
      <c r="B6" s="251" t="s">
        <v>515</v>
      </c>
      <c r="C6" s="252"/>
      <c r="D6" s="253"/>
      <c r="E6" s="143"/>
      <c r="F6" s="251" t="s">
        <v>516</v>
      </c>
      <c r="G6" s="261"/>
      <c r="H6" s="252"/>
      <c r="I6" s="252"/>
      <c r="J6" s="252"/>
      <c r="K6" s="253"/>
      <c r="R6" s="262"/>
      <c r="S6" s="263">
        <v>1</v>
      </c>
      <c r="T6" s="264">
        <v>1000</v>
      </c>
      <c r="U6" s="263">
        <v>1E-3</v>
      </c>
      <c r="V6" s="263">
        <v>2.2046226218487759E-3</v>
      </c>
      <c r="W6" s="265">
        <v>3.5273961949580414E-2</v>
      </c>
      <c r="Y6" s="262"/>
      <c r="Z6" s="263">
        <v>1</v>
      </c>
      <c r="AA6" s="264">
        <v>1000</v>
      </c>
      <c r="AB6" s="263">
        <v>1E-3</v>
      </c>
      <c r="AC6" s="263">
        <v>2.2046226218487759E-3</v>
      </c>
      <c r="AD6" s="265">
        <v>3.5273961949580414E-2</v>
      </c>
    </row>
    <row r="7" spans="1:70" ht="14.45" x14ac:dyDescent="0.3">
      <c r="B7" s="688" t="s">
        <v>511</v>
      </c>
      <c r="C7" s="689"/>
      <c r="D7" s="254"/>
      <c r="E7" s="143"/>
      <c r="F7" s="690" t="s">
        <v>511</v>
      </c>
      <c r="G7" s="691"/>
      <c r="H7" s="691"/>
      <c r="I7" s="691"/>
      <c r="J7" s="691"/>
      <c r="K7" s="254"/>
      <c r="R7" s="257" t="s">
        <v>517</v>
      </c>
      <c r="S7" s="258" t="s">
        <v>518</v>
      </c>
      <c r="T7" s="258" t="s">
        <v>519</v>
      </c>
      <c r="U7" s="144"/>
      <c r="V7" s="144"/>
      <c r="W7" s="266"/>
      <c r="Y7" s="257" t="s">
        <v>517</v>
      </c>
      <c r="Z7" s="258" t="s">
        <v>156</v>
      </c>
      <c r="AA7" s="258" t="s">
        <v>166</v>
      </c>
      <c r="AB7" s="258" t="s">
        <v>157</v>
      </c>
      <c r="AC7" s="258" t="s">
        <v>158</v>
      </c>
      <c r="AD7" s="260" t="s">
        <v>159</v>
      </c>
    </row>
    <row r="8" spans="1:70" ht="14.45" x14ac:dyDescent="0.3">
      <c r="B8" s="250" t="s">
        <v>520</v>
      </c>
      <c r="D8" s="38" t="s">
        <v>521</v>
      </c>
      <c r="K8" s="77"/>
      <c r="R8" s="262"/>
      <c r="S8" s="267">
        <v>1</v>
      </c>
      <c r="T8" s="267">
        <v>1.60934</v>
      </c>
      <c r="U8" s="267"/>
      <c r="V8" s="267"/>
      <c r="W8" s="268"/>
      <c r="Y8" s="257"/>
      <c r="Z8" s="258">
        <v>1E-3</v>
      </c>
      <c r="AA8" s="269">
        <v>9.9999999999999995E-7</v>
      </c>
      <c r="AB8" s="259">
        <v>1055.05585</v>
      </c>
      <c r="AC8" s="258">
        <v>1.05505585</v>
      </c>
      <c r="AD8" s="260">
        <v>1.0550558499999999E-3</v>
      </c>
    </row>
    <row r="9" spans="1:70" ht="14.45" x14ac:dyDescent="0.3">
      <c r="B9" s="77" t="s">
        <v>522</v>
      </c>
      <c r="G9" s="77" t="s">
        <v>510</v>
      </c>
      <c r="I9" s="270"/>
      <c r="K9" s="144"/>
      <c r="L9" s="144"/>
      <c r="O9" s="258"/>
      <c r="P9" s="269"/>
      <c r="Q9" s="259"/>
      <c r="R9" s="255"/>
      <c r="S9" s="255"/>
      <c r="Y9" s="252"/>
      <c r="Z9" s="252"/>
      <c r="AA9" s="252"/>
      <c r="AB9" s="252"/>
      <c r="AC9" s="252"/>
      <c r="AD9" s="252"/>
    </row>
    <row r="10" spans="1:70" ht="14.45" x14ac:dyDescent="0.3">
      <c r="B10" s="145" t="s">
        <v>500</v>
      </c>
      <c r="C10" s="248" t="s">
        <v>155</v>
      </c>
      <c r="D10" s="145" t="s">
        <v>501</v>
      </c>
      <c r="E10" s="248" t="s">
        <v>161</v>
      </c>
      <c r="G10" s="145" t="s">
        <v>500</v>
      </c>
      <c r="H10" s="248" t="s">
        <v>155</v>
      </c>
      <c r="I10" s="145" t="s">
        <v>501</v>
      </c>
      <c r="J10" s="248" t="s">
        <v>161</v>
      </c>
      <c r="S10" s="258"/>
      <c r="T10" s="258"/>
      <c r="U10" s="258"/>
      <c r="V10" s="258"/>
      <c r="W10" s="258"/>
    </row>
    <row r="11" spans="1:70" ht="14.45" x14ac:dyDescent="0.3">
      <c r="D11" s="145" t="s">
        <v>502</v>
      </c>
      <c r="E11" s="248" t="s">
        <v>518</v>
      </c>
      <c r="I11" s="145" t="s">
        <v>503</v>
      </c>
      <c r="J11" s="248" t="s">
        <v>166</v>
      </c>
    </row>
    <row r="12" spans="1:70" ht="15.6" x14ac:dyDescent="0.3">
      <c r="A12" s="142" t="s">
        <v>243</v>
      </c>
    </row>
    <row r="13" spans="1:70" ht="129.6" x14ac:dyDescent="0.3">
      <c r="A13" s="146"/>
      <c r="B13" s="147" t="s">
        <v>167</v>
      </c>
      <c r="C13" s="147" t="s">
        <v>168</v>
      </c>
      <c r="D13" s="147" t="s">
        <v>244</v>
      </c>
      <c r="E13" s="147" t="s">
        <v>169</v>
      </c>
      <c r="F13" s="147" t="s">
        <v>245</v>
      </c>
      <c r="G13" s="147" t="s">
        <v>246</v>
      </c>
      <c r="H13" s="147" t="s">
        <v>247</v>
      </c>
      <c r="I13" s="147" t="s">
        <v>248</v>
      </c>
      <c r="J13" s="147" t="s">
        <v>249</v>
      </c>
      <c r="K13" s="147" t="s">
        <v>250</v>
      </c>
      <c r="L13" s="147" t="s">
        <v>251</v>
      </c>
      <c r="M13" s="147" t="s">
        <v>252</v>
      </c>
      <c r="N13" s="147" t="s">
        <v>253</v>
      </c>
      <c r="O13" s="147" t="s">
        <v>254</v>
      </c>
      <c r="P13" s="147" t="s">
        <v>255</v>
      </c>
      <c r="Q13" s="147" t="s">
        <v>256</v>
      </c>
      <c r="R13" s="147" t="s">
        <v>257</v>
      </c>
      <c r="S13" s="147" t="s">
        <v>258</v>
      </c>
      <c r="T13" s="147" t="s">
        <v>259</v>
      </c>
      <c r="U13" s="147" t="s">
        <v>260</v>
      </c>
      <c r="V13" s="147" t="s">
        <v>261</v>
      </c>
      <c r="W13" s="147" t="s">
        <v>262</v>
      </c>
      <c r="X13" s="147" t="s">
        <v>263</v>
      </c>
      <c r="Y13" s="147" t="s">
        <v>264</v>
      </c>
      <c r="Z13" s="147" t="s">
        <v>939</v>
      </c>
      <c r="AA13" s="147" t="s">
        <v>266</v>
      </c>
      <c r="AB13" s="147" t="s">
        <v>267</v>
      </c>
      <c r="AC13" s="147" t="s">
        <v>268</v>
      </c>
      <c r="AD13" s="147" t="s">
        <v>269</v>
      </c>
      <c r="AE13" s="147" t="s">
        <v>270</v>
      </c>
      <c r="AF13" s="147" t="s">
        <v>271</v>
      </c>
      <c r="AG13" s="147" t="s">
        <v>272</v>
      </c>
      <c r="AH13" s="147" t="s">
        <v>273</v>
      </c>
      <c r="AI13" s="147" t="s">
        <v>274</v>
      </c>
      <c r="AJ13" s="147" t="s">
        <v>275</v>
      </c>
      <c r="AK13" s="147" t="s">
        <v>276</v>
      </c>
      <c r="AL13" s="147" t="s">
        <v>277</v>
      </c>
      <c r="AM13" s="147" t="s">
        <v>278</v>
      </c>
      <c r="AN13" s="147" t="s">
        <v>279</v>
      </c>
      <c r="AO13" s="147" t="s">
        <v>280</v>
      </c>
      <c r="AP13" s="147" t="s">
        <v>281</v>
      </c>
      <c r="AQ13" s="147" t="s">
        <v>282</v>
      </c>
      <c r="AR13" s="147" t="s">
        <v>283</v>
      </c>
      <c r="AS13" s="148" t="s">
        <v>679</v>
      </c>
    </row>
    <row r="14" spans="1:70" ht="14.45" x14ac:dyDescent="0.3">
      <c r="A14" s="149" t="s">
        <v>170</v>
      </c>
      <c r="B14" s="150">
        <v>282333.84037216951</v>
      </c>
      <c r="C14" s="150">
        <v>252859.17769552392</v>
      </c>
      <c r="D14" s="150">
        <v>282333.84037216956</v>
      </c>
      <c r="E14" s="150">
        <v>210792.70980665204</v>
      </c>
      <c r="F14" s="150">
        <v>163987.79262003905</v>
      </c>
      <c r="G14" s="150">
        <v>205639.90252612691</v>
      </c>
      <c r="H14" s="150">
        <v>158313.66518911481</v>
      </c>
      <c r="I14" s="150">
        <v>777451.61311935633</v>
      </c>
      <c r="J14" s="150">
        <v>468484.93683181249</v>
      </c>
      <c r="K14" s="150">
        <v>491831.03489284462</v>
      </c>
      <c r="L14" s="150">
        <v>545721.57726771838</v>
      </c>
      <c r="M14" s="150">
        <v>593076.74870308046</v>
      </c>
      <c r="N14" s="150">
        <v>714695.87825294398</v>
      </c>
      <c r="O14" s="150">
        <v>593076.74870308046</v>
      </c>
      <c r="P14" s="150">
        <v>697931.06287371111</v>
      </c>
      <c r="Q14" s="150">
        <v>449644.3183667211</v>
      </c>
      <c r="R14" s="150">
        <v>964481.12723387859</v>
      </c>
      <c r="S14" s="150">
        <v>530058.23639016785</v>
      </c>
      <c r="T14" s="150">
        <v>508737.2897736514</v>
      </c>
      <c r="U14" s="150">
        <v>530058.23639016785</v>
      </c>
      <c r="V14" s="150">
        <v>444450.81845020992</v>
      </c>
      <c r="W14" s="150">
        <v>474580.50717694929</v>
      </c>
      <c r="X14" s="150">
        <v>440346.35186556249</v>
      </c>
      <c r="Y14" s="150">
        <v>670161.63619016693</v>
      </c>
      <c r="Z14" s="150">
        <v>745087.62993673235</v>
      </c>
      <c r="AA14" s="150">
        <v>924156.02510847058</v>
      </c>
      <c r="AB14" s="150">
        <v>1336868.0188430981</v>
      </c>
      <c r="AC14" s="150">
        <v>638321.57537308184</v>
      </c>
      <c r="AD14" s="150">
        <v>730783.4763350992</v>
      </c>
      <c r="AE14" s="150">
        <v>276081.99163971574</v>
      </c>
      <c r="AF14" s="150">
        <v>468204.72487842292</v>
      </c>
      <c r="AG14" s="150">
        <v>1000359.8539255663</v>
      </c>
      <c r="AH14" s="150">
        <v>242700.71113220023</v>
      </c>
      <c r="AI14" s="150">
        <v>478705.28476123943</v>
      </c>
      <c r="AJ14" s="150">
        <v>787789.10887118825</v>
      </c>
      <c r="AK14" s="150">
        <v>854634.83610869828</v>
      </c>
      <c r="AL14" s="150">
        <v>525906.45064186223</v>
      </c>
      <c r="AM14" s="150">
        <v>501773.31095483771</v>
      </c>
      <c r="AN14" s="150">
        <v>1177826.5158051932</v>
      </c>
      <c r="AO14" s="150">
        <v>821511.71601166343</v>
      </c>
      <c r="AP14" s="150">
        <v>1401221.9969199593</v>
      </c>
      <c r="AQ14" s="150">
        <v>943868.90321333823</v>
      </c>
      <c r="AR14" s="150">
        <v>1324508.8131885885</v>
      </c>
      <c r="AS14" s="151">
        <v>3177605.4166489854</v>
      </c>
      <c r="AV14" s="163" t="s">
        <v>511</v>
      </c>
      <c r="AX14" s="159"/>
      <c r="AY14" s="163" t="s">
        <v>511</v>
      </c>
      <c r="BA14" s="159"/>
      <c r="BB14" s="163" t="s">
        <v>511</v>
      </c>
      <c r="BE14" s="163" t="s">
        <v>511</v>
      </c>
      <c r="BG14" s="159"/>
      <c r="BH14" s="163" t="s">
        <v>511</v>
      </c>
      <c r="BJ14" s="159"/>
      <c r="BK14" s="163" t="s">
        <v>511</v>
      </c>
      <c r="BN14" s="163" t="s">
        <v>511</v>
      </c>
      <c r="BQ14" s="163" t="s">
        <v>511</v>
      </c>
    </row>
    <row r="15" spans="1:70" ht="14.45" x14ac:dyDescent="0.3">
      <c r="A15" s="143" t="s">
        <v>171</v>
      </c>
      <c r="B15" s="152">
        <v>0.77982812939707791</v>
      </c>
      <c r="C15" s="152">
        <v>0.79817430227024677</v>
      </c>
      <c r="D15" s="152">
        <v>0.7798281293970778</v>
      </c>
      <c r="E15" s="152">
        <v>0.82590520400447986</v>
      </c>
      <c r="F15" s="152">
        <v>0.85911553913214478</v>
      </c>
      <c r="G15" s="152">
        <v>0.82943505594393629</v>
      </c>
      <c r="H15" s="152">
        <v>0.8633240114945312</v>
      </c>
      <c r="I15" s="152">
        <v>0.56260321947388492</v>
      </c>
      <c r="J15" s="152">
        <v>0.68097395820583173</v>
      </c>
      <c r="K15" s="152">
        <v>0.6703171985370503</v>
      </c>
      <c r="L15" s="152">
        <v>0.6469470405968204</v>
      </c>
      <c r="M15" s="152">
        <v>0.62771614789689034</v>
      </c>
      <c r="N15" s="152">
        <v>0.58319379703581731</v>
      </c>
      <c r="O15" s="152">
        <v>0.62771614789689034</v>
      </c>
      <c r="P15" s="152">
        <v>0.58895206163878167</v>
      </c>
      <c r="Q15" s="152">
        <v>0.68982438473368124</v>
      </c>
      <c r="R15" s="152">
        <v>0.50904026826059012</v>
      </c>
      <c r="S15" s="152">
        <v>0.65356989441086744</v>
      </c>
      <c r="T15" s="152">
        <v>0.66280591510403064</v>
      </c>
      <c r="U15" s="152">
        <v>0.65356989441086744</v>
      </c>
      <c r="V15" s="152">
        <v>0.69230463732432712</v>
      </c>
      <c r="W15" s="152">
        <v>0.67815897140433334</v>
      </c>
      <c r="X15" s="152">
        <v>0.69427745535286145</v>
      </c>
      <c r="Y15" s="152">
        <v>0.59874444384982783</v>
      </c>
      <c r="Z15" s="152">
        <v>0.57303712595582079</v>
      </c>
      <c r="AA15" s="152">
        <v>0.51970837445140494</v>
      </c>
      <c r="AB15" s="152">
        <v>0.42792318262589135</v>
      </c>
      <c r="AC15" s="152">
        <v>0.61038077934869284</v>
      </c>
      <c r="AD15" s="152">
        <v>0.57777302226011584</v>
      </c>
      <c r="AE15" s="152">
        <v>0.78364870482580751</v>
      </c>
      <c r="AF15" s="152">
        <v>0.68110392444269419</v>
      </c>
      <c r="AG15" s="152">
        <v>0.49991005270255251</v>
      </c>
      <c r="AH15" s="152">
        <v>0.80469898427025088</v>
      </c>
      <c r="AI15" s="152">
        <v>0.67626727942712805</v>
      </c>
      <c r="AJ15" s="152">
        <v>0.55935009058836971</v>
      </c>
      <c r="AK15" s="152">
        <v>0.53918969951958295</v>
      </c>
      <c r="AL15" s="152">
        <v>0.65534816998732581</v>
      </c>
      <c r="AM15" s="152">
        <v>0.66587945910704271</v>
      </c>
      <c r="AN15" s="152">
        <v>0.45917339730353895</v>
      </c>
      <c r="AO15" s="152">
        <v>0.54899454733652497</v>
      </c>
      <c r="AP15" s="152">
        <v>0.41645462238922398</v>
      </c>
      <c r="AQ15" s="152">
        <v>0.51443798413922703</v>
      </c>
      <c r="AR15" s="152">
        <v>0.43019841195107122</v>
      </c>
      <c r="AS15" s="153">
        <v>0.23937157779782314</v>
      </c>
      <c r="AV15" s="166" t="s">
        <v>523</v>
      </c>
      <c r="AW15" s="38" t="s">
        <v>524</v>
      </c>
      <c r="AX15" s="159"/>
      <c r="AY15" s="172" t="s">
        <v>560</v>
      </c>
      <c r="AZ15" s="38" t="s">
        <v>561</v>
      </c>
      <c r="BA15" s="159"/>
      <c r="BB15" s="166" t="s">
        <v>569</v>
      </c>
      <c r="BC15" s="38" t="s">
        <v>570</v>
      </c>
      <c r="BE15" s="166" t="s">
        <v>583</v>
      </c>
      <c r="BF15" s="38" t="s">
        <v>584</v>
      </c>
      <c r="BG15" s="159"/>
      <c r="BH15" s="172" t="s">
        <v>604</v>
      </c>
      <c r="BI15" s="38" t="s">
        <v>605</v>
      </c>
      <c r="BJ15" s="159"/>
      <c r="BK15" s="166" t="s">
        <v>625</v>
      </c>
      <c r="BL15" s="38" t="s">
        <v>626</v>
      </c>
      <c r="BN15" s="166" t="s">
        <v>637</v>
      </c>
      <c r="BO15" s="38" t="s">
        <v>638</v>
      </c>
      <c r="BQ15" s="172" t="s">
        <v>649</v>
      </c>
      <c r="BR15" s="38" t="s">
        <v>650</v>
      </c>
    </row>
    <row r="16" spans="1:70" ht="14.45" x14ac:dyDescent="0.3">
      <c r="A16" s="143" t="s">
        <v>172</v>
      </c>
      <c r="B16" s="154">
        <v>268077.31266683765</v>
      </c>
      <c r="C16" s="154">
        <v>239984.19171812193</v>
      </c>
      <c r="D16" s="154">
        <v>268077.31266683765</v>
      </c>
      <c r="E16" s="154">
        <v>205308.50120014595</v>
      </c>
      <c r="F16" s="154">
        <v>155406.92995292429</v>
      </c>
      <c r="G16" s="154">
        <v>204381.62719873173</v>
      </c>
      <c r="H16" s="154">
        <v>155244.63385298621</v>
      </c>
      <c r="I16" s="154">
        <v>797026.17507578537</v>
      </c>
      <c r="J16" s="154">
        <v>454843.80110390304</v>
      </c>
      <c r="K16" s="154">
        <v>477364.41014975187</v>
      </c>
      <c r="L16" s="154">
        <v>529349.44991616264</v>
      </c>
      <c r="M16" s="154">
        <v>492278.65189052763</v>
      </c>
      <c r="N16" s="154">
        <v>681786.33747136057</v>
      </c>
      <c r="O16" s="154">
        <v>492278.65189052763</v>
      </c>
      <c r="P16" s="154">
        <v>568226.18808589666</v>
      </c>
      <c r="Q16" s="154">
        <v>138661.85310530619</v>
      </c>
      <c r="R16" s="154">
        <v>367762.05168431246</v>
      </c>
      <c r="S16" s="154">
        <v>465486.37615691277</v>
      </c>
      <c r="T16" s="154">
        <v>445164.7888122166</v>
      </c>
      <c r="U16" s="154">
        <v>465486.37615691277</v>
      </c>
      <c r="V16" s="154">
        <v>383984.53705327981</v>
      </c>
      <c r="W16" s="154">
        <v>419411.13097203849</v>
      </c>
      <c r="X16" s="154">
        <v>383867.13769503066</v>
      </c>
      <c r="Y16" s="154">
        <v>608467.36810397089</v>
      </c>
      <c r="Z16" s="154">
        <v>619504.52060504956</v>
      </c>
      <c r="AA16" s="154">
        <v>832035.88113329594</v>
      </c>
      <c r="AB16" s="154">
        <v>1175208.6003225152</v>
      </c>
      <c r="AC16" s="154">
        <v>621378.82851852209</v>
      </c>
      <c r="AD16" s="154">
        <v>734659.52689580584</v>
      </c>
      <c r="AE16" s="154">
        <v>212926.90337143754</v>
      </c>
      <c r="AF16" s="154">
        <v>257820.95009760742</v>
      </c>
      <c r="AG16" s="154">
        <v>404218.99955232785</v>
      </c>
      <c r="AH16" s="154">
        <v>229413.14299259582</v>
      </c>
      <c r="AI16" s="154">
        <v>420400.66260004661</v>
      </c>
      <c r="AJ16" s="154">
        <v>721200.48741622549</v>
      </c>
      <c r="AK16" s="154">
        <v>803097.25339460629</v>
      </c>
      <c r="AL16" s="154">
        <v>425908.41907302907</v>
      </c>
      <c r="AM16" s="154">
        <v>437827.2166039265</v>
      </c>
      <c r="AN16" s="154">
        <v>981686.36070993473</v>
      </c>
      <c r="AO16" s="154">
        <v>771481.85279535025</v>
      </c>
      <c r="AP16" s="154">
        <v>1253514.7388305552</v>
      </c>
      <c r="AQ16" s="154">
        <v>843665.30501356977</v>
      </c>
      <c r="AR16" s="154">
        <v>1160169.8770181765</v>
      </c>
      <c r="AS16" s="155">
        <v>177569.05503006437</v>
      </c>
      <c r="AV16" s="166" t="s">
        <v>525</v>
      </c>
      <c r="AW16" s="38" t="s">
        <v>526</v>
      </c>
      <c r="AX16" s="159"/>
      <c r="AY16" s="166" t="s">
        <v>562</v>
      </c>
      <c r="AZ16" s="38" t="s">
        <v>563</v>
      </c>
      <c r="BA16" s="159"/>
      <c r="BB16" s="172" t="s">
        <v>571</v>
      </c>
      <c r="BC16" s="38" t="s">
        <v>572</v>
      </c>
      <c r="BE16" s="166" t="s">
        <v>585</v>
      </c>
      <c r="BF16" s="38" t="s">
        <v>586</v>
      </c>
      <c r="BG16" s="159"/>
      <c r="BH16" s="172" t="s">
        <v>606</v>
      </c>
      <c r="BI16" s="38" t="s">
        <v>607</v>
      </c>
      <c r="BJ16" s="159"/>
      <c r="BK16" s="172" t="s">
        <v>627</v>
      </c>
      <c r="BL16" s="38" t="s">
        <v>628</v>
      </c>
      <c r="BN16" s="179" t="s">
        <v>639</v>
      </c>
      <c r="BO16" s="38" t="s">
        <v>640</v>
      </c>
      <c r="BP16" s="159"/>
      <c r="BQ16" s="172" t="s">
        <v>651</v>
      </c>
      <c r="BR16" s="38" t="s">
        <v>652</v>
      </c>
    </row>
    <row r="17" spans="1:70" ht="14.45" x14ac:dyDescent="0.3">
      <c r="A17" s="143" t="s">
        <v>33</v>
      </c>
      <c r="B17" s="154">
        <v>20634.964479182112</v>
      </c>
      <c r="C17" s="154">
        <v>17059.23241497016</v>
      </c>
      <c r="D17" s="154">
        <v>20634.964479182116</v>
      </c>
      <c r="E17" s="154">
        <v>15137.868431880343</v>
      </c>
      <c r="F17" s="154">
        <v>24241.288151430756</v>
      </c>
      <c r="G17" s="154">
        <v>3551.0027660625074</v>
      </c>
      <c r="H17" s="154">
        <v>8560.1475679998475</v>
      </c>
      <c r="I17" s="154">
        <v>-55305.707303198222</v>
      </c>
      <c r="J17" s="154">
        <v>38438.621529712313</v>
      </c>
      <c r="K17" s="154">
        <v>40799.177730300151</v>
      </c>
      <c r="L17" s="154">
        <v>46248.124857288545</v>
      </c>
      <c r="M17" s="154">
        <v>62812.435413799583</v>
      </c>
      <c r="N17" s="154">
        <v>30814.927740029227</v>
      </c>
      <c r="O17" s="154">
        <v>62812.435413799583</v>
      </c>
      <c r="P17" s="154">
        <v>76911.718577838459</v>
      </c>
      <c r="Q17" s="154">
        <v>32049.972415970708</v>
      </c>
      <c r="R17" s="154">
        <v>48851.404265363752</v>
      </c>
      <c r="S17" s="154">
        <v>168219.6499727451</v>
      </c>
      <c r="T17" s="154">
        <v>165633.08966864919</v>
      </c>
      <c r="U17" s="154">
        <v>168219.6499727451</v>
      </c>
      <c r="V17" s="154">
        <v>170828.33918291263</v>
      </c>
      <c r="W17" s="154">
        <v>155861.70580625779</v>
      </c>
      <c r="X17" s="154">
        <v>159485.14706793267</v>
      </c>
      <c r="Y17" s="154">
        <v>174245.40378479628</v>
      </c>
      <c r="Z17" s="154">
        <v>190536.12015652144</v>
      </c>
      <c r="AA17" s="154">
        <v>260256.48408727761</v>
      </c>
      <c r="AB17" s="154">
        <v>456717.18890628661</v>
      </c>
      <c r="AC17" s="154">
        <v>47862.241470028624</v>
      </c>
      <c r="AD17" s="154">
        <v>-10954.030462470837</v>
      </c>
      <c r="AE17" s="154">
        <v>18496.463290669915</v>
      </c>
      <c r="AF17" s="154">
        <v>29151.214003962737</v>
      </c>
      <c r="AG17" s="154">
        <v>47225.605599516522</v>
      </c>
      <c r="AH17" s="154">
        <v>19392.139009830065</v>
      </c>
      <c r="AI17" s="154">
        <v>164464.75009379277</v>
      </c>
      <c r="AJ17" s="154">
        <v>188122.97571285279</v>
      </c>
      <c r="AK17" s="154">
        <v>145601.5000583326</v>
      </c>
      <c r="AL17" s="154">
        <v>166892.86062900856</v>
      </c>
      <c r="AM17" s="154">
        <v>167540.39322560566</v>
      </c>
      <c r="AN17" s="154">
        <v>554135.12429376063</v>
      </c>
      <c r="AO17" s="154">
        <v>141342.49492183095</v>
      </c>
      <c r="AP17" s="154">
        <v>417298.34817309509</v>
      </c>
      <c r="AQ17" s="154">
        <v>283093.96035857464</v>
      </c>
      <c r="AR17" s="154">
        <v>464287.59207082773</v>
      </c>
      <c r="AS17" s="155">
        <v>9126.9276393054461</v>
      </c>
      <c r="AV17" s="166" t="s">
        <v>680</v>
      </c>
      <c r="AW17" s="38" t="s">
        <v>527</v>
      </c>
      <c r="AX17" s="159"/>
      <c r="AY17" s="172" t="s">
        <v>681</v>
      </c>
      <c r="AZ17" s="38" t="s">
        <v>564</v>
      </c>
      <c r="BA17" s="159"/>
      <c r="BB17" s="172" t="s">
        <v>573</v>
      </c>
      <c r="BC17" s="38" t="s">
        <v>574</v>
      </c>
      <c r="BE17" s="172" t="s">
        <v>587</v>
      </c>
      <c r="BF17" s="38" t="s">
        <v>588</v>
      </c>
      <c r="BG17" s="159"/>
      <c r="BH17" s="172" t="s">
        <v>608</v>
      </c>
      <c r="BI17" s="38" t="s">
        <v>609</v>
      </c>
      <c r="BJ17" s="159"/>
      <c r="BK17" s="172" t="s">
        <v>629</v>
      </c>
      <c r="BL17" s="38" t="s">
        <v>630</v>
      </c>
      <c r="BN17" s="172" t="s">
        <v>641</v>
      </c>
      <c r="BO17" s="38" t="s">
        <v>642</v>
      </c>
      <c r="BP17" s="159"/>
      <c r="BQ17" s="172" t="s">
        <v>653</v>
      </c>
      <c r="BR17" s="38" t="s">
        <v>654</v>
      </c>
    </row>
    <row r="18" spans="1:70" ht="14.45" x14ac:dyDescent="0.3">
      <c r="A18" s="143" t="s">
        <v>25</v>
      </c>
      <c r="B18" s="154">
        <v>168098.84153926541</v>
      </c>
      <c r="C18" s="154">
        <v>161697.44131341533</v>
      </c>
      <c r="D18" s="154">
        <v>168098.84153926541</v>
      </c>
      <c r="E18" s="154">
        <v>136400.42986917382</v>
      </c>
      <c r="F18" s="154">
        <v>126194.99624443865</v>
      </c>
      <c r="G18" s="154">
        <v>189226.91635037231</v>
      </c>
      <c r="H18" s="154">
        <v>117908.25240538792</v>
      </c>
      <c r="I18" s="154">
        <v>843644.50576566823</v>
      </c>
      <c r="J18" s="154">
        <v>379735.8488121127</v>
      </c>
      <c r="K18" s="154">
        <v>404712.35071990185</v>
      </c>
      <c r="L18" s="154">
        <v>462366.40626781725</v>
      </c>
      <c r="M18" s="154">
        <v>370291.13275855483</v>
      </c>
      <c r="N18" s="154">
        <v>598968.01146436052</v>
      </c>
      <c r="O18" s="154">
        <v>370291.13275855483</v>
      </c>
      <c r="P18" s="154">
        <v>437937.70393530361</v>
      </c>
      <c r="Q18" s="154">
        <v>58327.757161124136</v>
      </c>
      <c r="R18" s="154">
        <v>248945.57239241275</v>
      </c>
      <c r="S18" s="154">
        <v>233947.71232776705</v>
      </c>
      <c r="T18" s="154">
        <v>229317.16187894202</v>
      </c>
      <c r="U18" s="154">
        <v>233947.71232776705</v>
      </c>
      <c r="V18" s="154">
        <v>203635.92696963705</v>
      </c>
      <c r="W18" s="154">
        <v>249231.02736004759</v>
      </c>
      <c r="X18" s="154">
        <v>197641.58447434055</v>
      </c>
      <c r="Y18" s="154">
        <v>405081.98989867099</v>
      </c>
      <c r="Z18" s="154">
        <v>379608.87242374331</v>
      </c>
      <c r="AA18" s="154">
        <v>557794.09422019869</v>
      </c>
      <c r="AB18" s="154">
        <v>692066.46406664979</v>
      </c>
      <c r="AC18" s="154">
        <v>558641.37004168367</v>
      </c>
      <c r="AD18" s="154">
        <v>735939.21013178199</v>
      </c>
      <c r="AE18" s="154">
        <v>141685.62709770113</v>
      </c>
      <c r="AF18" s="154">
        <v>181678.00634501368</v>
      </c>
      <c r="AG18" s="154">
        <v>278172.7629638986</v>
      </c>
      <c r="AH18" s="154">
        <v>156664.57239621627</v>
      </c>
      <c r="AI18" s="154">
        <v>211129.03381292621</v>
      </c>
      <c r="AJ18" s="154">
        <v>516389.92961557698</v>
      </c>
      <c r="AK18" s="154">
        <v>644568.16232713393</v>
      </c>
      <c r="AL18" s="154">
        <v>214949.98978137111</v>
      </c>
      <c r="AM18" s="154">
        <v>225779.08242723224</v>
      </c>
      <c r="AN18" s="154">
        <v>406134.26487461821</v>
      </c>
      <c r="AO18" s="154">
        <v>619161.1785750282</v>
      </c>
      <c r="AP18" s="154">
        <v>807765.03410523327</v>
      </c>
      <c r="AQ18" s="154">
        <v>546008.52262658044</v>
      </c>
      <c r="AR18" s="154">
        <v>669846.51024605287</v>
      </c>
      <c r="AS18" s="155">
        <v>89183.202896342191</v>
      </c>
      <c r="AV18" s="172" t="s">
        <v>528</v>
      </c>
      <c r="AW18" s="38" t="s">
        <v>529</v>
      </c>
      <c r="AX18" s="159"/>
      <c r="AY18" s="172" t="s">
        <v>565</v>
      </c>
      <c r="AZ18" s="38" t="s">
        <v>566</v>
      </c>
      <c r="BA18" s="159"/>
      <c r="BB18" s="172" t="s">
        <v>575</v>
      </c>
      <c r="BC18" s="38" t="s">
        <v>576</v>
      </c>
      <c r="BE18" s="172" t="s">
        <v>682</v>
      </c>
      <c r="BF18" s="38" t="s">
        <v>589</v>
      </c>
      <c r="BG18" s="159"/>
      <c r="BH18" s="172" t="s">
        <v>683</v>
      </c>
      <c r="BI18" s="38" t="s">
        <v>610</v>
      </c>
      <c r="BJ18" s="159"/>
      <c r="BK18" s="172" t="s">
        <v>631</v>
      </c>
      <c r="BL18" s="38" t="s">
        <v>632</v>
      </c>
      <c r="BN18" s="172" t="s">
        <v>643</v>
      </c>
      <c r="BO18" s="38" t="s">
        <v>644</v>
      </c>
      <c r="BP18" s="159"/>
      <c r="BQ18" s="172" t="s">
        <v>655</v>
      </c>
      <c r="BR18" s="38" t="s">
        <v>656</v>
      </c>
    </row>
    <row r="19" spans="1:70" ht="14.45" x14ac:dyDescent="0.3">
      <c r="A19" s="143" t="s">
        <v>173</v>
      </c>
      <c r="B19" s="154">
        <v>79343.506648390117</v>
      </c>
      <c r="C19" s="154">
        <v>61227.517989736429</v>
      </c>
      <c r="D19" s="154">
        <v>79343.506648390132</v>
      </c>
      <c r="E19" s="154">
        <v>53770.202899091782</v>
      </c>
      <c r="F19" s="154">
        <v>4970.6455570548869</v>
      </c>
      <c r="G19" s="154">
        <v>11603.708082296922</v>
      </c>
      <c r="H19" s="154">
        <v>28776.233879598451</v>
      </c>
      <c r="I19" s="154">
        <v>8687.3766133153385</v>
      </c>
      <c r="J19" s="154">
        <v>36669.330762078047</v>
      </c>
      <c r="K19" s="154">
        <v>31852.881699549856</v>
      </c>
      <c r="L19" s="154">
        <v>20734.918791056851</v>
      </c>
      <c r="M19" s="154">
        <v>59175.083718173206</v>
      </c>
      <c r="N19" s="154">
        <v>52003.398266970922</v>
      </c>
      <c r="O19" s="154">
        <v>59175.083718173206</v>
      </c>
      <c r="P19" s="154">
        <v>53376.765572754579</v>
      </c>
      <c r="Q19" s="154">
        <v>48284.123528211341</v>
      </c>
      <c r="R19" s="154">
        <v>69965.075026535967</v>
      </c>
      <c r="S19" s="154">
        <v>63319.013856400605</v>
      </c>
      <c r="T19" s="154">
        <v>50214.537264625396</v>
      </c>
      <c r="U19" s="154">
        <v>63319.013856400619</v>
      </c>
      <c r="V19" s="154">
        <v>9520.2709007301182</v>
      </c>
      <c r="W19" s="154">
        <v>14318.397805733124</v>
      </c>
      <c r="X19" s="154">
        <v>26740.406152757427</v>
      </c>
      <c r="Y19" s="154">
        <v>29139.974420503677</v>
      </c>
      <c r="Z19" s="154">
        <v>49359.528024784806</v>
      </c>
      <c r="AA19" s="154">
        <v>13985.302825819686</v>
      </c>
      <c r="AB19" s="154">
        <v>26424.947349578877</v>
      </c>
      <c r="AC19" s="154">
        <v>14875.21700680976</v>
      </c>
      <c r="AD19" s="154">
        <v>9674.3472264947268</v>
      </c>
      <c r="AE19" s="154">
        <v>52744.812983066469</v>
      </c>
      <c r="AF19" s="154">
        <v>46991.72974863102</v>
      </c>
      <c r="AG19" s="154">
        <v>78820.630988912701</v>
      </c>
      <c r="AH19" s="154">
        <v>53356.431586549486</v>
      </c>
      <c r="AI19" s="154">
        <v>44806.878693327642</v>
      </c>
      <c r="AJ19" s="154">
        <v>16687.582087795698</v>
      </c>
      <c r="AK19" s="154">
        <v>12927.591009139829</v>
      </c>
      <c r="AL19" s="154">
        <v>44065.568662649399</v>
      </c>
      <c r="AM19" s="154">
        <v>44507.740951088592</v>
      </c>
      <c r="AN19" s="154">
        <v>21416.971541555889</v>
      </c>
      <c r="AO19" s="154">
        <v>10978.179298491112</v>
      </c>
      <c r="AP19" s="154">
        <v>28451.356552226767</v>
      </c>
      <c r="AQ19" s="154">
        <v>14562.822028414736</v>
      </c>
      <c r="AR19" s="154">
        <v>26035.774701295908</v>
      </c>
      <c r="AS19" s="155">
        <v>79258.924494416729</v>
      </c>
      <c r="AV19" s="172" t="s">
        <v>530</v>
      </c>
      <c r="AW19" s="38" t="s">
        <v>531</v>
      </c>
      <c r="AX19" s="159"/>
      <c r="AY19" s="172" t="s">
        <v>567</v>
      </c>
      <c r="AZ19" s="38" t="s">
        <v>568</v>
      </c>
      <c r="BA19" s="159"/>
      <c r="BB19" s="172" t="s">
        <v>577</v>
      </c>
      <c r="BC19" s="38" t="s">
        <v>578</v>
      </c>
      <c r="BE19" s="172" t="s">
        <v>590</v>
      </c>
      <c r="BF19" s="38" t="s">
        <v>591</v>
      </c>
      <c r="BG19" s="159"/>
      <c r="BH19" s="172" t="s">
        <v>611</v>
      </c>
      <c r="BI19" s="38" t="s">
        <v>612</v>
      </c>
      <c r="BJ19" s="159"/>
      <c r="BK19" s="172" t="s">
        <v>633</v>
      </c>
      <c r="BL19" s="38" t="s">
        <v>634</v>
      </c>
      <c r="BN19" s="172" t="s">
        <v>645</v>
      </c>
      <c r="BO19" s="38" t="s">
        <v>646</v>
      </c>
      <c r="BP19" s="159"/>
      <c r="BQ19" s="172" t="s">
        <v>657</v>
      </c>
      <c r="BR19" s="38" t="s">
        <v>658</v>
      </c>
    </row>
    <row r="20" spans="1:70" ht="14.45" x14ac:dyDescent="0.3">
      <c r="A20" s="143" t="s">
        <v>174</v>
      </c>
      <c r="B20" s="154">
        <v>55.806486829336457</v>
      </c>
      <c r="C20" s="154">
        <v>58.436536259605568</v>
      </c>
      <c r="D20" s="154">
        <v>55.806486829336457</v>
      </c>
      <c r="E20" s="154">
        <v>22.756010590051471</v>
      </c>
      <c r="F20" s="154">
        <v>8.4608028201232877</v>
      </c>
      <c r="G20" s="154">
        <v>5.1271243045736021</v>
      </c>
      <c r="H20" s="154">
        <v>11.105529356131303</v>
      </c>
      <c r="I20" s="154">
        <v>-3.1756438511956828</v>
      </c>
      <c r="J20" s="154">
        <v>17.238242149612283</v>
      </c>
      <c r="K20" s="154">
        <v>16.228729357380484</v>
      </c>
      <c r="L20" s="154">
        <v>13.89843879809634</v>
      </c>
      <c r="M20" s="154">
        <v>362.58017748074968</v>
      </c>
      <c r="N20" s="154">
        <v>481.98109972174342</v>
      </c>
      <c r="O20" s="154">
        <v>362.58017748074968</v>
      </c>
      <c r="P20" s="154">
        <v>465.05225482008171</v>
      </c>
      <c r="Q20" s="154">
        <v>651.75099126772352</v>
      </c>
      <c r="R20" s="154">
        <v>13.022608600249622</v>
      </c>
      <c r="S20" s="154">
        <v>92.145549677568681</v>
      </c>
      <c r="T20" s="154">
        <v>94.048036030567687</v>
      </c>
      <c r="U20" s="154">
        <v>92.145549677568681</v>
      </c>
      <c r="V20" s="154">
        <v>57.897327319362134</v>
      </c>
      <c r="W20" s="154">
        <v>55.485860140028443</v>
      </c>
      <c r="X20" s="154">
        <v>59.810430580563853</v>
      </c>
      <c r="Y20" s="154">
        <v>60.665815623792383</v>
      </c>
      <c r="Z20" s="154">
        <v>316.98013708578253</v>
      </c>
      <c r="AA20" s="154">
        <v>91.815959074033401</v>
      </c>
      <c r="AB20" s="154">
        <v>122.55677459079905</v>
      </c>
      <c r="AC20" s="154">
        <v>14.423698744263406</v>
      </c>
      <c r="AD20" s="154">
        <v>30.614284288350589</v>
      </c>
      <c r="AE20" s="154">
        <v>143.44845542983543</v>
      </c>
      <c r="AF20" s="154">
        <v>603.4091604799379</v>
      </c>
      <c r="AG20" s="154">
        <v>12.820638909144474</v>
      </c>
      <c r="AH20" s="154">
        <v>49.880216354999519</v>
      </c>
      <c r="AI20" s="154">
        <v>68.305551034039141</v>
      </c>
      <c r="AJ20" s="154">
        <v>62.281670504801205</v>
      </c>
      <c r="AK20" s="154">
        <v>73.986723654640883</v>
      </c>
      <c r="AL20" s="154">
        <v>155.56067085579804</v>
      </c>
      <c r="AM20" s="154">
        <v>87.9151117421046</v>
      </c>
      <c r="AN20" s="154">
        <v>187.16764921694397</v>
      </c>
      <c r="AO20" s="154">
        <v>53.233196337025994</v>
      </c>
      <c r="AP20" s="154">
        <v>96.412864166192634</v>
      </c>
      <c r="AQ20" s="154">
        <v>99.225793145460898</v>
      </c>
      <c r="AR20" s="154">
        <v>127.57772240485451</v>
      </c>
      <c r="AS20" s="155">
        <v>36.371356810300462</v>
      </c>
      <c r="AV20" s="172" t="s">
        <v>532</v>
      </c>
      <c r="AW20" s="38" t="s">
        <v>533</v>
      </c>
      <c r="AX20" s="159"/>
      <c r="AY20" s="159"/>
      <c r="AZ20" s="159"/>
      <c r="BA20" s="159"/>
      <c r="BB20" s="172" t="s">
        <v>579</v>
      </c>
      <c r="BC20" s="38" t="s">
        <v>580</v>
      </c>
      <c r="BE20" s="172" t="s">
        <v>592</v>
      </c>
      <c r="BF20" s="38" t="s">
        <v>593</v>
      </c>
      <c r="BG20" s="159"/>
      <c r="BH20" s="172" t="s">
        <v>613</v>
      </c>
      <c r="BI20" s="38" t="s">
        <v>614</v>
      </c>
      <c r="BJ20" s="159"/>
      <c r="BK20" s="172" t="s">
        <v>635</v>
      </c>
      <c r="BL20" s="38" t="s">
        <v>636</v>
      </c>
      <c r="BN20" s="172" t="s">
        <v>647</v>
      </c>
      <c r="BO20" s="38" t="s">
        <v>648</v>
      </c>
      <c r="BP20" s="159"/>
      <c r="BQ20" s="172" t="s">
        <v>659</v>
      </c>
      <c r="BR20" s="38" t="s">
        <v>660</v>
      </c>
    </row>
    <row r="21" spans="1:70" ht="14.45" x14ac:dyDescent="0.3">
      <c r="A21" s="143" t="s">
        <v>175</v>
      </c>
      <c r="B21" s="154">
        <v>14806.091271215413</v>
      </c>
      <c r="C21" s="154">
        <v>12689.616846235156</v>
      </c>
      <c r="D21" s="154">
        <v>14806.091271215417</v>
      </c>
      <c r="E21" s="154">
        <v>14291.592036673186</v>
      </c>
      <c r="F21" s="154">
        <v>10343.634876147056</v>
      </c>
      <c r="G21" s="154">
        <v>12733.638168076757</v>
      </c>
      <c r="H21" s="154">
        <v>11410.76093473802</v>
      </c>
      <c r="I21" s="154">
        <v>31724.328586910964</v>
      </c>
      <c r="J21" s="154">
        <v>20484.111155047365</v>
      </c>
      <c r="K21" s="154">
        <v>20763.858858226315</v>
      </c>
      <c r="L21" s="154">
        <v>21409.609399195819</v>
      </c>
      <c r="M21" s="154">
        <v>-17699.311669875973</v>
      </c>
      <c r="N21" s="154">
        <v>-28944.57314087647</v>
      </c>
      <c r="O21" s="154">
        <v>-17699.311669875966</v>
      </c>
      <c r="P21" s="154">
        <v>-28472.780303242795</v>
      </c>
      <c r="Q21" s="154">
        <v>-64318.791856423013</v>
      </c>
      <c r="R21" s="154">
        <v>-49853.43187108561</v>
      </c>
      <c r="S21" s="154">
        <v>52386.622388207099</v>
      </c>
      <c r="T21" s="154">
        <v>50855.638345224928</v>
      </c>
      <c r="U21" s="154">
        <v>52386.622388207099</v>
      </c>
      <c r="V21" s="154">
        <v>49158.636520427426</v>
      </c>
      <c r="W21" s="154">
        <v>50887.481839526125</v>
      </c>
      <c r="X21" s="154">
        <v>49930.558424264491</v>
      </c>
      <c r="Y21" s="154">
        <v>54530.213039644092</v>
      </c>
      <c r="Z21" s="154">
        <v>26065.884368277511</v>
      </c>
      <c r="AA21" s="154">
        <v>122628.10331416308</v>
      </c>
      <c r="AB21" s="154">
        <v>152724.83870095352</v>
      </c>
      <c r="AC21" s="154">
        <v>29110.7326211615</v>
      </c>
      <c r="AD21" s="154">
        <v>26927.869718066333</v>
      </c>
      <c r="AE21" s="154">
        <v>-193.24458106355146</v>
      </c>
      <c r="AF21" s="154">
        <v>-59059.211931358499</v>
      </c>
      <c r="AG21" s="154">
        <v>-49395.56500780279</v>
      </c>
      <c r="AH21" s="154">
        <v>11772.435999193682</v>
      </c>
      <c r="AI21" s="154">
        <v>52070.491948362716</v>
      </c>
      <c r="AJ21" s="154">
        <v>62784.053091908208</v>
      </c>
      <c r="AK21" s="154">
        <v>61205.943008738715</v>
      </c>
      <c r="AL21" s="154">
        <v>41598.617289124661</v>
      </c>
      <c r="AM21" s="154">
        <v>50249.257303627717</v>
      </c>
      <c r="AN21" s="154">
        <v>150655.00601316043</v>
      </c>
      <c r="AO21" s="154">
        <v>111287.39886028398</v>
      </c>
      <c r="AP21" s="154">
        <v>153562.36830718</v>
      </c>
      <c r="AQ21" s="154">
        <v>124806.08986295268</v>
      </c>
      <c r="AR21" s="154">
        <v>152563.99082558625</v>
      </c>
      <c r="AS21" s="155">
        <v>-60004.954073898873</v>
      </c>
      <c r="AV21" s="172" t="s">
        <v>534</v>
      </c>
      <c r="AW21" s="38" t="s">
        <v>535</v>
      </c>
      <c r="AX21" s="159"/>
      <c r="AY21" s="159"/>
      <c r="AZ21" s="159"/>
      <c r="BA21" s="159"/>
      <c r="BB21" s="172" t="s">
        <v>581</v>
      </c>
      <c r="BC21" s="38" t="s">
        <v>582</v>
      </c>
      <c r="BE21" s="172" t="s">
        <v>594</v>
      </c>
      <c r="BF21" s="38" t="s">
        <v>595</v>
      </c>
      <c r="BG21" s="159"/>
      <c r="BH21" s="172" t="s">
        <v>615</v>
      </c>
      <c r="BI21" s="38" t="s">
        <v>616</v>
      </c>
      <c r="BJ21" s="159"/>
      <c r="BP21" s="159"/>
      <c r="BQ21" s="166" t="s">
        <v>661</v>
      </c>
      <c r="BR21" s="38" t="s">
        <v>662</v>
      </c>
    </row>
    <row r="22" spans="1:70" ht="14.45" x14ac:dyDescent="0.3">
      <c r="A22" s="143" t="s">
        <v>85</v>
      </c>
      <c r="B22" s="42">
        <v>178.9462391899452</v>
      </c>
      <c r="C22" s="42">
        <v>196.2429878665732</v>
      </c>
      <c r="D22" s="42">
        <v>178.9462391899452</v>
      </c>
      <c r="E22" s="42">
        <v>175.72871637371188</v>
      </c>
      <c r="F22" s="42">
        <v>324.25072696846581</v>
      </c>
      <c r="G22" s="42">
        <v>293.31392257012203</v>
      </c>
      <c r="H22" s="42">
        <v>217.21668361755178</v>
      </c>
      <c r="I22" s="42">
        <v>333.03551255511127</v>
      </c>
      <c r="J22" s="42">
        <v>262.23567961018557</v>
      </c>
      <c r="K22" s="42">
        <v>270.88740280180349</v>
      </c>
      <c r="L22" s="42">
        <v>290.85845124230462</v>
      </c>
      <c r="M22" s="42">
        <v>144.162160569728</v>
      </c>
      <c r="N22" s="42">
        <v>168.11558473181532</v>
      </c>
      <c r="O22" s="42">
        <v>144.162160569728</v>
      </c>
      <c r="P22" s="42">
        <v>132.71879348445086</v>
      </c>
      <c r="Q22" s="42">
        <v>26.601553243835088</v>
      </c>
      <c r="R22" s="42">
        <v>85.106220205398984</v>
      </c>
      <c r="S22" s="42">
        <v>219.59158647456988</v>
      </c>
      <c r="T22" s="42">
        <v>232.10345333525134</v>
      </c>
      <c r="U22" s="42">
        <v>219.59158647456988</v>
      </c>
      <c r="V22" s="42">
        <v>324.69980301476608</v>
      </c>
      <c r="W22" s="42">
        <v>302.32119389211311</v>
      </c>
      <c r="X22" s="42">
        <v>247.27509592073196</v>
      </c>
      <c r="Y22" s="42">
        <v>285.18167673913672</v>
      </c>
      <c r="Z22" s="42">
        <v>191.39978366256739</v>
      </c>
      <c r="AA22" s="42">
        <v>434.09048922810217</v>
      </c>
      <c r="AB22" s="42">
        <v>398.08344531994493</v>
      </c>
      <c r="AC22" s="42">
        <v>308.78560513308537</v>
      </c>
      <c r="AD22" s="42">
        <v>321.05974515630697</v>
      </c>
      <c r="AE22" s="42">
        <v>151.97350162882472</v>
      </c>
      <c r="AF22" s="42">
        <v>49.66820569485116</v>
      </c>
      <c r="AG22" s="42">
        <v>88.449481775781877</v>
      </c>
      <c r="AH22" s="42">
        <v>172.30644254922797</v>
      </c>
      <c r="AI22" s="42">
        <v>217.32584659927033</v>
      </c>
      <c r="AJ22" s="42">
        <v>313.51989409927262</v>
      </c>
      <c r="AK22" s="42">
        <v>322.39353618894063</v>
      </c>
      <c r="AL22" s="42">
        <v>200.15191237572984</v>
      </c>
      <c r="AM22" s="42">
        <v>214.8516990831221</v>
      </c>
      <c r="AN22" s="42">
        <v>325.87408064956668</v>
      </c>
      <c r="AO22" s="42">
        <v>477.87878506406355</v>
      </c>
      <c r="AP22" s="42">
        <v>427.3019812503685</v>
      </c>
      <c r="AQ22" s="42">
        <v>425.68093057034861</v>
      </c>
      <c r="AR22" s="42">
        <v>392.47201452297872</v>
      </c>
      <c r="AS22" s="36">
        <v>59.473816691844988</v>
      </c>
      <c r="AV22" s="172" t="s">
        <v>536</v>
      </c>
      <c r="AW22" s="38" t="s">
        <v>537</v>
      </c>
      <c r="AX22" s="159"/>
      <c r="AY22" s="159"/>
      <c r="AZ22" s="159"/>
      <c r="BA22" s="159"/>
      <c r="BE22" s="172" t="s">
        <v>596</v>
      </c>
      <c r="BF22" s="38" t="s">
        <v>597</v>
      </c>
      <c r="BG22" s="159"/>
      <c r="BH22" s="172" t="s">
        <v>617</v>
      </c>
      <c r="BI22" s="38" t="s">
        <v>618</v>
      </c>
      <c r="BJ22" s="159"/>
      <c r="BP22" s="159"/>
      <c r="BQ22" s="166" t="s">
        <v>663</v>
      </c>
      <c r="BR22" s="38" t="s">
        <v>664</v>
      </c>
    </row>
    <row r="23" spans="1:70" ht="14.45" x14ac:dyDescent="0.3">
      <c r="A23" s="143" t="s">
        <v>86</v>
      </c>
      <c r="B23" s="42">
        <v>2.8382504577132956</v>
      </c>
      <c r="C23" s="42">
        <v>2.8248422076397084</v>
      </c>
      <c r="D23" s="42">
        <v>2.8382504577132961</v>
      </c>
      <c r="E23" s="42">
        <v>0.26061307942952072</v>
      </c>
      <c r="F23" s="42">
        <v>1.6174419643078437</v>
      </c>
      <c r="G23" s="42">
        <v>0.18435408394452896</v>
      </c>
      <c r="H23" s="42">
        <v>0.20622869417828313</v>
      </c>
      <c r="I23" s="42">
        <v>0.1158516138859977</v>
      </c>
      <c r="J23" s="42">
        <v>0.33712591903498196</v>
      </c>
      <c r="K23" s="42">
        <v>0.3379982969421898</v>
      </c>
      <c r="L23" s="42">
        <v>0.34001203467482444</v>
      </c>
      <c r="M23" s="42">
        <v>29.169117197204233</v>
      </c>
      <c r="N23" s="42">
        <v>35.012132746292913</v>
      </c>
      <c r="O23" s="42">
        <v>29.169117197204233</v>
      </c>
      <c r="P23" s="42">
        <v>37.963024230431287</v>
      </c>
      <c r="Q23" s="42">
        <v>23.366539759363096</v>
      </c>
      <c r="R23" s="42">
        <v>0.44865103697185615</v>
      </c>
      <c r="S23" s="42">
        <v>2.6953891257139482</v>
      </c>
      <c r="T23" s="42">
        <v>2.6856900636016485</v>
      </c>
      <c r="U23" s="42">
        <v>2.6953891257139486</v>
      </c>
      <c r="V23" s="42">
        <v>1.8122986896184217</v>
      </c>
      <c r="W23" s="42">
        <v>0.77565272256505891</v>
      </c>
      <c r="X23" s="42">
        <v>0.79147605537695642</v>
      </c>
      <c r="Y23" s="42">
        <v>0.85371152331129352</v>
      </c>
      <c r="Z23" s="42">
        <v>22.189925700993591</v>
      </c>
      <c r="AA23" s="42">
        <v>2.4447841457216759</v>
      </c>
      <c r="AB23" s="42">
        <v>1.7155505290192221</v>
      </c>
      <c r="AC23" s="42">
        <v>0.4538453963683492</v>
      </c>
      <c r="AD23" s="42">
        <v>0.19882618013624237</v>
      </c>
      <c r="AE23" s="42">
        <v>4.4402364047363854</v>
      </c>
      <c r="AF23" s="42">
        <v>21.62604752777429</v>
      </c>
      <c r="AG23" s="42">
        <v>0.48542234894739822</v>
      </c>
      <c r="AH23" s="42">
        <v>2.5842027039429625</v>
      </c>
      <c r="AI23" s="42">
        <v>0.83166291290190131</v>
      </c>
      <c r="AJ23" s="42">
        <v>0.9713610438852901</v>
      </c>
      <c r="AK23" s="42">
        <v>0.78699380947619257</v>
      </c>
      <c r="AL23" s="42">
        <v>3.8533394937648531</v>
      </c>
      <c r="AM23" s="42">
        <v>2.5115119819356329</v>
      </c>
      <c r="AN23" s="42">
        <v>2.321824629395902</v>
      </c>
      <c r="AO23" s="42">
        <v>2.4945380393080838</v>
      </c>
      <c r="AP23" s="42">
        <v>1.4702299716870224</v>
      </c>
      <c r="AQ23" s="42">
        <v>2.4352288917758735</v>
      </c>
      <c r="AR23" s="42">
        <v>1.7626644341724722</v>
      </c>
      <c r="AS23" s="36">
        <v>7.0628141986905373</v>
      </c>
      <c r="AV23" s="172" t="s">
        <v>538</v>
      </c>
      <c r="AW23" s="38" t="s">
        <v>539</v>
      </c>
      <c r="AX23" s="159"/>
      <c r="AY23" s="159"/>
      <c r="AZ23" s="159"/>
      <c r="BA23" s="159"/>
      <c r="BE23" s="172" t="s">
        <v>598</v>
      </c>
      <c r="BF23" s="38" t="s">
        <v>599</v>
      </c>
      <c r="BG23" s="159"/>
      <c r="BH23" s="172" t="s">
        <v>619</v>
      </c>
      <c r="BI23" s="38" t="s">
        <v>620</v>
      </c>
      <c r="BJ23" s="159"/>
      <c r="BP23" s="159"/>
      <c r="BQ23" s="166" t="s">
        <v>665</v>
      </c>
      <c r="BR23" s="38" t="s">
        <v>666</v>
      </c>
    </row>
    <row r="24" spans="1:70" ht="14.45" x14ac:dyDescent="0.3">
      <c r="A24" s="143" t="s">
        <v>176</v>
      </c>
      <c r="B24" s="154">
        <v>20926.614818207792</v>
      </c>
      <c r="C24" s="154">
        <v>19325.489667256876</v>
      </c>
      <c r="D24" s="154">
        <v>20926.614818207796</v>
      </c>
      <c r="E24" s="154">
        <v>19632.515993933364</v>
      </c>
      <c r="F24" s="154">
        <v>20499.778805742608</v>
      </c>
      <c r="G24" s="154">
        <v>21581.90967742572</v>
      </c>
      <c r="H24" s="154">
        <v>17981.91204722182</v>
      </c>
      <c r="I24" s="154">
        <v>41746.09464124409</v>
      </c>
      <c r="J24" s="154">
        <v>28440.519911897201</v>
      </c>
      <c r="K24" s="154">
        <v>28980.050490970098</v>
      </c>
      <c r="L24" s="154">
        <v>30225.466125653787</v>
      </c>
      <c r="M24" s="154">
        <v>-5644.6307955250122</v>
      </c>
      <c r="N24" s="154">
        <v>-14622.890421154389</v>
      </c>
      <c r="O24" s="154">
        <v>-5644.6307955250049</v>
      </c>
      <c r="P24" s="154">
        <v>-14431.015077644977</v>
      </c>
      <c r="Q24" s="154">
        <v>-57328.612222876742</v>
      </c>
      <c r="R24" s="154">
        <v>-47181.352740126102</v>
      </c>
      <c r="S24" s="154">
        <v>59688.648100758393</v>
      </c>
      <c r="T24" s="154">
        <v>58530.449812136903</v>
      </c>
      <c r="U24" s="154">
        <v>59688.648100758393</v>
      </c>
      <c r="V24" s="154">
        <v>59379.889763619292</v>
      </c>
      <c r="W24" s="154">
        <v>60162.66562776926</v>
      </c>
      <c r="X24" s="154">
        <v>57558.552456561345</v>
      </c>
      <c r="Y24" s="154">
        <v>63311.896895495687</v>
      </c>
      <c r="Z24" s="154">
        <v>37688.208188917837</v>
      </c>
      <c r="AA24" s="154">
        <v>136298.6857896224</v>
      </c>
      <c r="AB24" s="154">
        <v>165121.96295074196</v>
      </c>
      <c r="AC24" s="154">
        <v>38494.56980519167</v>
      </c>
      <c r="AD24" s="154">
        <v>36612.35101049165</v>
      </c>
      <c r="AE24" s="154">
        <v>5542.6231150563317</v>
      </c>
      <c r="AF24" s="154">
        <v>-51838.263165652781</v>
      </c>
      <c r="AG24" s="154">
        <v>-46613.443632058275</v>
      </c>
      <c r="AH24" s="154">
        <v>17626.442992215405</v>
      </c>
      <c r="AI24" s="154">
        <v>58810.658018259826</v>
      </c>
      <c r="AJ24" s="154">
        <v>72447.060591515998</v>
      </c>
      <c r="AK24" s="154">
        <v>71086.302453918121</v>
      </c>
      <c r="AL24" s="154">
        <v>48624.309626244241</v>
      </c>
      <c r="AM24" s="154">
        <v>57360.358951334325</v>
      </c>
      <c r="AN24" s="154">
        <v>161046.51195943734</v>
      </c>
      <c r="AO24" s="154">
        <v>126284.81499262253</v>
      </c>
      <c r="AP24" s="154">
        <v>166771.03868718812</v>
      </c>
      <c r="AQ24" s="154">
        <v>138221.85343638374</v>
      </c>
      <c r="AR24" s="154">
        <v>164805.25733633133</v>
      </c>
      <c r="AS24" s="155">
        <v>-56349.093810490529</v>
      </c>
      <c r="AV24" s="172" t="s">
        <v>540</v>
      </c>
      <c r="AW24" s="38" t="s">
        <v>541</v>
      </c>
      <c r="AX24" s="159"/>
      <c r="AY24" s="159"/>
      <c r="AZ24" s="159"/>
      <c r="BA24" s="159"/>
      <c r="BE24" s="172" t="s">
        <v>600</v>
      </c>
      <c r="BF24" s="38" t="s">
        <v>601</v>
      </c>
      <c r="BG24" s="159"/>
      <c r="BH24" s="172" t="s">
        <v>621</v>
      </c>
      <c r="BI24" s="38" t="s">
        <v>622</v>
      </c>
      <c r="BJ24" s="159"/>
      <c r="BP24" s="159"/>
      <c r="BQ24" s="172" t="s">
        <v>667</v>
      </c>
      <c r="BR24" s="38" t="s">
        <v>668</v>
      </c>
    </row>
    <row r="25" spans="1:70" ht="14.45" x14ac:dyDescent="0.3">
      <c r="A25" s="143" t="s">
        <v>177</v>
      </c>
      <c r="B25" s="42">
        <v>29.78667974560593</v>
      </c>
      <c r="C25" s="42">
        <v>30.41029412765085</v>
      </c>
      <c r="D25" s="42">
        <v>29.78667974560593</v>
      </c>
      <c r="E25" s="42">
        <v>8.1020990212417345</v>
      </c>
      <c r="F25" s="42">
        <v>11.112317367677818</v>
      </c>
      <c r="G25" s="42">
        <v>7.9235948712997724</v>
      </c>
      <c r="H25" s="42">
        <v>11.702443714884931</v>
      </c>
      <c r="I25" s="42">
        <v>33.08327602121603</v>
      </c>
      <c r="J25" s="42">
        <v>24.885049969064614</v>
      </c>
      <c r="K25" s="42">
        <v>24.571002985457586</v>
      </c>
      <c r="L25" s="42">
        <v>23.846078322092779</v>
      </c>
      <c r="M25" s="42">
        <v>50.738917879249748</v>
      </c>
      <c r="N25" s="42">
        <v>57.508796011491945</v>
      </c>
      <c r="O25" s="42">
        <v>50.738917879249748</v>
      </c>
      <c r="P25" s="42">
        <v>57.758319406742643</v>
      </c>
      <c r="Q25" s="42">
        <v>23.53475069940556</v>
      </c>
      <c r="R25" s="42">
        <v>6.9921647997127891</v>
      </c>
      <c r="S25" s="42">
        <v>26.047571184408483</v>
      </c>
      <c r="T25" s="42">
        <v>26.498672155257143</v>
      </c>
      <c r="U25" s="42">
        <v>26.047571184408483</v>
      </c>
      <c r="V25" s="42">
        <v>12.539186449855826</v>
      </c>
      <c r="W25" s="42">
        <v>10.232575416982808</v>
      </c>
      <c r="X25" s="42">
        <v>12.966063340147507</v>
      </c>
      <c r="Y25" s="42">
        <v>22.413154041072985</v>
      </c>
      <c r="Z25" s="42">
        <v>41.778487682433592</v>
      </c>
      <c r="AA25" s="42">
        <v>18.246215859767354</v>
      </c>
      <c r="AB25" s="42">
        <v>18.407933695356554</v>
      </c>
      <c r="AC25" s="42">
        <v>12.796302547309944</v>
      </c>
      <c r="AD25" s="42">
        <v>14.072239171547261</v>
      </c>
      <c r="AE25" s="42">
        <v>11.137440599342524</v>
      </c>
      <c r="AF25" s="42">
        <v>22.915482329176982</v>
      </c>
      <c r="AG25" s="42">
        <v>7.8446359002372406</v>
      </c>
      <c r="AH25" s="42">
        <v>11.122104839266774</v>
      </c>
      <c r="AI25" s="42">
        <v>10.365055938001111</v>
      </c>
      <c r="AJ25" s="42">
        <v>13.758750478521264</v>
      </c>
      <c r="AK25" s="42">
        <v>14.681194324783458</v>
      </c>
      <c r="AL25" s="42">
        <v>12.559469129719378</v>
      </c>
      <c r="AM25" s="42">
        <v>12.548382076302374</v>
      </c>
      <c r="AN25" s="42">
        <v>16.270270449535023</v>
      </c>
      <c r="AO25" s="42">
        <v>19.045755257863078</v>
      </c>
      <c r="AP25" s="42">
        <v>19.272910013044676</v>
      </c>
      <c r="AQ25" s="42">
        <v>18.092664018136897</v>
      </c>
      <c r="AR25" s="42">
        <v>18.241814668746891</v>
      </c>
      <c r="AS25" s="36">
        <v>18.260804900889184</v>
      </c>
      <c r="AV25" s="172" t="s">
        <v>542</v>
      </c>
      <c r="AW25" s="38" t="s">
        <v>543</v>
      </c>
      <c r="AX25" s="159"/>
      <c r="AY25" s="159"/>
      <c r="AZ25" s="159"/>
      <c r="BA25" s="159"/>
      <c r="BE25" s="172" t="s">
        <v>602</v>
      </c>
      <c r="BF25" s="38" t="s">
        <v>603</v>
      </c>
      <c r="BG25" s="159"/>
      <c r="BH25" s="172" t="s">
        <v>623</v>
      </c>
      <c r="BI25" s="38" t="s">
        <v>624</v>
      </c>
      <c r="BJ25" s="159"/>
      <c r="BQ25" s="172" t="s">
        <v>669</v>
      </c>
      <c r="BR25" s="38" t="s">
        <v>670</v>
      </c>
    </row>
    <row r="26" spans="1:70" ht="14.45" x14ac:dyDescent="0.3">
      <c r="A26" s="143" t="s">
        <v>178</v>
      </c>
      <c r="B26" s="42">
        <v>18.482926640052568</v>
      </c>
      <c r="C26" s="42">
        <v>18.807774554252372</v>
      </c>
      <c r="D26" s="42">
        <v>18.482926640052572</v>
      </c>
      <c r="E26" s="42">
        <v>14.612570964582257</v>
      </c>
      <c r="F26" s="42">
        <v>35.248674793056196</v>
      </c>
      <c r="G26" s="42">
        <v>20.668668567195471</v>
      </c>
      <c r="H26" s="42">
        <v>16.772171083330694</v>
      </c>
      <c r="I26" s="42">
        <v>33.618191978867479</v>
      </c>
      <c r="J26" s="42">
        <v>20.700869478088059</v>
      </c>
      <c r="K26" s="42">
        <v>21.121108809968067</v>
      </c>
      <c r="L26" s="42">
        <v>22.091160656022318</v>
      </c>
      <c r="M26" s="42">
        <v>35.923672752226622</v>
      </c>
      <c r="N26" s="42">
        <v>49.339154166221249</v>
      </c>
      <c r="O26" s="42">
        <v>35.923672752226622</v>
      </c>
      <c r="P26" s="42">
        <v>41.822037737638624</v>
      </c>
      <c r="Q26" s="42">
        <v>175.45302198747621</v>
      </c>
      <c r="R26" s="42">
        <v>19.557423322603714</v>
      </c>
      <c r="S26" s="42">
        <v>26.066793195774025</v>
      </c>
      <c r="T26" s="42">
        <v>26.301776887126959</v>
      </c>
      <c r="U26" s="42">
        <v>26.066793195774025</v>
      </c>
      <c r="V26" s="42">
        <v>38.194552732082002</v>
      </c>
      <c r="W26" s="42">
        <v>27.647882942494725</v>
      </c>
      <c r="X26" s="42">
        <v>24.829292081717949</v>
      </c>
      <c r="Y26" s="42">
        <v>27.561991367701747</v>
      </c>
      <c r="Z26" s="42">
        <v>38.516497703145951</v>
      </c>
      <c r="AA26" s="42">
        <v>59.507102021928766</v>
      </c>
      <c r="AB26" s="42">
        <v>52.976450265409291</v>
      </c>
      <c r="AC26" s="42">
        <v>25.505998265860203</v>
      </c>
      <c r="AD26" s="42">
        <v>32.957433830553754</v>
      </c>
      <c r="AE26" s="42">
        <v>16.297955761515531</v>
      </c>
      <c r="AF26" s="42">
        <v>23.257489862640835</v>
      </c>
      <c r="AG26" s="42">
        <v>20.896051514064503</v>
      </c>
      <c r="AH26" s="42">
        <v>16.312363999430165</v>
      </c>
      <c r="AI26" s="42">
        <v>23.279969447256729</v>
      </c>
      <c r="AJ26" s="42">
        <v>31.155419362157367</v>
      </c>
      <c r="AK26" s="42">
        <v>36.542466611921363</v>
      </c>
      <c r="AL26" s="42">
        <v>24.498425603293668</v>
      </c>
      <c r="AM26" s="42">
        <v>24.508842100592489</v>
      </c>
      <c r="AN26" s="42">
        <v>45.897654705901274</v>
      </c>
      <c r="AO26" s="42">
        <v>65.013979519213819</v>
      </c>
      <c r="AP26" s="42">
        <v>55.840788476162921</v>
      </c>
      <c r="AQ26" s="42">
        <v>58.449504130748693</v>
      </c>
      <c r="AR26" s="42">
        <v>52.426353036478176</v>
      </c>
      <c r="AS26" s="36">
        <v>114.39109898268612</v>
      </c>
      <c r="AV26" s="172" t="s">
        <v>544</v>
      </c>
      <c r="AW26" s="38" t="s">
        <v>545</v>
      </c>
      <c r="AX26" s="159"/>
      <c r="AY26" s="159"/>
      <c r="AZ26" s="159"/>
      <c r="BA26" s="159"/>
      <c r="BG26" s="159"/>
      <c r="BH26" s="159"/>
      <c r="BI26" s="159"/>
      <c r="BJ26" s="159"/>
      <c r="BQ26" s="172" t="s">
        <v>671</v>
      </c>
      <c r="BR26" s="38" t="s">
        <v>672</v>
      </c>
    </row>
    <row r="27" spans="1:70" ht="14.45" x14ac:dyDescent="0.3">
      <c r="A27" s="143" t="s">
        <v>179</v>
      </c>
      <c r="B27" s="42">
        <v>41.832208481015513</v>
      </c>
      <c r="C27" s="42">
        <v>50.424046848686537</v>
      </c>
      <c r="D27" s="42">
        <v>41.83220848101552</v>
      </c>
      <c r="E27" s="42">
        <v>32.951396088012729</v>
      </c>
      <c r="F27" s="42">
        <v>45.093697365899722</v>
      </c>
      <c r="G27" s="42">
        <v>31.334029252297135</v>
      </c>
      <c r="H27" s="42">
        <v>30.031605481444394</v>
      </c>
      <c r="I27" s="42">
        <v>47.647542031867161</v>
      </c>
      <c r="J27" s="42">
        <v>35.303044502198915</v>
      </c>
      <c r="K27" s="42">
        <v>35.036264539246432</v>
      </c>
      <c r="L27" s="42">
        <v>34.420447846423798</v>
      </c>
      <c r="M27" s="42">
        <v>84.317670885597295</v>
      </c>
      <c r="N27" s="42">
        <v>96.881905058589382</v>
      </c>
      <c r="O27" s="42">
        <v>84.317670885597295</v>
      </c>
      <c r="P27" s="42">
        <v>98.7040493683607</v>
      </c>
      <c r="Q27" s="42">
        <v>281.45194727398649</v>
      </c>
      <c r="R27" s="42">
        <v>39.728305327711439</v>
      </c>
      <c r="S27" s="42">
        <v>58.975607933797065</v>
      </c>
      <c r="T27" s="42">
        <v>65.190645207828368</v>
      </c>
      <c r="U27" s="42">
        <v>58.975607933797065</v>
      </c>
      <c r="V27" s="42">
        <v>61.334855643189059</v>
      </c>
      <c r="W27" s="42">
        <v>51.3815899339412</v>
      </c>
      <c r="X27" s="42">
        <v>50.439461842601375</v>
      </c>
      <c r="Y27" s="42">
        <v>52.912903767351303</v>
      </c>
      <c r="Z27" s="42">
        <v>89.383172036182771</v>
      </c>
      <c r="AA27" s="42">
        <v>95.428604138923419</v>
      </c>
      <c r="AB27" s="42">
        <v>100.03806377815451</v>
      </c>
      <c r="AC27" s="42">
        <v>38.704519307571971</v>
      </c>
      <c r="AD27" s="42">
        <v>48.360148308771457</v>
      </c>
      <c r="AE27" s="42">
        <v>34.410156522236278</v>
      </c>
      <c r="AF27" s="42">
        <v>40.28152299439099</v>
      </c>
      <c r="AG27" s="42">
        <v>41.353000103557584</v>
      </c>
      <c r="AH27" s="42">
        <v>36.939310977615293</v>
      </c>
      <c r="AI27" s="42">
        <v>52.580654521939387</v>
      </c>
      <c r="AJ27" s="42">
        <v>56.73989958933663</v>
      </c>
      <c r="AK27" s="42">
        <v>63.72047792274028</v>
      </c>
      <c r="AL27" s="42">
        <v>53.635271624512654</v>
      </c>
      <c r="AM27" s="42">
        <v>55.463734668282967</v>
      </c>
      <c r="AN27" s="42">
        <v>103.80345107463154</v>
      </c>
      <c r="AO27" s="42">
        <v>92.03983639086475</v>
      </c>
      <c r="AP27" s="42">
        <v>98.514451092787596</v>
      </c>
      <c r="AQ27" s="42">
        <v>96.079418257416677</v>
      </c>
      <c r="AR27" s="42">
        <v>100.33067416649412</v>
      </c>
      <c r="AS27" s="36">
        <v>280.50630819255889</v>
      </c>
      <c r="AV27" s="172" t="s">
        <v>546</v>
      </c>
      <c r="AW27" s="38" t="s">
        <v>547</v>
      </c>
      <c r="AX27" s="159"/>
      <c r="AY27" s="159"/>
      <c r="AZ27" s="159"/>
      <c r="BA27" s="159"/>
      <c r="BG27" s="159"/>
      <c r="BH27" s="159"/>
      <c r="BI27" s="159"/>
      <c r="BJ27" s="159"/>
      <c r="BQ27" s="172" t="s">
        <v>673</v>
      </c>
      <c r="BR27" s="38" t="s">
        <v>674</v>
      </c>
    </row>
    <row r="28" spans="1:70" ht="14.45" x14ac:dyDescent="0.3">
      <c r="A28" s="143" t="s">
        <v>180</v>
      </c>
      <c r="B28" s="42">
        <v>3.3796675338078006</v>
      </c>
      <c r="C28" s="42">
        <v>4.2271063900169823</v>
      </c>
      <c r="D28" s="42">
        <v>3.379667533807801</v>
      </c>
      <c r="E28" s="42">
        <v>2.1479397885152371</v>
      </c>
      <c r="F28" s="42">
        <v>0.94965193235069123</v>
      </c>
      <c r="G28" s="42">
        <v>1.0491868116030523</v>
      </c>
      <c r="H28" s="42">
        <v>1.3330685844631887</v>
      </c>
      <c r="I28" s="42">
        <v>14.350958518459665</v>
      </c>
      <c r="J28" s="42">
        <v>10.770173377068923</v>
      </c>
      <c r="K28" s="42">
        <v>11.671502835326082</v>
      </c>
      <c r="L28" s="42">
        <v>13.752070356157525</v>
      </c>
      <c r="M28" s="42">
        <v>13.267616295539188</v>
      </c>
      <c r="N28" s="42">
        <v>13.734796437797648</v>
      </c>
      <c r="O28" s="42">
        <v>13.267616295539188</v>
      </c>
      <c r="P28" s="42">
        <v>16.573019168832307</v>
      </c>
      <c r="Q28" s="42">
        <v>2.3094982623848366</v>
      </c>
      <c r="R28" s="42">
        <v>5.5475515945086507</v>
      </c>
      <c r="S28" s="42">
        <v>8.0212304602095514</v>
      </c>
      <c r="T28" s="42">
        <v>8.6342382768626713</v>
      </c>
      <c r="U28" s="42">
        <v>8.0212304602095514</v>
      </c>
      <c r="V28" s="42">
        <v>6.2634416269883575</v>
      </c>
      <c r="W28" s="42">
        <v>6.3354416993997891</v>
      </c>
      <c r="X28" s="42">
        <v>6.5407919078467494</v>
      </c>
      <c r="Y28" s="42">
        <v>13.877730382388165</v>
      </c>
      <c r="Z28" s="42">
        <v>15.058920011441336</v>
      </c>
      <c r="AA28" s="42">
        <v>16.821241687473496</v>
      </c>
      <c r="AB28" s="42">
        <v>21.286712829472712</v>
      </c>
      <c r="AC28" s="42">
        <v>1.687033835019196</v>
      </c>
      <c r="AD28" s="42">
        <v>14.08079182442342</v>
      </c>
      <c r="AE28" s="42">
        <v>2.3267682509058778</v>
      </c>
      <c r="AF28" s="42">
        <v>3.2352835234509048</v>
      </c>
      <c r="AG28" s="42">
        <v>5.7313176660875484</v>
      </c>
      <c r="AH28" s="42">
        <v>3.0365900127609065</v>
      </c>
      <c r="AI28" s="42">
        <v>7.1376430376341826</v>
      </c>
      <c r="AJ28" s="42">
        <v>6.8044291048793593</v>
      </c>
      <c r="AK28" s="42">
        <v>15.764549515422885</v>
      </c>
      <c r="AL28" s="42">
        <v>7.2669278402922926</v>
      </c>
      <c r="AM28" s="42">
        <v>7.7800965225985497</v>
      </c>
      <c r="AN28" s="42">
        <v>20.158336368879858</v>
      </c>
      <c r="AO28" s="42">
        <v>15.470931775497549</v>
      </c>
      <c r="AP28" s="42">
        <v>21.743294995890821</v>
      </c>
      <c r="AQ28" s="42">
        <v>17.080569213108369</v>
      </c>
      <c r="AR28" s="42">
        <v>21.199026052966008</v>
      </c>
      <c r="AS28" s="36">
        <v>38.625322087150558</v>
      </c>
      <c r="AV28" s="172" t="s">
        <v>548</v>
      </c>
      <c r="AW28" s="38" t="s">
        <v>549</v>
      </c>
      <c r="AX28" s="159"/>
      <c r="AY28" s="159"/>
      <c r="AZ28" s="159"/>
      <c r="BA28" s="159"/>
      <c r="BG28" s="159"/>
      <c r="BH28" s="159"/>
      <c r="BI28" s="159"/>
      <c r="BJ28" s="159"/>
      <c r="BQ28" s="172" t="s">
        <v>675</v>
      </c>
      <c r="BR28" s="38" t="s">
        <v>676</v>
      </c>
    </row>
    <row r="29" spans="1:70" ht="14.45" x14ac:dyDescent="0.3">
      <c r="A29" s="143" t="s">
        <v>181</v>
      </c>
      <c r="B29" s="42">
        <v>2.2600862514218858</v>
      </c>
      <c r="C29" s="42">
        <v>3.0486146884935472</v>
      </c>
      <c r="D29" s="42">
        <v>2.2600862514218858</v>
      </c>
      <c r="E29" s="42">
        <v>1.7664719668500539</v>
      </c>
      <c r="F29" s="42">
        <v>0.64033141103532387</v>
      </c>
      <c r="G29" s="42">
        <v>0.9657688489143107</v>
      </c>
      <c r="H29" s="42">
        <v>1.1237330345840781</v>
      </c>
      <c r="I29" s="42">
        <v>14.914977777722985</v>
      </c>
      <c r="J29" s="42">
        <v>10.227282277292595</v>
      </c>
      <c r="K29" s="42">
        <v>11.118598890612345</v>
      </c>
      <c r="L29" s="42">
        <v>13.17605344228801</v>
      </c>
      <c r="M29" s="42">
        <v>5.1251815726398284</v>
      </c>
      <c r="N29" s="42">
        <v>5.8677542543015235</v>
      </c>
      <c r="O29" s="42">
        <v>5.1251815726398284</v>
      </c>
      <c r="P29" s="42">
        <v>6.0848175298762532</v>
      </c>
      <c r="Q29" s="42">
        <v>1.8496475146899622</v>
      </c>
      <c r="R29" s="42">
        <v>4.9043501498802167</v>
      </c>
      <c r="S29" s="42">
        <v>4.0031059461010656</v>
      </c>
      <c r="T29" s="42">
        <v>4.5735000129254928</v>
      </c>
      <c r="U29" s="42">
        <v>4.0031059461010656</v>
      </c>
      <c r="V29" s="42">
        <v>2.8314315875989156</v>
      </c>
      <c r="W29" s="42">
        <v>3.0668417198930378</v>
      </c>
      <c r="X29" s="42">
        <v>3.1811075219120446</v>
      </c>
      <c r="Y29" s="42">
        <v>10.453698306116184</v>
      </c>
      <c r="Z29" s="42">
        <v>6.0183229051521385</v>
      </c>
      <c r="AA29" s="42">
        <v>12.307359669803146</v>
      </c>
      <c r="AB29" s="42">
        <v>14.546001483717639</v>
      </c>
      <c r="AC29" s="42">
        <v>1.0920648355716354</v>
      </c>
      <c r="AD29" s="42">
        <v>14.147220569158115</v>
      </c>
      <c r="AE29" s="42">
        <v>1.9264982600446106</v>
      </c>
      <c r="AF29" s="42">
        <v>2.8110578986850547</v>
      </c>
      <c r="AG29" s="42">
        <v>5.0634059321814924</v>
      </c>
      <c r="AH29" s="42">
        <v>2.0299204601139298</v>
      </c>
      <c r="AI29" s="42">
        <v>3.6488347851464691</v>
      </c>
      <c r="AJ29" s="42">
        <v>3.1612692616668272</v>
      </c>
      <c r="AK29" s="42">
        <v>12.599550003580497</v>
      </c>
      <c r="AL29" s="42">
        <v>3.7645264790702986</v>
      </c>
      <c r="AM29" s="42">
        <v>3.8392960014812303</v>
      </c>
      <c r="AN29" s="42">
        <v>8.5608842140388042</v>
      </c>
      <c r="AO29" s="42">
        <v>13.823319936402832</v>
      </c>
      <c r="AP29" s="42">
        <v>16.967797670267494</v>
      </c>
      <c r="AQ29" s="42">
        <v>12.016218931361253</v>
      </c>
      <c r="AR29" s="42">
        <v>14.080894616708918</v>
      </c>
      <c r="AS29" s="36">
        <v>29.858264230910095</v>
      </c>
      <c r="AV29" s="172" t="s">
        <v>550</v>
      </c>
      <c r="AW29" s="38" t="s">
        <v>551</v>
      </c>
      <c r="AX29" s="159"/>
      <c r="AY29" s="159"/>
      <c r="AZ29" s="159"/>
      <c r="BA29" s="159"/>
    </row>
    <row r="30" spans="1:70" ht="14.45" x14ac:dyDescent="0.3">
      <c r="A30" s="143" t="s">
        <v>182</v>
      </c>
      <c r="B30" s="42">
        <v>35.370888258794757</v>
      </c>
      <c r="C30" s="42">
        <v>41.391964126567871</v>
      </c>
      <c r="D30" s="42">
        <v>35.370888258794764</v>
      </c>
      <c r="E30" s="42">
        <v>21.224446834786555</v>
      </c>
      <c r="F30" s="42">
        <v>17.768767754685321</v>
      </c>
      <c r="G30" s="42">
        <v>13.836906228123736</v>
      </c>
      <c r="H30" s="42">
        <v>26.945408873652305</v>
      </c>
      <c r="I30" s="42">
        <v>4.8051199101402675</v>
      </c>
      <c r="J30" s="42">
        <v>28.847429754798846</v>
      </c>
      <c r="K30" s="42">
        <v>28.533598686881938</v>
      </c>
      <c r="L30" s="42">
        <v>27.809172428587537</v>
      </c>
      <c r="M30" s="42">
        <v>73.365360284011885</v>
      </c>
      <c r="N30" s="42">
        <v>56.939249929600273</v>
      </c>
      <c r="O30" s="42">
        <v>73.365360284011885</v>
      </c>
      <c r="P30" s="42">
        <v>86.07356297265612</v>
      </c>
      <c r="Q30" s="42">
        <v>30.749585023284105</v>
      </c>
      <c r="R30" s="42">
        <v>21.438519088992617</v>
      </c>
      <c r="S30" s="42">
        <v>101.79613115364265</v>
      </c>
      <c r="T30" s="42">
        <v>106.1515681796448</v>
      </c>
      <c r="U30" s="42">
        <v>101.79613115364266</v>
      </c>
      <c r="V30" s="42">
        <v>89.063368925867508</v>
      </c>
      <c r="W30" s="42">
        <v>86.219196945647425</v>
      </c>
      <c r="X30" s="42">
        <v>95.701432185924858</v>
      </c>
      <c r="Y30" s="42">
        <v>92.732056964791909</v>
      </c>
      <c r="Z30" s="42">
        <v>125.90940504858281</v>
      </c>
      <c r="AA30" s="42">
        <v>117.38910658649291</v>
      </c>
      <c r="AB30" s="42">
        <v>170.74972497465325</v>
      </c>
      <c r="AC30" s="42">
        <v>28.948585233321932</v>
      </c>
      <c r="AD30" s="42">
        <v>15.317707159401257</v>
      </c>
      <c r="AE30" s="42">
        <v>23.434971135267855</v>
      </c>
      <c r="AF30" s="42">
        <v>29.624506338750201</v>
      </c>
      <c r="AG30" s="42">
        <v>22.325302784651448</v>
      </c>
      <c r="AH30" s="42">
        <v>25.204074857561565</v>
      </c>
      <c r="AI30" s="42">
        <v>91.667580937022194</v>
      </c>
      <c r="AJ30" s="42">
        <v>97.25177986827039</v>
      </c>
      <c r="AK30" s="42">
        <v>87.397278195074662</v>
      </c>
      <c r="AL30" s="42">
        <v>93.26568894588263</v>
      </c>
      <c r="AM30" s="42">
        <v>94.544670057507062</v>
      </c>
      <c r="AN30" s="42">
        <v>275.48982459429413</v>
      </c>
      <c r="AO30" s="42">
        <v>53.415804358676652</v>
      </c>
      <c r="AP30" s="42">
        <v>128.3680702119706</v>
      </c>
      <c r="AQ30" s="42">
        <v>129.67520330125012</v>
      </c>
      <c r="AR30" s="42">
        <v>178.88913768609149</v>
      </c>
      <c r="AS30" s="36">
        <v>13.342793954670716</v>
      </c>
      <c r="AV30" s="172" t="s">
        <v>552</v>
      </c>
      <c r="AW30" s="38" t="s">
        <v>553</v>
      </c>
      <c r="AX30" s="159"/>
      <c r="AY30" s="159"/>
      <c r="AZ30" s="159"/>
      <c r="BA30" s="159"/>
    </row>
    <row r="31" spans="1:70" ht="14.45" x14ac:dyDescent="0.3">
      <c r="A31" s="143" t="s">
        <v>183</v>
      </c>
      <c r="B31" s="42">
        <v>0.31918610819329224</v>
      </c>
      <c r="C31" s="42">
        <v>0.46188744129881626</v>
      </c>
      <c r="D31" s="42">
        <v>0.31918610819329229</v>
      </c>
      <c r="E31" s="42">
        <v>0.26297685025451589</v>
      </c>
      <c r="F31" s="42">
        <v>0.1691237057362372</v>
      </c>
      <c r="G31" s="42">
        <v>0.18946830153546881</v>
      </c>
      <c r="H31" s="42">
        <v>0.22083715322404532</v>
      </c>
      <c r="I31" s="42">
        <v>0.2258641161620393</v>
      </c>
      <c r="J31" s="42">
        <v>0.20225812438647328</v>
      </c>
      <c r="K31" s="42">
        <v>0.19216655917005798</v>
      </c>
      <c r="L31" s="42">
        <v>0.16887187748482285</v>
      </c>
      <c r="M31" s="42">
        <v>0.56682589917610504</v>
      </c>
      <c r="N31" s="42">
        <v>0.842330881087478</v>
      </c>
      <c r="O31" s="42">
        <v>0.56682589917610504</v>
      </c>
      <c r="P31" s="42">
        <v>0.64995843490924954</v>
      </c>
      <c r="Q31" s="42">
        <v>0.7469757910381154</v>
      </c>
      <c r="R31" s="42">
        <v>0.55321613595893648</v>
      </c>
      <c r="S31" s="42">
        <v>0.40644136645244688</v>
      </c>
      <c r="T31" s="42">
        <v>0.50966655137235339</v>
      </c>
      <c r="U31" s="42">
        <v>0.40644136645244694</v>
      </c>
      <c r="V31" s="42">
        <v>0.29789143979058236</v>
      </c>
      <c r="W31" s="42">
        <v>0.31260801333473759</v>
      </c>
      <c r="X31" s="42">
        <v>0.33529915045175362</v>
      </c>
      <c r="Y31" s="42">
        <v>0.30718181567296948</v>
      </c>
      <c r="Z31" s="42">
        <v>0.58444514179263174</v>
      </c>
      <c r="AA31" s="42">
        <v>0.43964884083504441</v>
      </c>
      <c r="AB31" s="42">
        <v>0.62043573739518099</v>
      </c>
      <c r="AC31" s="42">
        <v>0.2480029384411393</v>
      </c>
      <c r="AD31" s="42">
        <v>0.23484212351136532</v>
      </c>
      <c r="AE31" s="42">
        <v>0.35444830181550951</v>
      </c>
      <c r="AF31" s="42">
        <v>0.72152175079284775</v>
      </c>
      <c r="AG31" s="42">
        <v>0.56190223409463991</v>
      </c>
      <c r="AH31" s="42">
        <v>0.28640672439028775</v>
      </c>
      <c r="AI31" s="42">
        <v>0.3659342676259853</v>
      </c>
      <c r="AJ31" s="42">
        <v>0.35510881395975924</v>
      </c>
      <c r="AK31" s="42">
        <v>0.34559414644951181</v>
      </c>
      <c r="AL31" s="42">
        <v>0.43206394522775848</v>
      </c>
      <c r="AM31" s="42">
        <v>0.38287299546300407</v>
      </c>
      <c r="AN31" s="42">
        <v>0.63460294206222168</v>
      </c>
      <c r="AO31" s="42">
        <v>0.36076331902645209</v>
      </c>
      <c r="AP31" s="42">
        <v>0.61470317098240101</v>
      </c>
      <c r="AQ31" s="42">
        <v>0.45479883491981177</v>
      </c>
      <c r="AR31" s="42">
        <v>0.62153667892732778</v>
      </c>
      <c r="AS31" s="36">
        <v>3.5108499802947568</v>
      </c>
      <c r="AV31" s="38" t="s">
        <v>554</v>
      </c>
      <c r="AW31" s="38" t="s">
        <v>555</v>
      </c>
      <c r="AX31" s="159"/>
      <c r="AY31" s="159"/>
      <c r="AZ31" s="159"/>
      <c r="BA31" s="159"/>
    </row>
    <row r="32" spans="1:70" ht="14.45" x14ac:dyDescent="0.3">
      <c r="A32" s="143" t="s">
        <v>184</v>
      </c>
      <c r="B32" s="42">
        <v>0.65407200417643174</v>
      </c>
      <c r="C32" s="42">
        <v>0.98596409684466702</v>
      </c>
      <c r="D32" s="42">
        <v>0.65407200417643185</v>
      </c>
      <c r="E32" s="42">
        <v>0.54341056102969876</v>
      </c>
      <c r="F32" s="42">
        <v>0.18664866707123967</v>
      </c>
      <c r="G32" s="42">
        <v>0.48186807391539743</v>
      </c>
      <c r="H32" s="42">
        <v>0.41064544833759148</v>
      </c>
      <c r="I32" s="42">
        <v>0.1851522252735146</v>
      </c>
      <c r="J32" s="42">
        <v>0.2895674499810782</v>
      </c>
      <c r="K32" s="42">
        <v>0.25395829889000715</v>
      </c>
      <c r="L32" s="42">
        <v>0.17176056028761064</v>
      </c>
      <c r="M32" s="42">
        <v>1.0234335059392239</v>
      </c>
      <c r="N32" s="42">
        <v>1.3027903753392693</v>
      </c>
      <c r="O32" s="42">
        <v>1.0234335059392239</v>
      </c>
      <c r="P32" s="42">
        <v>1.1480772685224649</v>
      </c>
      <c r="Q32" s="42">
        <v>0.48973440681860803</v>
      </c>
      <c r="R32" s="42">
        <v>0.44052769460638386</v>
      </c>
      <c r="S32" s="42">
        <v>0.87313734456111858</v>
      </c>
      <c r="T32" s="42">
        <v>1.1132165498044164</v>
      </c>
      <c r="U32" s="42">
        <v>0.87313734456111858</v>
      </c>
      <c r="V32" s="42">
        <v>0.53501954735116752</v>
      </c>
      <c r="W32" s="42">
        <v>0.74857100619352102</v>
      </c>
      <c r="X32" s="42">
        <v>0.69705103412490921</v>
      </c>
      <c r="Y32" s="42">
        <v>0.5638312019646321</v>
      </c>
      <c r="Z32" s="42">
        <v>1.1332745135063602</v>
      </c>
      <c r="AA32" s="42">
        <v>0.82236495636728058</v>
      </c>
      <c r="AB32" s="42">
        <v>1.268360882282344</v>
      </c>
      <c r="AC32" s="42">
        <v>0.34798972256574912</v>
      </c>
      <c r="AD32" s="42">
        <v>0.23072415362994114</v>
      </c>
      <c r="AE32" s="42">
        <v>0.53657795096626804</v>
      </c>
      <c r="AF32" s="42">
        <v>0.50875155512057901</v>
      </c>
      <c r="AG32" s="42">
        <v>0.45936802666992055</v>
      </c>
      <c r="AH32" s="42">
        <v>0.58028666619394786</v>
      </c>
      <c r="AI32" s="42">
        <v>0.79345962003624493</v>
      </c>
      <c r="AJ32" s="42">
        <v>0.65217928804466174</v>
      </c>
      <c r="AK32" s="42">
        <v>0.56740164283212691</v>
      </c>
      <c r="AL32" s="42">
        <v>0.78851995533253116</v>
      </c>
      <c r="AM32" s="42">
        <v>0.82011935817426718</v>
      </c>
      <c r="AN32" s="42">
        <v>1.4459657817334732</v>
      </c>
      <c r="AO32" s="42">
        <v>0.57003337575612478</v>
      </c>
      <c r="AP32" s="42">
        <v>1.1964954786782482</v>
      </c>
      <c r="AQ32" s="42">
        <v>0.87082533117388583</v>
      </c>
      <c r="AR32" s="42">
        <v>1.2821626600298912</v>
      </c>
      <c r="AS32" s="36">
        <v>5.3045033057752118</v>
      </c>
      <c r="AV32" s="38" t="s">
        <v>556</v>
      </c>
      <c r="AW32" s="38" t="s">
        <v>557</v>
      </c>
      <c r="AX32" s="159"/>
      <c r="AY32" s="159"/>
      <c r="AZ32" s="159"/>
      <c r="BA32" s="159"/>
    </row>
    <row r="33" spans="1:72" ht="14.45" x14ac:dyDescent="0.3">
      <c r="A33" s="143" t="s">
        <v>185</v>
      </c>
      <c r="B33" s="42">
        <v>16.018420539655192</v>
      </c>
      <c r="C33" s="42">
        <v>16.847256739692781</v>
      </c>
      <c r="D33" s="42">
        <v>16.0184205396552</v>
      </c>
      <c r="E33" s="42">
        <v>3.0321951275932162</v>
      </c>
      <c r="F33" s="42">
        <v>0.67951364335251763</v>
      </c>
      <c r="G33" s="42">
        <v>6.8103476647337791E-2</v>
      </c>
      <c r="H33" s="42">
        <v>1.7798498472334268</v>
      </c>
      <c r="I33" s="42">
        <v>13.63942495819917</v>
      </c>
      <c r="J33" s="42">
        <v>11.017507416990593</v>
      </c>
      <c r="K33" s="42">
        <v>10.459085982418831</v>
      </c>
      <c r="L33" s="42">
        <v>9.1700639837895235</v>
      </c>
      <c r="M33" s="42">
        <v>14.310668279950223</v>
      </c>
      <c r="N33" s="42">
        <v>13.809523353593304</v>
      </c>
      <c r="O33" s="42">
        <v>14.310668279950223</v>
      </c>
      <c r="P33" s="42">
        <v>13.753220921476013</v>
      </c>
      <c r="Q33" s="42">
        <v>0.51114969198446658</v>
      </c>
      <c r="R33" s="42">
        <v>1.0884677006179415</v>
      </c>
      <c r="S33" s="42">
        <v>11.913903156040249</v>
      </c>
      <c r="T33" s="42">
        <v>12.513454457736398</v>
      </c>
      <c r="U33" s="42">
        <v>11.913903156040254</v>
      </c>
      <c r="V33" s="42">
        <v>0.81827099632372535</v>
      </c>
      <c r="W33" s="42">
        <v>0.37599813070597637</v>
      </c>
      <c r="X33" s="42">
        <v>1.6142159650766343</v>
      </c>
      <c r="Y33" s="42">
        <v>8.0471924150127183</v>
      </c>
      <c r="Z33" s="42">
        <v>10.897521779869679</v>
      </c>
      <c r="AA33" s="42">
        <v>1.6883636988225594</v>
      </c>
      <c r="AB33" s="42">
        <v>0.9505438046140342</v>
      </c>
      <c r="AC33" s="42">
        <v>1.275954297087184</v>
      </c>
      <c r="AD33" s="42">
        <v>1.1520769503965236</v>
      </c>
      <c r="AE33" s="42">
        <v>2.6528791341578701</v>
      </c>
      <c r="AF33" s="42">
        <v>0.57105237063317138</v>
      </c>
      <c r="AG33" s="42">
        <v>0.14147246423469156</v>
      </c>
      <c r="AH33" s="42">
        <v>3.668873525538018</v>
      </c>
      <c r="AI33" s="42">
        <v>2.5193582854392762</v>
      </c>
      <c r="AJ33" s="42">
        <v>1.2496764565137575</v>
      </c>
      <c r="AK33" s="42">
        <v>1.1601187982606356</v>
      </c>
      <c r="AL33" s="42">
        <v>2.2451301636919179</v>
      </c>
      <c r="AM33" s="42">
        <v>2.9796476595947579</v>
      </c>
      <c r="AN33" s="42">
        <v>1.1811041013192145</v>
      </c>
      <c r="AO33" s="42">
        <v>1.8936193861334842</v>
      </c>
      <c r="AP33" s="42">
        <v>0.8572507207576554</v>
      </c>
      <c r="AQ33" s="42">
        <v>1.6489442670012102</v>
      </c>
      <c r="AR33" s="42">
        <v>0.96846077640010275</v>
      </c>
      <c r="AS33" s="36">
        <v>8.3406128334496205E-2</v>
      </c>
      <c r="AV33" s="38" t="s">
        <v>558</v>
      </c>
      <c r="AW33" s="38" t="s">
        <v>559</v>
      </c>
      <c r="AX33" s="159"/>
      <c r="AY33" s="159"/>
      <c r="AZ33" s="159"/>
      <c r="BA33" s="159"/>
    </row>
    <row r="34" spans="1:72" ht="14.45" x14ac:dyDescent="0.3">
      <c r="A34" s="143" t="s">
        <v>186</v>
      </c>
      <c r="B34" s="42">
        <v>3.7727777667565761</v>
      </c>
      <c r="C34" s="42">
        <v>4.7187697817228802</v>
      </c>
      <c r="D34" s="42">
        <v>3.7727777667565769</v>
      </c>
      <c r="E34" s="42">
        <v>2.6217649453341152</v>
      </c>
      <c r="F34" s="42">
        <v>3.384658826157902</v>
      </c>
      <c r="G34" s="42">
        <v>0.60958352421724626</v>
      </c>
      <c r="H34" s="42">
        <v>1.3513421840301651</v>
      </c>
      <c r="I34" s="42">
        <v>1.3628126091577297</v>
      </c>
      <c r="J34" s="42">
        <v>2.0225802604550132</v>
      </c>
      <c r="K34" s="42">
        <v>1.8186521501124169</v>
      </c>
      <c r="L34" s="42">
        <v>1.347918392243513</v>
      </c>
      <c r="M34" s="42">
        <v>2.3214413113818626</v>
      </c>
      <c r="N34" s="42">
        <v>2.2115209959602211</v>
      </c>
      <c r="O34" s="42">
        <v>2.3214413113818626</v>
      </c>
      <c r="P34" s="42">
        <v>1.8806985876055655</v>
      </c>
      <c r="Q34" s="42">
        <v>0.67278009139701944</v>
      </c>
      <c r="R34" s="42">
        <v>2.0668630255943103</v>
      </c>
      <c r="S34" s="42">
        <v>5.3907694376389976</v>
      </c>
      <c r="T34" s="42">
        <v>6.0750671842160529</v>
      </c>
      <c r="U34" s="42">
        <v>5.3907694376389985</v>
      </c>
      <c r="V34" s="42">
        <v>5.1100176847132541</v>
      </c>
      <c r="W34" s="42">
        <v>3.102624656382809</v>
      </c>
      <c r="X34" s="42">
        <v>3.6391870917772304</v>
      </c>
      <c r="Y34" s="42">
        <v>3.8471014758621731</v>
      </c>
      <c r="Z34" s="42">
        <v>4.2191861413298266</v>
      </c>
      <c r="AA34" s="42">
        <v>10.495483529990562</v>
      </c>
      <c r="AB34" s="42">
        <v>6.9282711067241838</v>
      </c>
      <c r="AC34" s="42">
        <v>1.5362143802925927</v>
      </c>
      <c r="AD34" s="42">
        <v>1.6422518469657672</v>
      </c>
      <c r="AE34" s="42">
        <v>2.2847569887239887</v>
      </c>
      <c r="AF34" s="42">
        <v>1.0132844842815891</v>
      </c>
      <c r="AG34" s="42">
        <v>0.19531218616948731</v>
      </c>
      <c r="AH34" s="42">
        <v>2.5924103670035521</v>
      </c>
      <c r="AI34" s="42">
        <v>4.5610434499172277</v>
      </c>
      <c r="AJ34" s="42">
        <v>3.7762400204149564</v>
      </c>
      <c r="AK34" s="42">
        <v>3.852900261016146</v>
      </c>
      <c r="AL34" s="42">
        <v>4.3174021045626114</v>
      </c>
      <c r="AM34" s="42">
        <v>4.5398214318120296</v>
      </c>
      <c r="AN34" s="42">
        <v>9.6216150774006959</v>
      </c>
      <c r="AO34" s="42">
        <v>10.849082497340774</v>
      </c>
      <c r="AP34" s="42">
        <v>5.8384461520326223</v>
      </c>
      <c r="AQ34" s="42">
        <v>10.427574715534927</v>
      </c>
      <c r="AR34" s="42">
        <v>7.1375723985007777</v>
      </c>
      <c r="AS34" s="36">
        <v>0.36631816772215547</v>
      </c>
    </row>
    <row r="35" spans="1:72" ht="14.45" x14ac:dyDescent="0.3">
      <c r="A35" s="143" t="s">
        <v>187</v>
      </c>
      <c r="B35" s="42">
        <v>7.9923984229194271</v>
      </c>
      <c r="C35" s="42">
        <v>10.282697704991516</v>
      </c>
      <c r="D35" s="42">
        <v>7.9923984229194289</v>
      </c>
      <c r="E35" s="42">
        <v>5.2939873943129205</v>
      </c>
      <c r="F35" s="42">
        <v>4.3175971795555359</v>
      </c>
      <c r="G35" s="42">
        <v>1.2452581279886199</v>
      </c>
      <c r="H35" s="42">
        <v>3.1675554345473187</v>
      </c>
      <c r="I35" s="42">
        <v>1.7968624068062355</v>
      </c>
      <c r="J35" s="42">
        <v>4.2607209988681873</v>
      </c>
      <c r="K35" s="42">
        <v>3.8273484914751181</v>
      </c>
      <c r="L35" s="42">
        <v>2.8269809177282421</v>
      </c>
      <c r="M35" s="42">
        <v>5.0171255986483922</v>
      </c>
      <c r="N35" s="42">
        <v>4.2139609859982139</v>
      </c>
      <c r="O35" s="42">
        <v>5.0171255986483922</v>
      </c>
      <c r="P35" s="42">
        <v>4.1435481380124717</v>
      </c>
      <c r="Q35" s="42">
        <v>2.0349999074107155</v>
      </c>
      <c r="R35" s="42">
        <v>4.3114715655260385</v>
      </c>
      <c r="S35" s="42">
        <v>12.35323413275967</v>
      </c>
      <c r="T35" s="42">
        <v>14.009957036245067</v>
      </c>
      <c r="U35" s="42">
        <v>12.353234132759672</v>
      </c>
      <c r="V35" s="42">
        <v>9.6950106275200003</v>
      </c>
      <c r="W35" s="42">
        <v>7.4725873338278106</v>
      </c>
      <c r="X35" s="42">
        <v>8.8631103977842365</v>
      </c>
      <c r="Y35" s="42">
        <v>9.0080490677128076</v>
      </c>
      <c r="Z35" s="42">
        <v>9.8885330777219203</v>
      </c>
      <c r="AA35" s="42">
        <v>19.806072289941277</v>
      </c>
      <c r="AB35" s="42">
        <v>16.174321606987306</v>
      </c>
      <c r="AC35" s="42">
        <v>2.9527906138789213</v>
      </c>
      <c r="AD35" s="42">
        <v>2.613280746860692</v>
      </c>
      <c r="AE35" s="42">
        <v>4.7229086104008431</v>
      </c>
      <c r="AF35" s="42">
        <v>2.5140059279108558</v>
      </c>
      <c r="AG35" s="42">
        <v>0.46400572736840712</v>
      </c>
      <c r="AH35" s="42">
        <v>5.2413935268142557</v>
      </c>
      <c r="AI35" s="42">
        <v>10.408884706452392</v>
      </c>
      <c r="AJ35" s="42">
        <v>8.7163064686491651</v>
      </c>
      <c r="AK35" s="42">
        <v>8.4708563564514208</v>
      </c>
      <c r="AL35" s="42">
        <v>9.9960208541701707</v>
      </c>
      <c r="AM35" s="42">
        <v>10.370861744728668</v>
      </c>
      <c r="AN35" s="42">
        <v>23.756273518390383</v>
      </c>
      <c r="AO35" s="42">
        <v>18.207677164146865</v>
      </c>
      <c r="AP35" s="42">
        <v>13.106388031372395</v>
      </c>
      <c r="AQ35" s="42">
        <v>20.113044674045714</v>
      </c>
      <c r="AR35" s="42">
        <v>16.763519402189857</v>
      </c>
      <c r="AS35" s="36">
        <v>0.83549734110071627</v>
      </c>
    </row>
    <row r="36" spans="1:72" ht="14.45" x14ac:dyDescent="0.3">
      <c r="A36" s="143" t="s">
        <v>188</v>
      </c>
      <c r="B36" s="42">
        <v>0.70092815706179024</v>
      </c>
      <c r="C36" s="42">
        <v>0.93082702154302865</v>
      </c>
      <c r="D36" s="42">
        <v>0.70092815706179024</v>
      </c>
      <c r="E36" s="42">
        <v>0.5299764276612654</v>
      </c>
      <c r="F36" s="42">
        <v>0.10126668024986656</v>
      </c>
      <c r="G36" s="42">
        <v>6.2855608317209891E-2</v>
      </c>
      <c r="H36" s="42">
        <v>0.21848524564937108</v>
      </c>
      <c r="I36" s="42">
        <v>1.2783058490669348</v>
      </c>
      <c r="J36" s="42">
        <v>1.2369090121345179</v>
      </c>
      <c r="K36" s="42">
        <v>1.2911807049611479</v>
      </c>
      <c r="L36" s="42">
        <v>1.4164577835711882</v>
      </c>
      <c r="M36" s="42">
        <v>0.34075578931440165</v>
      </c>
      <c r="N36" s="42">
        <v>0.18994428853488529</v>
      </c>
      <c r="O36" s="42">
        <v>0.34075578931440165</v>
      </c>
      <c r="P36" s="42">
        <v>0.22180421541001868</v>
      </c>
      <c r="Q36" s="42">
        <v>0.12370201411616465</v>
      </c>
      <c r="R36" s="42">
        <v>0.36304133295794344</v>
      </c>
      <c r="S36" s="42">
        <v>1.5595866651584347</v>
      </c>
      <c r="T36" s="42">
        <v>1.7258875138085563</v>
      </c>
      <c r="U36" s="42">
        <v>1.5595866651584347</v>
      </c>
      <c r="V36" s="42">
        <v>1.1258123934949638</v>
      </c>
      <c r="W36" s="42">
        <v>1.0980271589990231</v>
      </c>
      <c r="X36" s="42">
        <v>1.210604229885605</v>
      </c>
      <c r="Y36" s="42">
        <v>1.9446368021091005</v>
      </c>
      <c r="Z36" s="42">
        <v>1.2412832614367577</v>
      </c>
      <c r="AA36" s="42">
        <v>7.4697158803713783</v>
      </c>
      <c r="AB36" s="42">
        <v>3.1217398342780074</v>
      </c>
      <c r="AC36" s="42">
        <v>0.20618175372865008</v>
      </c>
      <c r="AD36" s="42">
        <v>1.3331784122502492</v>
      </c>
      <c r="AE36" s="42">
        <v>0.46770322851881918</v>
      </c>
      <c r="AF36" s="42">
        <v>0.37396594329075594</v>
      </c>
      <c r="AG36" s="42">
        <v>2.268288401164965E-2</v>
      </c>
      <c r="AH36" s="42">
        <v>0.5123719378596493</v>
      </c>
      <c r="AI36" s="42">
        <v>1.4372719885253593</v>
      </c>
      <c r="AJ36" s="42">
        <v>1.2031832424638931</v>
      </c>
      <c r="AK36" s="42">
        <v>2.0179503027265531</v>
      </c>
      <c r="AL36" s="42">
        <v>1.392251312541279</v>
      </c>
      <c r="AM36" s="42">
        <v>1.4245447472379691</v>
      </c>
      <c r="AN36" s="42">
        <v>3.8048711560505808</v>
      </c>
      <c r="AO36" s="42">
        <v>8.9526453832938362</v>
      </c>
      <c r="AP36" s="42">
        <v>2.8453200490946915</v>
      </c>
      <c r="AQ36" s="42">
        <v>7.1849187124967111</v>
      </c>
      <c r="AR36" s="42">
        <v>3.1748263578177904</v>
      </c>
      <c r="AS36" s="36">
        <v>3.7703169747512859E-2</v>
      </c>
    </row>
    <row r="37" spans="1:72" ht="14.45" x14ac:dyDescent="0.3">
      <c r="A37" s="143" t="s">
        <v>189</v>
      </c>
      <c r="B37" s="42">
        <v>0.54566332652976024</v>
      </c>
      <c r="C37" s="42">
        <v>0.73376297312866312</v>
      </c>
      <c r="D37" s="42">
        <v>0.54566332652976024</v>
      </c>
      <c r="E37" s="42">
        <v>0.4058207037071917</v>
      </c>
      <c r="F37" s="42">
        <v>6.7266398437501276E-2</v>
      </c>
      <c r="G37" s="42">
        <v>5.8579373426685018E-2</v>
      </c>
      <c r="H37" s="42">
        <v>0.17058684567746685</v>
      </c>
      <c r="I37" s="42">
        <v>1.3523743058878814</v>
      </c>
      <c r="J37" s="42">
        <v>1.144809147474281</v>
      </c>
      <c r="K37" s="42">
        <v>1.2068772427698944</v>
      </c>
      <c r="L37" s="42">
        <v>1.3501510057306967</v>
      </c>
      <c r="M37" s="42">
        <v>0.27914031148785928</v>
      </c>
      <c r="N37" s="42">
        <v>0.14048241233029482</v>
      </c>
      <c r="O37" s="42">
        <v>0.27914031148785928</v>
      </c>
      <c r="P37" s="42">
        <v>0.19132883263924022</v>
      </c>
      <c r="Q37" s="42">
        <v>9.2909731484466115E-2</v>
      </c>
      <c r="R37" s="42">
        <v>0.25929327016973513</v>
      </c>
      <c r="S37" s="42">
        <v>1.0583231099850927</v>
      </c>
      <c r="T37" s="42">
        <v>1.1943878571110549</v>
      </c>
      <c r="U37" s="42">
        <v>1.0583231099850927</v>
      </c>
      <c r="V37" s="42">
        <v>0.71226739843177855</v>
      </c>
      <c r="W37" s="42">
        <v>0.70598350644821695</v>
      </c>
      <c r="X37" s="42">
        <v>0.78700581916164092</v>
      </c>
      <c r="Y37" s="42">
        <v>1.5167448247134863</v>
      </c>
      <c r="Z37" s="42">
        <v>0.83018132591707583</v>
      </c>
      <c r="AA37" s="42">
        <v>6.9282509785545763</v>
      </c>
      <c r="AB37" s="42">
        <v>2.3094542919724725</v>
      </c>
      <c r="AC37" s="42">
        <v>0.13834629057843251</v>
      </c>
      <c r="AD37" s="42">
        <v>1.346493768029098</v>
      </c>
      <c r="AE37" s="42">
        <v>0.36075170149428859</v>
      </c>
      <c r="AF37" s="42">
        <v>0.34584255754289384</v>
      </c>
      <c r="AG37" s="42">
        <v>1.7762219172416445E-2</v>
      </c>
      <c r="AH37" s="42">
        <v>0.39431704287355446</v>
      </c>
      <c r="AI37" s="42">
        <v>0.95798488546521521</v>
      </c>
      <c r="AJ37" s="42">
        <v>0.76461311312448765</v>
      </c>
      <c r="AK37" s="42">
        <v>1.6380485054330278</v>
      </c>
      <c r="AL37" s="42">
        <v>0.92540205732254011</v>
      </c>
      <c r="AM37" s="42">
        <v>0.94966826460497544</v>
      </c>
      <c r="AN37" s="42">
        <v>2.3988642564857092</v>
      </c>
      <c r="AO37" s="42">
        <v>8.7610056259007827</v>
      </c>
      <c r="AP37" s="42">
        <v>2.2732757675858761</v>
      </c>
      <c r="AQ37" s="42">
        <v>6.5762697603343687</v>
      </c>
      <c r="AR37" s="42">
        <v>2.3164023911659148</v>
      </c>
      <c r="AS37" s="36">
        <v>2.8111966962631844E-2</v>
      </c>
    </row>
    <row r="38" spans="1:72" ht="14.45" x14ac:dyDescent="0.3">
      <c r="A38" s="143" t="s">
        <v>190</v>
      </c>
      <c r="B38" s="42">
        <v>15.233374440120569</v>
      </c>
      <c r="C38" s="42">
        <v>18.426544365328215</v>
      </c>
      <c r="D38" s="42">
        <v>15.233374440120572</v>
      </c>
      <c r="E38" s="42">
        <v>8.4091838215041328</v>
      </c>
      <c r="F38" s="42">
        <v>2.4422824273093795</v>
      </c>
      <c r="G38" s="42">
        <v>0.3533648379009568</v>
      </c>
      <c r="H38" s="42">
        <v>5.8504827355980771</v>
      </c>
      <c r="I38" s="42">
        <v>-4.9247820715251152</v>
      </c>
      <c r="J38" s="42">
        <v>7.7145130838644187</v>
      </c>
      <c r="K38" s="42">
        <v>6.8157081679678591</v>
      </c>
      <c r="L38" s="42">
        <v>4.7409681287440701</v>
      </c>
      <c r="M38" s="42">
        <v>6.9290665312533353</v>
      </c>
      <c r="N38" s="42">
        <v>3.6428980691323654</v>
      </c>
      <c r="O38" s="42">
        <v>6.9290665312533353</v>
      </c>
      <c r="P38" s="42">
        <v>4.163524571850413</v>
      </c>
      <c r="Q38" s="42">
        <v>2.2975401801996322</v>
      </c>
      <c r="R38" s="42">
        <v>8.3854202660983024</v>
      </c>
      <c r="S38" s="42">
        <v>37.921963723513159</v>
      </c>
      <c r="T38" s="42">
        <v>40.23179187183537</v>
      </c>
      <c r="U38" s="42">
        <v>37.921963723513159</v>
      </c>
      <c r="V38" s="42">
        <v>28.66933230363988</v>
      </c>
      <c r="W38" s="42">
        <v>27.158281917798863</v>
      </c>
      <c r="X38" s="42">
        <v>31.134705957907197</v>
      </c>
      <c r="Y38" s="42">
        <v>30.324847175084898</v>
      </c>
      <c r="Z38" s="42">
        <v>30.408737027790842</v>
      </c>
      <c r="AA38" s="42">
        <v>37.489839161161768</v>
      </c>
      <c r="AB38" s="42">
        <v>56.238535805295456</v>
      </c>
      <c r="AC38" s="42">
        <v>4.8446491987607159</v>
      </c>
      <c r="AD38" s="42">
        <v>-0.73236833042090799</v>
      </c>
      <c r="AE38" s="42">
        <v>7.2939326962967161</v>
      </c>
      <c r="AF38" s="42">
        <v>2.1116124165521364</v>
      </c>
      <c r="AG38" s="42">
        <v>0.33022224808120371</v>
      </c>
      <c r="AH38" s="42">
        <v>8.1268233935253047</v>
      </c>
      <c r="AI38" s="42">
        <v>33.02209166803312</v>
      </c>
      <c r="AJ38" s="42">
        <v>30.445096098599084</v>
      </c>
      <c r="AK38" s="42">
        <v>26.413167394173783</v>
      </c>
      <c r="AL38" s="42">
        <v>32.215816091376247</v>
      </c>
      <c r="AM38" s="42">
        <v>32.81795798751218</v>
      </c>
      <c r="AN38" s="42">
        <v>97.249783989505829</v>
      </c>
      <c r="AO38" s="42">
        <v>13.308791410115889</v>
      </c>
      <c r="AP38" s="42">
        <v>39.643892796153573</v>
      </c>
      <c r="AQ38" s="42">
        <v>42.133818461707143</v>
      </c>
      <c r="AR38" s="42">
        <v>59.425543226471476</v>
      </c>
      <c r="AS38" s="36">
        <v>0.66041822310521936</v>
      </c>
    </row>
    <row r="39" spans="1:72" ht="14.45" x14ac:dyDescent="0.3">
      <c r="A39" s="143" t="s">
        <v>191</v>
      </c>
      <c r="B39" s="42">
        <v>5.6378649825443938E-2</v>
      </c>
      <c r="C39" s="42">
        <v>8.1650638028250025E-2</v>
      </c>
      <c r="D39" s="42">
        <v>5.6378649825443945E-2</v>
      </c>
      <c r="E39" s="42">
        <v>3.8831010831107168E-2</v>
      </c>
      <c r="F39" s="42">
        <v>6.0618887375448495E-3</v>
      </c>
      <c r="G39" s="42">
        <v>3.6098762822354526E-3</v>
      </c>
      <c r="H39" s="42">
        <v>1.7464816982178683E-2</v>
      </c>
      <c r="I39" s="42">
        <v>-3.602827047401913E-3</v>
      </c>
      <c r="J39" s="42">
        <v>1.894335571418743E-2</v>
      </c>
      <c r="K39" s="42">
        <v>1.4636292013119272E-2</v>
      </c>
      <c r="L39" s="42">
        <v>4.6941595725331006E-3</v>
      </c>
      <c r="M39" s="42">
        <v>3.1230027714372093E-2</v>
      </c>
      <c r="N39" s="42">
        <v>1.3651341284538432E-2</v>
      </c>
      <c r="O39" s="42">
        <v>3.1230027714372093E-2</v>
      </c>
      <c r="P39" s="42">
        <v>2.2999725035328933E-2</v>
      </c>
      <c r="Q39" s="42">
        <v>8.2487930997054929E-3</v>
      </c>
      <c r="R39" s="42">
        <v>2.1953081155283705E-2</v>
      </c>
      <c r="S39" s="42">
        <v>8.0926129837059782E-2</v>
      </c>
      <c r="T39" s="42">
        <v>9.9207007799140795E-2</v>
      </c>
      <c r="U39" s="42">
        <v>8.0926129837059796E-2</v>
      </c>
      <c r="V39" s="42">
        <v>4.452873357707994E-2</v>
      </c>
      <c r="W39" s="42">
        <v>4.2755032984261657E-2</v>
      </c>
      <c r="X39" s="42">
        <v>5.2777215571360531E-2</v>
      </c>
      <c r="Y39" s="42">
        <v>4.8555314168833665E-2</v>
      </c>
      <c r="Z39" s="42">
        <v>6.0835361299663729E-2</v>
      </c>
      <c r="AA39" s="42">
        <v>8.7701771258800021E-2</v>
      </c>
      <c r="AB39" s="42">
        <v>9.5546247930713424E-2</v>
      </c>
      <c r="AC39" s="42">
        <v>1.1279840934562869E-2</v>
      </c>
      <c r="AD39" s="42">
        <v>2.4612940923482338E-3</v>
      </c>
      <c r="AE39" s="42">
        <v>3.317949653903967E-2</v>
      </c>
      <c r="AF39" s="42">
        <v>1.0746387798714643E-2</v>
      </c>
      <c r="AG39" s="42">
        <v>1.8192789232789018E-3</v>
      </c>
      <c r="AH39" s="42">
        <v>3.8253075073831369E-2</v>
      </c>
      <c r="AI39" s="42">
        <v>6.8276456394599394E-2</v>
      </c>
      <c r="AJ39" s="42">
        <v>4.8358220139266016E-2</v>
      </c>
      <c r="AK39" s="42">
        <v>4.1982813937223515E-2</v>
      </c>
      <c r="AL39" s="42">
        <v>6.4190669936438405E-2</v>
      </c>
      <c r="AM39" s="42">
        <v>6.785863526406119E-2</v>
      </c>
      <c r="AN39" s="42">
        <v>0.14511471661615052</v>
      </c>
      <c r="AO39" s="42">
        <v>6.4470404877822227E-2</v>
      </c>
      <c r="AP39" s="42">
        <v>7.5489042194133271E-2</v>
      </c>
      <c r="AQ39" s="42">
        <v>9.2163363895619507E-2</v>
      </c>
      <c r="AR39" s="42">
        <v>9.9398241823882488E-2</v>
      </c>
      <c r="AS39" s="36">
        <v>3.0615080722429639E-3</v>
      </c>
    </row>
    <row r="40" spans="1:72" ht="14.45" x14ac:dyDescent="0.3">
      <c r="A40" s="156" t="s">
        <v>192</v>
      </c>
      <c r="B40" s="157">
        <v>0.14289026410818931</v>
      </c>
      <c r="C40" s="157">
        <v>0.20754642821109873</v>
      </c>
      <c r="D40" s="157">
        <v>0.14289026410818931</v>
      </c>
      <c r="E40" s="157">
        <v>9.8564754495137755E-2</v>
      </c>
      <c r="F40" s="157">
        <v>1.2616449158190225E-2</v>
      </c>
      <c r="G40" s="157">
        <v>3.4611190059104582E-2</v>
      </c>
      <c r="H40" s="157">
        <v>4.6397696409675337E-2</v>
      </c>
      <c r="I40" s="157">
        <v>-1.2365330762423925E-2</v>
      </c>
      <c r="J40" s="157">
        <v>5.0571360171833647E-2</v>
      </c>
      <c r="K40" s="157">
        <v>3.9928594811194693E-2</v>
      </c>
      <c r="L40" s="157">
        <v>1.5361560262039126E-2</v>
      </c>
      <c r="M40" s="157">
        <v>7.8651338408674304E-2</v>
      </c>
      <c r="N40" s="157">
        <v>4.1547093619462031E-2</v>
      </c>
      <c r="O40" s="157">
        <v>7.8651338408674304E-2</v>
      </c>
      <c r="P40" s="157">
        <v>5.783789814442284E-2</v>
      </c>
      <c r="Q40" s="157">
        <v>2.9272302839499217E-2</v>
      </c>
      <c r="R40" s="157">
        <v>6.1760162179493296E-2</v>
      </c>
      <c r="S40" s="157">
        <v>0.20517200594056628</v>
      </c>
      <c r="T40" s="157">
        <v>0.25194202798933918</v>
      </c>
      <c r="U40" s="157">
        <v>0.20517200594056628</v>
      </c>
      <c r="V40" s="157">
        <v>0.11093645574783459</v>
      </c>
      <c r="W40" s="157">
        <v>0.1268466869093291</v>
      </c>
      <c r="X40" s="157">
        <v>0.13537263597455348</v>
      </c>
      <c r="Y40" s="157">
        <v>0.12522171147758288</v>
      </c>
      <c r="Z40" s="157">
        <v>0.15387813489983831</v>
      </c>
      <c r="AA40" s="157">
        <v>0.22350323077338696</v>
      </c>
      <c r="AB40" s="157">
        <v>0.24432725637786731</v>
      </c>
      <c r="AC40" s="157">
        <v>3.1064491637269522E-2</v>
      </c>
      <c r="AD40" s="157">
        <v>3.2857940549256737E-3</v>
      </c>
      <c r="AE40" s="157">
        <v>8.5260530241118765E-2</v>
      </c>
      <c r="AF40" s="157">
        <v>3.5124745701725586E-2</v>
      </c>
      <c r="AG40" s="157">
        <v>5.0905657609734214E-3</v>
      </c>
      <c r="AH40" s="157">
        <v>9.7106411720780134E-2</v>
      </c>
      <c r="AI40" s="157">
        <v>0.17321921363167767</v>
      </c>
      <c r="AJ40" s="157">
        <v>0.1244196095513892</v>
      </c>
      <c r="AK40" s="157">
        <v>0.10433688118129618</v>
      </c>
      <c r="AL40" s="157">
        <v>0.16360086773636506</v>
      </c>
      <c r="AM40" s="157">
        <v>0.17216489847809296</v>
      </c>
      <c r="AN40" s="157">
        <v>0.3680309628872146</v>
      </c>
      <c r="AO40" s="157">
        <v>0.1650220524250221</v>
      </c>
      <c r="AP40" s="157">
        <v>0.19427223636946317</v>
      </c>
      <c r="AQ40" s="157">
        <v>0.234734563034809</v>
      </c>
      <c r="AR40" s="157">
        <v>0.25394034176608671</v>
      </c>
      <c r="AS40" s="158">
        <v>8.1546023501338893E-3</v>
      </c>
    </row>
    <row r="41" spans="1:72" x14ac:dyDescent="0.25">
      <c r="AS41" s="271"/>
    </row>
    <row r="42" spans="1:72" ht="15.6" x14ac:dyDescent="0.3">
      <c r="A42" s="142" t="s">
        <v>284</v>
      </c>
      <c r="AS42" s="154"/>
    </row>
    <row r="43" spans="1:72" ht="14.45" x14ac:dyDescent="0.3">
      <c r="A43" s="77" t="s">
        <v>193</v>
      </c>
      <c r="AS43" s="152"/>
      <c r="BM43" s="159"/>
      <c r="BN43" s="159"/>
      <c r="BO43" s="159"/>
      <c r="BP43" s="159"/>
    </row>
    <row r="44" spans="1:72" ht="14.45" x14ac:dyDescent="0.3">
      <c r="A44" s="149"/>
      <c r="B44" s="160" t="s">
        <v>285</v>
      </c>
      <c r="C44" s="161"/>
      <c r="D44" s="161"/>
      <c r="E44" s="162"/>
      <c r="F44" s="60" t="s">
        <v>286</v>
      </c>
      <c r="G44" s="83"/>
      <c r="H44" s="84"/>
      <c r="I44" s="84"/>
      <c r="AS44" s="154"/>
      <c r="BT44" s="159"/>
    </row>
    <row r="45" spans="1:72" ht="27" x14ac:dyDescent="0.3">
      <c r="A45" s="156" t="s">
        <v>194</v>
      </c>
      <c r="B45" s="164" t="s">
        <v>195</v>
      </c>
      <c r="C45" s="165" t="s">
        <v>196</v>
      </c>
      <c r="D45" s="165" t="s">
        <v>197</v>
      </c>
      <c r="E45" s="19" t="s">
        <v>198</v>
      </c>
      <c r="F45" s="89" t="s">
        <v>195</v>
      </c>
      <c r="G45" s="89" t="s">
        <v>196</v>
      </c>
      <c r="H45" s="165" t="s">
        <v>197</v>
      </c>
      <c r="I45" s="19" t="s">
        <v>198</v>
      </c>
      <c r="J45" s="67"/>
      <c r="AS45" s="154"/>
      <c r="BT45" s="159"/>
    </row>
    <row r="46" spans="1:72" ht="14.45" x14ac:dyDescent="0.3">
      <c r="A46" s="143" t="s">
        <v>170</v>
      </c>
      <c r="B46" s="167">
        <v>290.55142030663399</v>
      </c>
      <c r="C46" s="154">
        <v>924.02018116851207</v>
      </c>
      <c r="D46" s="154">
        <v>4301.8987730061353</v>
      </c>
      <c r="E46" s="155">
        <v>5516.4703744812814</v>
      </c>
      <c r="F46" s="168">
        <v>67540.273641445732</v>
      </c>
      <c r="G46" s="169">
        <v>214793.56673072377</v>
      </c>
      <c r="H46" s="169">
        <v>1000000</v>
      </c>
      <c r="I46" s="151">
        <v>1282333.8403721696</v>
      </c>
      <c r="J46" s="145"/>
      <c r="AS46" s="154"/>
      <c r="BT46" s="159"/>
    </row>
    <row r="47" spans="1:72" ht="14.45" x14ac:dyDescent="0.3">
      <c r="A47" s="143" t="s">
        <v>172</v>
      </c>
      <c r="B47" s="167">
        <v>277.38080015418291</v>
      </c>
      <c r="C47" s="154">
        <v>875.86066227806805</v>
      </c>
      <c r="D47" s="154">
        <v>4015.0759202453987</v>
      </c>
      <c r="E47" s="155">
        <v>5168.3173826776492</v>
      </c>
      <c r="F47" s="170">
        <v>64478.690641144785</v>
      </c>
      <c r="G47" s="171">
        <v>203598.62202569289</v>
      </c>
      <c r="H47" s="171">
        <v>933326.45236551983</v>
      </c>
      <c r="I47" s="155">
        <v>1201403.7650323573</v>
      </c>
      <c r="J47" s="145"/>
      <c r="AS47" s="154"/>
      <c r="BT47" s="159"/>
    </row>
    <row r="48" spans="1:72" ht="14.45" x14ac:dyDescent="0.3">
      <c r="A48" s="143" t="s">
        <v>33</v>
      </c>
      <c r="B48" s="167">
        <v>36.019243108306547</v>
      </c>
      <c r="C48" s="154">
        <v>52.750285265712165</v>
      </c>
      <c r="D48" s="154">
        <v>0</v>
      </c>
      <c r="E48" s="155">
        <v>88.769528374018705</v>
      </c>
      <c r="F48" s="170">
        <v>8372.870913263394</v>
      </c>
      <c r="G48" s="171">
        <v>12262.09356591872</v>
      </c>
      <c r="H48" s="171">
        <v>0</v>
      </c>
      <c r="I48" s="155">
        <v>20634.964479182112</v>
      </c>
      <c r="J48" s="145"/>
      <c r="AS48" s="154"/>
      <c r="BT48" s="159"/>
    </row>
    <row r="49" spans="1:72" ht="14.45" x14ac:dyDescent="0.3">
      <c r="A49" s="143" t="s">
        <v>25</v>
      </c>
      <c r="B49" s="167">
        <v>186.14506198000171</v>
      </c>
      <c r="C49" s="154">
        <v>536.99913818151697</v>
      </c>
      <c r="D49" s="154">
        <v>0</v>
      </c>
      <c r="E49" s="155">
        <v>723.14420016151871</v>
      </c>
      <c r="F49" s="170">
        <v>43270.442147090529</v>
      </c>
      <c r="G49" s="171">
        <v>124828.39939217491</v>
      </c>
      <c r="H49" s="171">
        <v>0</v>
      </c>
      <c r="I49" s="155">
        <v>168098.84153926544</v>
      </c>
      <c r="J49" s="145"/>
      <c r="AS49" s="154"/>
      <c r="BT49" s="159"/>
    </row>
    <row r="50" spans="1:72" ht="14.45" x14ac:dyDescent="0.3">
      <c r="A50" s="143" t="s">
        <v>173</v>
      </c>
      <c r="B50" s="167">
        <v>55.21649506587466</v>
      </c>
      <c r="C50" s="154">
        <v>286.11123883083894</v>
      </c>
      <c r="D50" s="154">
        <v>4015.0759202453987</v>
      </c>
      <c r="E50" s="155">
        <v>4356.4036541421119</v>
      </c>
      <c r="F50" s="170">
        <v>12835.377580790861</v>
      </c>
      <c r="G50" s="171">
        <v>66508.129067599264</v>
      </c>
      <c r="H50" s="171">
        <v>933326.45236551983</v>
      </c>
      <c r="I50" s="155">
        <v>1012669.9590139099</v>
      </c>
      <c r="AS50" s="42"/>
      <c r="BT50" s="159"/>
    </row>
    <row r="51" spans="1:72" ht="14.45" x14ac:dyDescent="0.3">
      <c r="A51" s="143" t="s">
        <v>199</v>
      </c>
      <c r="B51" s="272">
        <v>6.3123858114492865E-2</v>
      </c>
      <c r="C51" s="273">
        <v>0.17694999910241269</v>
      </c>
      <c r="D51" s="154">
        <v>0</v>
      </c>
      <c r="E51" s="155">
        <v>0.24007385721690555</v>
      </c>
      <c r="F51" s="170">
        <v>14.673487556375571</v>
      </c>
      <c r="G51" s="171">
        <v>41.132999272960888</v>
      </c>
      <c r="H51" s="171">
        <v>0</v>
      </c>
      <c r="I51" s="155">
        <v>55.806486829336457</v>
      </c>
      <c r="AS51" s="42"/>
      <c r="BT51" s="159"/>
    </row>
    <row r="52" spans="1:72" ht="14.45" x14ac:dyDescent="0.3">
      <c r="A52" s="143" t="s">
        <v>175</v>
      </c>
      <c r="B52" s="167">
        <v>0.33920265286435336</v>
      </c>
      <c r="C52" s="154">
        <v>63.355103219794088</v>
      </c>
      <c r="D52" s="154">
        <v>329.98144229947997</v>
      </c>
      <c r="E52" s="155">
        <v>393.67574817213841</v>
      </c>
      <c r="F52" s="170">
        <v>78.849519889404789</v>
      </c>
      <c r="G52" s="171">
        <v>14727.241751326012</v>
      </c>
      <c r="H52" s="171">
        <v>76705.998841737368</v>
      </c>
      <c r="I52" s="155">
        <v>91512.090112952777</v>
      </c>
      <c r="AS52" s="154"/>
      <c r="BT52" s="159"/>
    </row>
    <row r="53" spans="1:72" ht="14.45" x14ac:dyDescent="0.3">
      <c r="A53" s="143" t="s">
        <v>85</v>
      </c>
      <c r="B53" s="102">
        <v>0.51922904804329706</v>
      </c>
      <c r="C53" s="42">
        <v>0.25057955876199062</v>
      </c>
      <c r="D53" s="42">
        <v>8.6409950208849416E-3</v>
      </c>
      <c r="E53" s="36">
        <v>0.77844960182617251</v>
      </c>
      <c r="F53" s="173">
        <v>120.69764432891657</v>
      </c>
      <c r="G53" s="174">
        <v>58.24859486102865</v>
      </c>
      <c r="H53" s="174">
        <v>2.0086467573588855</v>
      </c>
      <c r="I53" s="36">
        <v>180.95488594730406</v>
      </c>
      <c r="AS53" s="42"/>
      <c r="BT53" s="159"/>
    </row>
    <row r="54" spans="1:72" ht="14.45" x14ac:dyDescent="0.3">
      <c r="A54" s="143" t="s">
        <v>86</v>
      </c>
      <c r="B54" s="102">
        <v>3.7514106670657722E-4</v>
      </c>
      <c r="C54" s="42">
        <v>1.1834725094814352E-2</v>
      </c>
      <c r="D54" s="42">
        <v>7.6166044833770605E-3</v>
      </c>
      <c r="E54" s="36">
        <v>1.9826470644897988E-2</v>
      </c>
      <c r="F54" s="173">
        <v>8.7203601595774283E-2</v>
      </c>
      <c r="G54" s="174">
        <v>2.7510468561175214</v>
      </c>
      <c r="H54" s="174">
        <v>1.7705215499653968</v>
      </c>
      <c r="I54" s="36">
        <v>4.6087720076786924</v>
      </c>
      <c r="AS54" s="42"/>
      <c r="BT54" s="159"/>
    </row>
    <row r="55" spans="1:72" ht="14.45" x14ac:dyDescent="0.3">
      <c r="A55" s="143" t="s">
        <v>176</v>
      </c>
      <c r="B55" s="167">
        <v>16.015486476840511</v>
      </c>
      <c r="C55" s="154">
        <v>74.008692132779615</v>
      </c>
      <c r="D55" s="154">
        <v>332.25907233820146</v>
      </c>
      <c r="E55" s="155">
        <v>422.28325094782156</v>
      </c>
      <c r="F55" s="170">
        <v>3722.8878041797825</v>
      </c>
      <c r="G55" s="171">
        <v>17203.727014028012</v>
      </c>
      <c r="H55" s="171">
        <v>77235.446455198966</v>
      </c>
      <c r="I55" s="155">
        <v>98162.061273406754</v>
      </c>
      <c r="J55" s="144"/>
      <c r="AS55" s="42"/>
      <c r="BT55" s="159"/>
    </row>
    <row r="56" spans="1:72" ht="14.45" x14ac:dyDescent="0.3">
      <c r="A56" s="143" t="s">
        <v>177</v>
      </c>
      <c r="B56" s="102">
        <v>1.392210104527276E-2</v>
      </c>
      <c r="C56" s="42">
        <v>0.11421718000427608</v>
      </c>
      <c r="D56" s="42">
        <v>0.23889051384286944</v>
      </c>
      <c r="E56" s="36">
        <v>0.36702979489241827</v>
      </c>
      <c r="F56" s="173">
        <v>3.2362688617017596</v>
      </c>
      <c r="G56" s="174">
        <v>26.550410883904171</v>
      </c>
      <c r="H56" s="174">
        <v>55.531412161968312</v>
      </c>
      <c r="I56" s="36">
        <v>85.318091907574228</v>
      </c>
      <c r="AS56" s="42"/>
      <c r="BT56" s="159"/>
    </row>
    <row r="57" spans="1:72" ht="14.45" x14ac:dyDescent="0.3">
      <c r="A57" s="143" t="s">
        <v>178</v>
      </c>
      <c r="B57" s="102">
        <v>3.0953885548322305E-2</v>
      </c>
      <c r="C57" s="42">
        <v>4.8557793886082237E-2</v>
      </c>
      <c r="D57" s="42">
        <v>2.7034852254628263</v>
      </c>
      <c r="E57" s="36">
        <v>2.7829969048972307</v>
      </c>
      <c r="F57" s="173">
        <v>7.195400724571666</v>
      </c>
      <c r="G57" s="174">
        <v>11.2875259154809</v>
      </c>
      <c r="H57" s="174">
        <v>628.43999083075835</v>
      </c>
      <c r="I57" s="36">
        <v>646.92291747081094</v>
      </c>
      <c r="AS57" s="42"/>
      <c r="BT57" s="159"/>
    </row>
    <row r="58" spans="1:72" ht="14.45" x14ac:dyDescent="0.3">
      <c r="A58" s="143" t="s">
        <v>179</v>
      </c>
      <c r="B58" s="102">
        <v>7.650915416242654E-2</v>
      </c>
      <c r="C58" s="42">
        <v>0.10344877217419095</v>
      </c>
      <c r="D58" s="42">
        <v>0.12003872770223388</v>
      </c>
      <c r="E58" s="36">
        <v>0.2999966540388514</v>
      </c>
      <c r="F58" s="173">
        <v>17.784973147790389</v>
      </c>
      <c r="G58" s="174">
        <v>24.047235333225125</v>
      </c>
      <c r="H58" s="174">
        <v>27.903661623900021</v>
      </c>
      <c r="I58" s="36">
        <v>69.735870104915534</v>
      </c>
      <c r="AS58" s="42"/>
      <c r="BT58" s="159"/>
    </row>
    <row r="59" spans="1:72" ht="14.45" x14ac:dyDescent="0.3">
      <c r="A59" s="143" t="s">
        <v>180</v>
      </c>
      <c r="B59" s="102">
        <v>4.3276668011880091E-3</v>
      </c>
      <c r="C59" s="42">
        <v>1.0211320815668437E-2</v>
      </c>
      <c r="D59" s="42">
        <v>2.3406192480517039E-2</v>
      </c>
      <c r="E59" s="36">
        <v>3.7945180097373486E-2</v>
      </c>
      <c r="F59" s="173">
        <v>1.0059899196939652</v>
      </c>
      <c r="G59" s="174">
        <v>2.3736776141138347</v>
      </c>
      <c r="H59" s="174">
        <v>5.4408980116844923</v>
      </c>
      <c r="I59" s="36">
        <v>8.8205655454922915</v>
      </c>
      <c r="AS59" s="42"/>
    </row>
    <row r="60" spans="1:72" ht="14.45" x14ac:dyDescent="0.3">
      <c r="A60" s="143" t="s">
        <v>181</v>
      </c>
      <c r="B60" s="102">
        <v>3.6680114348275924E-3</v>
      </c>
      <c r="C60" s="42">
        <v>6.054650837052253E-3</v>
      </c>
      <c r="D60" s="42">
        <v>9.38242342820007E-3</v>
      </c>
      <c r="E60" s="36">
        <v>1.9105085700079915E-2</v>
      </c>
      <c r="F60" s="173">
        <v>0.85264940631422925</v>
      </c>
      <c r="G60" s="174">
        <v>1.4074368451076564</v>
      </c>
      <c r="H60" s="174">
        <v>2.1809958632856676</v>
      </c>
      <c r="I60" s="36">
        <v>4.4410821147075525</v>
      </c>
      <c r="AS60" s="42"/>
    </row>
    <row r="61" spans="1:72" ht="14.45" x14ac:dyDescent="0.3">
      <c r="A61" s="143" t="s">
        <v>182</v>
      </c>
      <c r="B61" s="102">
        <v>3.3725671352195154E-2</v>
      </c>
      <c r="C61" s="42">
        <v>0.11843630944845111</v>
      </c>
      <c r="D61" s="42">
        <v>4.9851785822709284E-3</v>
      </c>
      <c r="E61" s="36">
        <v>0.15714715938291721</v>
      </c>
      <c r="F61" s="173">
        <v>7.8397175600270828</v>
      </c>
      <c r="G61" s="174">
        <v>27.531170698767674</v>
      </c>
      <c r="H61" s="174">
        <v>1.1588321449012904</v>
      </c>
      <c r="I61" s="36">
        <v>36.529720403696047</v>
      </c>
      <c r="AS61" s="42"/>
    </row>
    <row r="62" spans="1:72" ht="14.45" x14ac:dyDescent="0.3">
      <c r="A62" s="143" t="s">
        <v>200</v>
      </c>
      <c r="B62" s="102">
        <v>6.7003778343337878E-4</v>
      </c>
      <c r="C62" s="42">
        <v>7.0306854376394874E-4</v>
      </c>
      <c r="D62" s="42">
        <v>1.7385376043784653E-3</v>
      </c>
      <c r="E62" s="36">
        <v>3.1116439315757929E-3</v>
      </c>
      <c r="F62" s="173">
        <v>0.15575396325868479</v>
      </c>
      <c r="G62" s="174">
        <v>0.16343214493460748</v>
      </c>
      <c r="H62" s="174">
        <v>0.40413261587826443</v>
      </c>
      <c r="I62" s="36">
        <v>0.72331872407155673</v>
      </c>
      <c r="AS62" s="42"/>
    </row>
    <row r="63" spans="1:72" ht="14.45" x14ac:dyDescent="0.3">
      <c r="A63" s="143" t="s">
        <v>201</v>
      </c>
      <c r="B63" s="102">
        <v>1.3231671009721118E-3</v>
      </c>
      <c r="C63" s="42">
        <v>1.4905844512521427E-3</v>
      </c>
      <c r="D63" s="42">
        <v>3.2861410505826863E-3</v>
      </c>
      <c r="E63" s="36">
        <v>6.0998926028069406E-3</v>
      </c>
      <c r="F63" s="173">
        <v>0.30757746074240899</v>
      </c>
      <c r="G63" s="174">
        <v>0.34649454343402258</v>
      </c>
      <c r="H63" s="174">
        <v>0.76388153789270941</v>
      </c>
      <c r="I63" s="36">
        <v>1.4179535420691409</v>
      </c>
      <c r="AS63" s="42"/>
    </row>
    <row r="64" spans="1:72" ht="14.45" x14ac:dyDescent="0.3">
      <c r="A64" s="143" t="s">
        <v>185</v>
      </c>
      <c r="B64" s="102">
        <v>2.3681626175078747E-3</v>
      </c>
      <c r="C64" s="42">
        <v>6.6541461047531072E-2</v>
      </c>
      <c r="D64" s="42">
        <v>0.16483445455157991</v>
      </c>
      <c r="E64" s="36">
        <v>0.23374407821661886</v>
      </c>
      <c r="F64" s="173">
        <v>0.55049240869352678</v>
      </c>
      <c r="G64" s="174">
        <v>15.467928130961667</v>
      </c>
      <c r="H64" s="174">
        <v>38.316674391758134</v>
      </c>
      <c r="I64" s="36">
        <v>54.335094931413323</v>
      </c>
      <c r="AS64" s="42"/>
      <c r="AV64" s="172"/>
      <c r="AX64" s="159"/>
      <c r="AY64" s="159"/>
      <c r="AZ64" s="159"/>
      <c r="BA64" s="159"/>
    </row>
    <row r="65" spans="1:53" ht="14.45" x14ac:dyDescent="0.3">
      <c r="A65" s="143" t="s">
        <v>186</v>
      </c>
      <c r="B65" s="102">
        <v>1.2371274611322502E-3</v>
      </c>
      <c r="C65" s="42">
        <v>1.4992980584502691E-2</v>
      </c>
      <c r="D65" s="42">
        <v>1.86540480556935</v>
      </c>
      <c r="E65" s="36">
        <v>1.8816349136149848</v>
      </c>
      <c r="F65" s="173">
        <v>0.28757707384819625</v>
      </c>
      <c r="G65" s="174">
        <v>3.4852006929083794</v>
      </c>
      <c r="H65" s="174">
        <v>433.62359367322324</v>
      </c>
      <c r="I65" s="36">
        <v>437.39637143997982</v>
      </c>
      <c r="AS65" s="42"/>
      <c r="AX65" s="159"/>
      <c r="AY65" s="159"/>
      <c r="AZ65" s="159"/>
      <c r="BA65" s="159"/>
    </row>
    <row r="66" spans="1:53" ht="14.45" x14ac:dyDescent="0.3">
      <c r="A66" s="143" t="s">
        <v>187</v>
      </c>
      <c r="B66" s="102">
        <v>3.8050619306834255E-3</v>
      </c>
      <c r="C66" s="42">
        <v>3.0577427038249828E-2</v>
      </c>
      <c r="D66" s="42">
        <v>8.2826722114541368E-2</v>
      </c>
      <c r="E66" s="36">
        <v>0.11720921108347462</v>
      </c>
      <c r="F66" s="173">
        <v>0.88450754689062017</v>
      </c>
      <c r="G66" s="174">
        <v>7.1078908760288071</v>
      </c>
      <c r="H66" s="174">
        <v>19.253526520491011</v>
      </c>
      <c r="I66" s="36">
        <v>27.24592494341044</v>
      </c>
      <c r="AS66" s="42"/>
      <c r="AX66" s="159"/>
      <c r="AY66" s="159"/>
      <c r="AZ66" s="159"/>
      <c r="BA66" s="159"/>
    </row>
    <row r="67" spans="1:53" ht="14.45" x14ac:dyDescent="0.3">
      <c r="A67" s="143" t="s">
        <v>188</v>
      </c>
      <c r="B67" s="102">
        <v>2.992292424926324E-4</v>
      </c>
      <c r="C67" s="42">
        <v>2.7160927363369348E-3</v>
      </c>
      <c r="D67" s="42">
        <v>1.6150272811556756E-2</v>
      </c>
      <c r="E67" s="36">
        <v>1.9165594790386323E-2</v>
      </c>
      <c r="F67" s="173">
        <v>6.9557481075625871E-2</v>
      </c>
      <c r="G67" s="174">
        <v>0.63137067598616436</v>
      </c>
      <c r="H67" s="174">
        <v>3.7542196280622995</v>
      </c>
      <c r="I67" s="36">
        <v>4.4551477851240895</v>
      </c>
      <c r="AS67" s="42"/>
      <c r="AX67" s="159"/>
      <c r="AY67" s="159"/>
      <c r="AZ67" s="159"/>
      <c r="BA67" s="159"/>
    </row>
    <row r="68" spans="1:53" ht="14.45" x14ac:dyDescent="0.3">
      <c r="A68" s="143" t="s">
        <v>189</v>
      </c>
      <c r="B68" s="102">
        <v>2.3429084241221592E-4</v>
      </c>
      <c r="C68" s="42">
        <v>2.1130975524606059E-3</v>
      </c>
      <c r="D68" s="42">
        <v>6.4738721654580477E-3</v>
      </c>
      <c r="E68" s="36">
        <v>8.8212605603308694E-3</v>
      </c>
      <c r="F68" s="173">
        <v>5.4462193272040944E-2</v>
      </c>
      <c r="G68" s="174">
        <v>0.49120113325771936</v>
      </c>
      <c r="H68" s="174">
        <v>1.5048871456671105</v>
      </c>
      <c r="I68" s="36">
        <v>2.0505504721968708</v>
      </c>
      <c r="AS68" s="42"/>
      <c r="AX68" s="159"/>
      <c r="AY68" s="159"/>
      <c r="AZ68" s="159"/>
      <c r="BA68" s="159"/>
    </row>
    <row r="69" spans="1:53" ht="14.45" x14ac:dyDescent="0.3">
      <c r="A69" s="143" t="s">
        <v>190</v>
      </c>
      <c r="B69" s="102">
        <v>4.7686152646138798E-3</v>
      </c>
      <c r="C69" s="42">
        <v>6.0763819548083825E-2</v>
      </c>
      <c r="D69" s="42">
        <v>3.4397732217669405E-3</v>
      </c>
      <c r="E69" s="42">
        <v>6.8972208034464647E-2</v>
      </c>
      <c r="F69" s="173">
        <v>1.1084908121354065</v>
      </c>
      <c r="G69" s="174">
        <v>14.124883627985163</v>
      </c>
      <c r="H69" s="174">
        <v>0.79959417998189031</v>
      </c>
      <c r="I69" s="36">
        <v>16.032968620102459</v>
      </c>
      <c r="AX69" s="159"/>
      <c r="AY69" s="159"/>
      <c r="AZ69" s="159"/>
      <c r="BA69" s="159"/>
    </row>
    <row r="70" spans="1:53" ht="14.45" x14ac:dyDescent="0.3">
      <c r="A70" s="143" t="s">
        <v>191</v>
      </c>
      <c r="B70" s="102">
        <v>3.0132580663228111E-5</v>
      </c>
      <c r="C70" s="42">
        <v>2.1240266384459175E-4</v>
      </c>
      <c r="D70" s="42">
        <v>1.1995909470211409E-3</v>
      </c>
      <c r="E70" s="42">
        <v>1.4421261915289608E-3</v>
      </c>
      <c r="F70" s="173">
        <v>7.0044838926257872E-3</v>
      </c>
      <c r="G70" s="174">
        <v>4.9374165932818154E-2</v>
      </c>
      <c r="H70" s="174">
        <v>0.27885150495600242</v>
      </c>
      <c r="I70" s="36">
        <v>0.33523015478144635</v>
      </c>
      <c r="AX70" s="159"/>
      <c r="AY70" s="159"/>
      <c r="AZ70" s="159"/>
      <c r="BA70" s="159"/>
    </row>
    <row r="71" spans="1:53" ht="14.45" x14ac:dyDescent="0.3">
      <c r="A71" s="156" t="s">
        <v>192</v>
      </c>
      <c r="B71" s="175">
        <v>7.1067283421633346E-5</v>
      </c>
      <c r="C71" s="157">
        <v>5.4363216841990893E-4</v>
      </c>
      <c r="D71" s="157">
        <v>2.2674373249020534E-3</v>
      </c>
      <c r="E71" s="157">
        <v>2.8821367767435956E-3</v>
      </c>
      <c r="F71" s="176">
        <v>1.6519980402042805E-2</v>
      </c>
      <c r="G71" s="177">
        <v>0.12637028370614653</v>
      </c>
      <c r="H71" s="177">
        <v>0.52707826114596945</v>
      </c>
      <c r="I71" s="158">
        <v>0.66996852525415884</v>
      </c>
      <c r="AX71" s="159"/>
      <c r="AY71" s="159"/>
      <c r="AZ71" s="159"/>
      <c r="BA71" s="159"/>
    </row>
    <row r="72" spans="1:53" ht="14.45" x14ac:dyDescent="0.3">
      <c r="AX72" s="159"/>
      <c r="AY72" s="159"/>
      <c r="AZ72" s="159"/>
      <c r="BA72" s="159"/>
    </row>
    <row r="73" spans="1:53" ht="14.45" x14ac:dyDescent="0.3">
      <c r="A73" s="77" t="s">
        <v>934</v>
      </c>
      <c r="U73" s="77"/>
      <c r="Y73" s="42"/>
      <c r="AY73" s="159"/>
      <c r="AZ73" s="159"/>
      <c r="BA73" s="159"/>
    </row>
    <row r="74" spans="1:53" ht="14.45" x14ac:dyDescent="0.3">
      <c r="A74" s="149"/>
      <c r="B74" s="160" t="s">
        <v>285</v>
      </c>
      <c r="C74" s="161"/>
      <c r="D74" s="161"/>
      <c r="E74" s="162"/>
      <c r="F74" s="60" t="s">
        <v>286</v>
      </c>
      <c r="G74" s="83"/>
      <c r="H74" s="84"/>
      <c r="I74" s="84"/>
      <c r="V74" s="274"/>
      <c r="W74" s="275"/>
      <c r="X74" s="275"/>
      <c r="Y74" s="275"/>
      <c r="Z74" s="275"/>
      <c r="AA74" s="275"/>
      <c r="AB74" s="275"/>
      <c r="AC74" s="275"/>
      <c r="AY74" s="159"/>
      <c r="AZ74" s="159"/>
      <c r="BA74" s="159"/>
    </row>
    <row r="75" spans="1:53" ht="27" x14ac:dyDescent="0.3">
      <c r="A75" s="156" t="s">
        <v>194</v>
      </c>
      <c r="B75" s="164" t="s">
        <v>195</v>
      </c>
      <c r="C75" s="165" t="s">
        <v>196</v>
      </c>
      <c r="D75" s="165" t="s">
        <v>197</v>
      </c>
      <c r="E75" s="19" t="s">
        <v>198</v>
      </c>
      <c r="F75" s="89" t="s">
        <v>195</v>
      </c>
      <c r="G75" s="89" t="s">
        <v>196</v>
      </c>
      <c r="H75" s="165" t="s">
        <v>197</v>
      </c>
      <c r="I75" s="19" t="s">
        <v>198</v>
      </c>
      <c r="V75" s="67"/>
      <c r="W75" s="67"/>
      <c r="X75" s="67"/>
      <c r="Y75" s="67"/>
      <c r="Z75" s="67"/>
      <c r="AA75" s="67"/>
      <c r="AB75" s="67"/>
      <c r="AC75" s="67"/>
      <c r="AX75" s="159"/>
      <c r="AY75" s="159"/>
      <c r="AZ75" s="159"/>
      <c r="BA75" s="159"/>
    </row>
    <row r="76" spans="1:53" ht="14.45" x14ac:dyDescent="0.3">
      <c r="A76" s="143" t="s">
        <v>170</v>
      </c>
      <c r="B76" s="167">
        <v>147.97023151826966</v>
      </c>
      <c r="C76" s="154">
        <v>939.80435475344507</v>
      </c>
      <c r="D76" s="154">
        <v>4301.8987730061353</v>
      </c>
      <c r="E76" s="155">
        <v>5389.6733592778501</v>
      </c>
      <c r="F76" s="168">
        <v>34396.493112939788</v>
      </c>
      <c r="G76" s="169">
        <v>218462.68458258416</v>
      </c>
      <c r="H76" s="169">
        <v>1000000</v>
      </c>
      <c r="I76" s="151">
        <v>1252859.1776955242</v>
      </c>
      <c r="V76" s="154"/>
      <c r="W76" s="154"/>
      <c r="X76" s="154"/>
      <c r="Y76" s="154"/>
      <c r="Z76" s="171"/>
      <c r="AA76" s="171"/>
      <c r="AB76" s="171"/>
      <c r="AC76" s="154"/>
      <c r="AX76" s="159"/>
      <c r="AY76" s="159"/>
      <c r="AZ76" s="159"/>
      <c r="BA76" s="159"/>
    </row>
    <row r="77" spans="1:53" ht="14.45" x14ac:dyDescent="0.3">
      <c r="A77" s="143" t="s">
        <v>172</v>
      </c>
      <c r="B77" s="167">
        <v>142.51621856576207</v>
      </c>
      <c r="C77" s="154">
        <v>889.87148132729567</v>
      </c>
      <c r="D77" s="154">
        <v>4015.0759202453987</v>
      </c>
      <c r="E77" s="155">
        <v>5047.4636201384565</v>
      </c>
      <c r="F77" s="170">
        <v>33128.677843382357</v>
      </c>
      <c r="G77" s="171">
        <v>206855.51387473955</v>
      </c>
      <c r="H77" s="171">
        <v>933326.45236551983</v>
      </c>
      <c r="I77" s="155">
        <v>1173310.6440836417</v>
      </c>
      <c r="V77" s="154"/>
      <c r="W77" s="154"/>
      <c r="X77" s="154"/>
      <c r="Y77" s="154"/>
      <c r="Z77" s="171"/>
      <c r="AA77" s="171"/>
      <c r="AB77" s="171"/>
      <c r="AC77" s="154"/>
      <c r="AX77" s="159"/>
      <c r="AY77" s="159"/>
      <c r="AZ77" s="159"/>
      <c r="BA77" s="159"/>
    </row>
    <row r="78" spans="1:53" ht="14.45" x14ac:dyDescent="0.3">
      <c r="A78" s="143" t="s">
        <v>33</v>
      </c>
      <c r="B78" s="167">
        <v>15.393071983828895</v>
      </c>
      <c r="C78" s="154">
        <v>57.994019010557736</v>
      </c>
      <c r="D78" s="154">
        <v>0</v>
      </c>
      <c r="E78" s="155">
        <v>73.387090994386625</v>
      </c>
      <c r="F78" s="170">
        <v>3578.204136373095</v>
      </c>
      <c r="G78" s="171">
        <v>13481.028278597067</v>
      </c>
      <c r="H78" s="171">
        <v>0</v>
      </c>
      <c r="I78" s="155">
        <v>17059.23241497016</v>
      </c>
      <c r="V78" s="154"/>
      <c r="W78" s="154"/>
      <c r="X78" s="154"/>
      <c r="Y78" s="154"/>
      <c r="Z78" s="171"/>
      <c r="AA78" s="171"/>
      <c r="AB78" s="171"/>
      <c r="AC78" s="154"/>
      <c r="AX78" s="159"/>
      <c r="AY78" s="159"/>
      <c r="AZ78" s="159"/>
      <c r="BA78" s="159"/>
    </row>
    <row r="79" spans="1:53" ht="14.45" x14ac:dyDescent="0.3">
      <c r="A79" s="143" t="s">
        <v>25</v>
      </c>
      <c r="B79" s="167">
        <v>79.483267393373382</v>
      </c>
      <c r="C79" s="154">
        <v>616.12275699103952</v>
      </c>
      <c r="D79" s="154">
        <v>0</v>
      </c>
      <c r="E79" s="155">
        <v>695.60602438441288</v>
      </c>
      <c r="F79" s="170">
        <v>18476.322105048293</v>
      </c>
      <c r="G79" s="171">
        <v>143221.11920836705</v>
      </c>
      <c r="H79" s="171">
        <v>0</v>
      </c>
      <c r="I79" s="155">
        <v>161697.4413134153</v>
      </c>
      <c r="V79" s="154"/>
      <c r="W79" s="154"/>
      <c r="X79" s="154"/>
      <c r="Y79" s="154"/>
      <c r="Z79" s="171"/>
      <c r="AA79" s="171"/>
      <c r="AB79" s="171"/>
      <c r="AC79" s="154"/>
      <c r="AX79" s="159"/>
      <c r="AY79" s="159"/>
      <c r="AZ79" s="159"/>
      <c r="BA79" s="159"/>
    </row>
    <row r="80" spans="1:53" ht="14.45" x14ac:dyDescent="0.3">
      <c r="A80" s="143" t="s">
        <v>173</v>
      </c>
      <c r="B80" s="167">
        <v>47.639879188559796</v>
      </c>
      <c r="C80" s="154">
        <v>215.75470532569844</v>
      </c>
      <c r="D80" s="154">
        <v>4015.0759202453987</v>
      </c>
      <c r="E80" s="155">
        <v>4278.4705047596572</v>
      </c>
      <c r="F80" s="170">
        <v>11074.151601960963</v>
      </c>
      <c r="G80" s="171">
        <v>50153.366387775473</v>
      </c>
      <c r="H80" s="171">
        <v>933326.45236551983</v>
      </c>
      <c r="I80" s="155">
        <v>994553.97035525634</v>
      </c>
      <c r="V80" s="154"/>
      <c r="W80" s="154"/>
      <c r="X80" s="154"/>
      <c r="Y80" s="154"/>
      <c r="Z80" s="171"/>
      <c r="AA80" s="171"/>
      <c r="AB80" s="171"/>
      <c r="AC80" s="154"/>
      <c r="AX80" s="159"/>
      <c r="AY80" s="159"/>
      <c r="AZ80" s="159"/>
      <c r="BA80" s="159"/>
    </row>
    <row r="81" spans="1:53" ht="14.45" x14ac:dyDescent="0.3">
      <c r="A81" s="143" t="s">
        <v>199</v>
      </c>
      <c r="B81" s="272">
        <v>6.2716518837948126E-2</v>
      </c>
      <c r="C81" s="273">
        <v>0.18867154479597759</v>
      </c>
      <c r="D81" s="154">
        <v>0</v>
      </c>
      <c r="E81" s="155">
        <v>0.25138806363392574</v>
      </c>
      <c r="F81" s="170">
        <v>14.578799304039013</v>
      </c>
      <c r="G81" s="171">
        <v>43.857736955566551</v>
      </c>
      <c r="H81" s="171">
        <v>0</v>
      </c>
      <c r="I81" s="155">
        <v>58.436536259605575</v>
      </c>
      <c r="V81" s="273"/>
      <c r="W81" s="273"/>
      <c r="X81" s="154"/>
      <c r="Y81" s="154"/>
      <c r="Z81" s="171"/>
      <c r="AA81" s="171"/>
      <c r="AB81" s="171"/>
      <c r="AC81" s="154"/>
      <c r="AX81" s="159"/>
      <c r="AY81" s="159"/>
      <c r="AZ81" s="159"/>
      <c r="BA81" s="159"/>
    </row>
    <row r="82" spans="1:53" ht="14.45" x14ac:dyDescent="0.3">
      <c r="A82" s="143" t="s">
        <v>175</v>
      </c>
      <c r="B82" s="167">
        <v>-11.002445929181391</v>
      </c>
      <c r="C82" s="154">
        <v>65.591893069918399</v>
      </c>
      <c r="D82" s="154">
        <v>329.98144229947997</v>
      </c>
      <c r="E82" s="155">
        <v>384.570889440217</v>
      </c>
      <c r="F82" s="170">
        <v>-2557.5789923789775</v>
      </c>
      <c r="G82" s="171">
        <v>15247.195838614136</v>
      </c>
      <c r="H82" s="171">
        <v>76705.998841737368</v>
      </c>
      <c r="I82" s="155">
        <v>89395.615687972531</v>
      </c>
      <c r="V82" s="154"/>
      <c r="W82" s="154"/>
      <c r="X82" s="154"/>
      <c r="Y82" s="154"/>
      <c r="Z82" s="171"/>
      <c r="AA82" s="171"/>
      <c r="AB82" s="171"/>
      <c r="AC82" s="154"/>
      <c r="AX82" s="159"/>
      <c r="AY82" s="159"/>
      <c r="AZ82" s="159"/>
      <c r="BA82" s="159"/>
    </row>
    <row r="83" spans="1:53" ht="14.45" x14ac:dyDescent="0.3">
      <c r="A83" s="143" t="s">
        <v>85</v>
      </c>
      <c r="B83" s="102">
        <v>0.49693188789904369</v>
      </c>
      <c r="C83" s="42">
        <v>0.34728558081522543</v>
      </c>
      <c r="D83" s="42">
        <v>8.6409950208849416E-3</v>
      </c>
      <c r="E83" s="36">
        <v>0.85285846373515406</v>
      </c>
      <c r="F83" s="173">
        <v>115.51454697568147</v>
      </c>
      <c r="G83" s="174">
        <v>80.728440890891733</v>
      </c>
      <c r="H83" s="174">
        <v>2.0086467573588855</v>
      </c>
      <c r="I83" s="36">
        <v>198.25163462393209</v>
      </c>
      <c r="V83" s="42"/>
      <c r="W83" s="42"/>
      <c r="X83" s="42"/>
      <c r="Y83" s="42"/>
      <c r="Z83" s="174"/>
      <c r="AA83" s="174"/>
      <c r="AB83" s="174"/>
      <c r="AC83" s="42"/>
      <c r="AX83" s="159"/>
      <c r="AY83" s="159"/>
      <c r="AZ83" s="159"/>
      <c r="BA83" s="159"/>
    </row>
    <row r="84" spans="1:53" ht="14.45" x14ac:dyDescent="0.3">
      <c r="A84" s="143" t="s">
        <v>86</v>
      </c>
      <c r="B84" s="102">
        <v>1.8093823771559895E-4</v>
      </c>
      <c r="C84" s="42">
        <v>1.1971246989265605E-2</v>
      </c>
      <c r="D84" s="42">
        <v>7.6166044833770605E-3</v>
      </c>
      <c r="E84" s="36">
        <v>1.9768789710358264E-2</v>
      </c>
      <c r="F84" s="173">
        <v>4.2060087245883906E-2</v>
      </c>
      <c r="G84" s="174">
        <v>2.7827821203938243</v>
      </c>
      <c r="H84" s="174">
        <v>1.7705215499653968</v>
      </c>
      <c r="I84" s="36">
        <v>4.5953637576051047</v>
      </c>
      <c r="V84" s="42"/>
      <c r="W84" s="42"/>
      <c r="X84" s="42"/>
      <c r="Y84" s="42"/>
      <c r="Z84" s="174"/>
      <c r="AA84" s="174"/>
      <c r="AB84" s="174"/>
      <c r="AC84" s="42"/>
    </row>
    <row r="85" spans="1:53" ht="14.45" x14ac:dyDescent="0.3">
      <c r="A85" s="143" t="s">
        <v>176</v>
      </c>
      <c r="B85" s="167">
        <v>3.9534593407845531</v>
      </c>
      <c r="C85" s="154">
        <v>79.182840946530547</v>
      </c>
      <c r="D85" s="154">
        <v>332.25907233820146</v>
      </c>
      <c r="E85" s="155">
        <v>415.39537262551659</v>
      </c>
      <c r="F85" s="170">
        <v>919.00334001162582</v>
      </c>
      <c r="G85" s="171">
        <v>18406.486327245253</v>
      </c>
      <c r="H85" s="171">
        <v>77235.446455198966</v>
      </c>
      <c r="I85" s="155">
        <v>96560.936122455838</v>
      </c>
      <c r="V85" s="154"/>
      <c r="W85" s="154"/>
      <c r="X85" s="154"/>
      <c r="Y85" s="154"/>
      <c r="Z85" s="171"/>
      <c r="AA85" s="171"/>
      <c r="AB85" s="171"/>
      <c r="AC85" s="154"/>
    </row>
    <row r="86" spans="1:53" ht="14.45" x14ac:dyDescent="0.3">
      <c r="A86" s="143" t="s">
        <v>177</v>
      </c>
      <c r="B86" s="102">
        <v>1.3579749080722899E-2</v>
      </c>
      <c r="C86" s="42">
        <v>0.11724225791377396</v>
      </c>
      <c r="D86" s="42">
        <v>0.23889051384286944</v>
      </c>
      <c r="E86" s="36">
        <v>0.36971252083736628</v>
      </c>
      <c r="F86" s="173">
        <v>3.1566872670119737</v>
      </c>
      <c r="G86" s="174">
        <v>27.253606860638875</v>
      </c>
      <c r="H86" s="174">
        <v>55.531412161968312</v>
      </c>
      <c r="I86" s="36">
        <v>85.941706289619162</v>
      </c>
      <c r="V86" s="42"/>
      <c r="W86" s="42"/>
      <c r="X86" s="42"/>
      <c r="Y86" s="42"/>
      <c r="Z86" s="174"/>
      <c r="AA86" s="174"/>
      <c r="AB86" s="174"/>
      <c r="AC86" s="42"/>
    </row>
    <row r="87" spans="1:53" ht="14.45" x14ac:dyDescent="0.3">
      <c r="A87" s="143" t="s">
        <v>178</v>
      </c>
      <c r="B87" s="102">
        <v>2.7262051052514918E-2</v>
      </c>
      <c r="C87" s="42">
        <v>5.3647091225399381E-2</v>
      </c>
      <c r="D87" s="42">
        <v>2.7034852254628263</v>
      </c>
      <c r="E87" s="36">
        <v>2.7843943677407408</v>
      </c>
      <c r="F87" s="173">
        <v>6.3372135168732475</v>
      </c>
      <c r="G87" s="174">
        <v>12.470561037379126</v>
      </c>
      <c r="H87" s="174">
        <v>628.43999083075835</v>
      </c>
      <c r="I87" s="36">
        <v>647.24776538501078</v>
      </c>
      <c r="V87" s="42"/>
      <c r="W87" s="42"/>
      <c r="X87" s="42"/>
      <c r="Y87" s="42"/>
      <c r="Z87" s="174"/>
      <c r="AA87" s="174"/>
      <c r="AB87" s="174"/>
      <c r="AC87" s="42"/>
    </row>
    <row r="88" spans="1:53" ht="14.45" x14ac:dyDescent="0.3">
      <c r="A88" s="143" t="s">
        <v>179</v>
      </c>
      <c r="B88" s="102">
        <v>9.8683291949633087E-2</v>
      </c>
      <c r="C88" s="42">
        <v>0.1182358533187354</v>
      </c>
      <c r="D88" s="42">
        <v>0.12003872770223388</v>
      </c>
      <c r="E88" s="36">
        <v>0.33695787297060237</v>
      </c>
      <c r="F88" s="173">
        <v>22.93947327837143</v>
      </c>
      <c r="G88" s="174">
        <v>27.484573570315106</v>
      </c>
      <c r="H88" s="174">
        <v>27.903661623900021</v>
      </c>
      <c r="I88" s="36">
        <v>78.327708472586565</v>
      </c>
      <c r="V88" s="42"/>
      <c r="W88" s="42"/>
      <c r="X88" s="42"/>
      <c r="Y88" s="42"/>
      <c r="Z88" s="174"/>
      <c r="AA88" s="174"/>
      <c r="AB88" s="174"/>
      <c r="AC88" s="42"/>
    </row>
    <row r="89" spans="1:53" ht="14.45" x14ac:dyDescent="0.3">
      <c r="A89" s="143" t="s">
        <v>180</v>
      </c>
      <c r="B89" s="102">
        <v>6.7784914973545848E-3</v>
      </c>
      <c r="C89" s="42">
        <v>1.1406092295225868E-2</v>
      </c>
      <c r="D89" s="42">
        <v>2.3406192480517039E-2</v>
      </c>
      <c r="E89" s="36">
        <v>4.1590776273097492E-2</v>
      </c>
      <c r="F89" s="173">
        <v>1.5756975826322908</v>
      </c>
      <c r="G89" s="174">
        <v>2.6514088073846924</v>
      </c>
      <c r="H89" s="174">
        <v>5.4408980116844923</v>
      </c>
      <c r="I89" s="36">
        <v>9.6680044017014772</v>
      </c>
      <c r="V89" s="42"/>
      <c r="W89" s="42"/>
      <c r="X89" s="42"/>
      <c r="Y89" s="42"/>
      <c r="Z89" s="174"/>
      <c r="AA89" s="174"/>
      <c r="AB89" s="174"/>
      <c r="AC89" s="42"/>
    </row>
    <row r="90" spans="1:53" ht="14.45" x14ac:dyDescent="0.3">
      <c r="A90" s="143" t="s">
        <v>181</v>
      </c>
      <c r="B90" s="102">
        <v>6.0713232580617629E-3</v>
      </c>
      <c r="C90" s="42">
        <v>7.0435085297371105E-3</v>
      </c>
      <c r="D90" s="42">
        <v>9.38242342820007E-3</v>
      </c>
      <c r="E90" s="36">
        <v>2.2497255215998942E-2</v>
      </c>
      <c r="F90" s="173">
        <v>1.4113124409524791</v>
      </c>
      <c r="G90" s="174">
        <v>1.6373022475410686</v>
      </c>
      <c r="H90" s="174">
        <v>2.1809958632856676</v>
      </c>
      <c r="I90" s="36">
        <v>5.2296105517792153</v>
      </c>
      <c r="V90" s="42"/>
      <c r="W90" s="42"/>
      <c r="X90" s="42"/>
      <c r="Y90" s="42"/>
      <c r="Z90" s="174"/>
      <c r="AA90" s="174"/>
      <c r="AB90" s="174"/>
      <c r="AC90" s="42"/>
    </row>
    <row r="91" spans="1:53" ht="14.45" x14ac:dyDescent="0.3">
      <c r="A91" s="143" t="s">
        <v>182</v>
      </c>
      <c r="B91" s="102">
        <v>5.1444400720960841E-2</v>
      </c>
      <c r="C91" s="42">
        <v>0.12661963896743544</v>
      </c>
      <c r="D91" s="42">
        <v>4.9851785822709284E-3</v>
      </c>
      <c r="E91" s="36">
        <v>0.18304921827066722</v>
      </c>
      <c r="F91" s="173">
        <v>11.95853353030245</v>
      </c>
      <c r="G91" s="174">
        <v>29.433430596265421</v>
      </c>
      <c r="H91" s="174">
        <v>1.1588321449012904</v>
      </c>
      <c r="I91" s="36">
        <v>42.550796271469167</v>
      </c>
      <c r="V91" s="42"/>
      <c r="W91" s="42"/>
      <c r="X91" s="42"/>
      <c r="Y91" s="42"/>
      <c r="Z91" s="174"/>
      <c r="AA91" s="174"/>
      <c r="AB91" s="174"/>
      <c r="AC91" s="42"/>
    </row>
    <row r="92" spans="1:53" ht="14.45" x14ac:dyDescent="0.3">
      <c r="A92" s="143" t="s">
        <v>200</v>
      </c>
      <c r="B92" s="102">
        <v>1.0686527774710741E-3</v>
      </c>
      <c r="C92" s="42">
        <v>9.1834023951924658E-4</v>
      </c>
      <c r="D92" s="42">
        <v>1.7385376043784653E-3</v>
      </c>
      <c r="E92" s="36">
        <v>3.7255306213687862E-3</v>
      </c>
      <c r="F92" s="173">
        <v>0.24841420820423152</v>
      </c>
      <c r="G92" s="174">
        <v>0.21347323309458471</v>
      </c>
      <c r="H92" s="174">
        <v>0.40413261587826443</v>
      </c>
      <c r="I92" s="36">
        <v>0.86602005717708064</v>
      </c>
      <c r="V92" s="42"/>
      <c r="W92" s="42"/>
      <c r="X92" s="42"/>
      <c r="Y92" s="42"/>
      <c r="Z92" s="174"/>
      <c r="AA92" s="174"/>
      <c r="AB92" s="174"/>
      <c r="AC92" s="42"/>
    </row>
    <row r="93" spans="1:53" ht="14.45" x14ac:dyDescent="0.3">
      <c r="A93" s="143" t="s">
        <v>201</v>
      </c>
      <c r="B93" s="102">
        <v>2.2926907227211316E-3</v>
      </c>
      <c r="C93" s="42">
        <v>1.9488270157230437E-3</v>
      </c>
      <c r="D93" s="42">
        <v>3.2861410505826863E-3</v>
      </c>
      <c r="E93" s="36">
        <v>7.5276587890268625E-3</v>
      </c>
      <c r="F93" s="173">
        <v>0.53294855218525206</v>
      </c>
      <c r="G93" s="174">
        <v>0.45301554465941507</v>
      </c>
      <c r="H93" s="174">
        <v>0.76388153789270941</v>
      </c>
      <c r="I93" s="36">
        <v>1.7498456347373768</v>
      </c>
      <c r="V93" s="42"/>
      <c r="W93" s="42"/>
      <c r="X93" s="42"/>
      <c r="Y93" s="42"/>
      <c r="Z93" s="174"/>
      <c r="AA93" s="174"/>
      <c r="AB93" s="174"/>
      <c r="AC93" s="42"/>
    </row>
    <row r="94" spans="1:53" ht="14.45" x14ac:dyDescent="0.3">
      <c r="A94" s="143" t="s">
        <v>185</v>
      </c>
      <c r="B94" s="102">
        <v>2.7426591160876414E-3</v>
      </c>
      <c r="C94" s="42">
        <v>6.9732533980916084E-2</v>
      </c>
      <c r="D94" s="42">
        <v>0.19593799945392151</v>
      </c>
      <c r="E94" s="36">
        <v>0.26841319255092522</v>
      </c>
      <c r="F94" s="173">
        <v>0.63754617688762849</v>
      </c>
      <c r="G94" s="174">
        <v>16.209710562805157</v>
      </c>
      <c r="H94" s="174">
        <v>45.546864255246405</v>
      </c>
      <c r="I94" s="36">
        <v>62.394120994939179</v>
      </c>
      <c r="V94" s="42"/>
      <c r="W94" s="42"/>
      <c r="X94" s="42"/>
      <c r="Y94" s="42"/>
      <c r="Z94" s="174"/>
      <c r="AA94" s="174"/>
      <c r="AB94" s="174"/>
      <c r="AC94" s="42"/>
    </row>
    <row r="95" spans="1:53" ht="14.45" x14ac:dyDescent="0.3">
      <c r="A95" s="143" t="s">
        <v>186</v>
      </c>
      <c r="B95" s="102">
        <v>1.1239906955964043E-3</v>
      </c>
      <c r="C95" s="42">
        <v>1.9175679238495683E-2</v>
      </c>
      <c r="D95" s="42">
        <v>2.2173985819246105</v>
      </c>
      <c r="E95" s="36">
        <v>2.2376982518587027</v>
      </c>
      <c r="F95" s="173">
        <v>0.26127781124216642</v>
      </c>
      <c r="G95" s="174">
        <v>4.4574919704807137</v>
      </c>
      <c r="H95" s="174">
        <v>515.44648047938813</v>
      </c>
      <c r="I95" s="36">
        <v>520.16525026111105</v>
      </c>
      <c r="V95" s="42"/>
      <c r="W95" s="42"/>
      <c r="X95" s="42"/>
      <c r="Y95" s="42"/>
      <c r="Z95" s="174"/>
      <c r="AA95" s="174"/>
      <c r="AB95" s="174"/>
      <c r="AC95" s="42"/>
    </row>
    <row r="96" spans="1:53" ht="14.45" x14ac:dyDescent="0.3">
      <c r="A96" s="143" t="s">
        <v>187</v>
      </c>
      <c r="B96" s="102">
        <v>5.8739349990908386E-3</v>
      </c>
      <c r="C96" s="42">
        <v>3.8361189641205169E-2</v>
      </c>
      <c r="D96" s="42">
        <v>9.8455764461372233E-2</v>
      </c>
      <c r="E96" s="36">
        <v>0.14269088910166824</v>
      </c>
      <c r="F96" s="173">
        <v>1.3654284559062686</v>
      </c>
      <c r="G96" s="174">
        <v>8.9172692490852477</v>
      </c>
      <c r="H96" s="174">
        <v>22.886583263922798</v>
      </c>
      <c r="I96" s="36">
        <v>33.169280968914315</v>
      </c>
      <c r="V96" s="42"/>
      <c r="W96" s="42"/>
      <c r="X96" s="42"/>
      <c r="Y96" s="42"/>
      <c r="Z96" s="174"/>
      <c r="AA96" s="174"/>
      <c r="AB96" s="174"/>
      <c r="AC96" s="42"/>
    </row>
    <row r="97" spans="1:53" ht="14.45" x14ac:dyDescent="0.3">
      <c r="A97" s="143" t="s">
        <v>188</v>
      </c>
      <c r="B97" s="102">
        <v>4.869878187614133E-4</v>
      </c>
      <c r="C97" s="42">
        <v>3.5173358030954967E-3</v>
      </c>
      <c r="D97" s="42">
        <v>1.9197759072520075E-2</v>
      </c>
      <c r="E97" s="36">
        <v>2.3202082694376985E-2</v>
      </c>
      <c r="F97" s="173">
        <v>0.1132029934821339</v>
      </c>
      <c r="G97" s="174">
        <v>0.81762402806089463</v>
      </c>
      <c r="H97" s="174">
        <v>4.4626245491836212</v>
      </c>
      <c r="I97" s="36">
        <v>5.3934515707266488</v>
      </c>
      <c r="V97" s="42"/>
      <c r="W97" s="42"/>
      <c r="X97" s="42"/>
      <c r="Y97" s="42"/>
      <c r="Z97" s="174"/>
      <c r="AA97" s="174"/>
      <c r="AB97" s="174"/>
      <c r="AC97" s="42"/>
    </row>
    <row r="98" spans="1:53" ht="14.45" x14ac:dyDescent="0.3">
      <c r="A98" s="143" t="s">
        <v>189</v>
      </c>
      <c r="B98" s="102">
        <v>4.2937286733921555E-4</v>
      </c>
      <c r="C98" s="42">
        <v>2.7272011664403136E-3</v>
      </c>
      <c r="D98" s="42">
        <v>7.6954636958096977E-3</v>
      </c>
      <c r="E98" s="36">
        <v>1.0852037729589228E-2</v>
      </c>
      <c r="F98" s="173">
        <v>9.9810081546659213E-2</v>
      </c>
      <c r="G98" s="174">
        <v>0.63395289158200374</v>
      </c>
      <c r="H98" s="174">
        <v>1.7888528070669045</v>
      </c>
      <c r="I98" s="36">
        <v>2.5226157801955682</v>
      </c>
      <c r="V98" s="42"/>
      <c r="W98" s="42"/>
      <c r="X98" s="42"/>
      <c r="Y98" s="42"/>
      <c r="Z98" s="174"/>
      <c r="AA98" s="174"/>
      <c r="AB98" s="174"/>
      <c r="AC98" s="42"/>
    </row>
    <row r="99" spans="1:53" ht="14.45" x14ac:dyDescent="0.3">
      <c r="A99" s="143" t="s">
        <v>190</v>
      </c>
      <c r="B99" s="102">
        <v>4.9563812439291539E-3</v>
      </c>
      <c r="C99" s="42">
        <v>7.4312747352019398E-2</v>
      </c>
      <c r="D99" s="42">
        <v>4.0888434731786152E-3</v>
      </c>
      <c r="E99" s="42">
        <v>8.3357972069127165E-2</v>
      </c>
      <c r="F99" s="173">
        <v>1.1521380454207368</v>
      </c>
      <c r="G99" s="174">
        <v>17.274406319907477</v>
      </c>
      <c r="H99" s="174">
        <v>0.9504741252480382</v>
      </c>
      <c r="I99" s="36">
        <v>19.377018490576248</v>
      </c>
      <c r="V99" s="42"/>
      <c r="W99" s="42"/>
      <c r="X99" s="42"/>
      <c r="Y99" s="42"/>
      <c r="Z99" s="174"/>
      <c r="AA99" s="174"/>
      <c r="AB99" s="174"/>
      <c r="AC99" s="42"/>
      <c r="AX99" s="159"/>
      <c r="AY99" s="159"/>
      <c r="AZ99" s="159"/>
      <c r="BA99" s="159"/>
    </row>
    <row r="100" spans="1:53" ht="14.45" x14ac:dyDescent="0.3">
      <c r="A100" s="143" t="s">
        <v>191</v>
      </c>
      <c r="B100" s="102">
        <v>6.3902416951922464E-5</v>
      </c>
      <c r="C100" s="42">
        <v>2.8735036259697438E-4</v>
      </c>
      <c r="D100" s="42">
        <v>1.4259485431112173E-3</v>
      </c>
      <c r="E100" s="42">
        <v>1.7772013226601141E-3</v>
      </c>
      <c r="F100" s="173">
        <v>1.485446783473892E-2</v>
      </c>
      <c r="G100" s="174">
        <v>6.6796170193511098E-2</v>
      </c>
      <c r="H100" s="174">
        <v>0.33146957154335244</v>
      </c>
      <c r="I100" s="36">
        <v>0.41312020957160245</v>
      </c>
      <c r="V100" s="42"/>
      <c r="W100" s="42"/>
      <c r="X100" s="42"/>
      <c r="Y100" s="42"/>
      <c r="Z100" s="174"/>
      <c r="AA100" s="174"/>
      <c r="AB100" s="174"/>
      <c r="AC100" s="42"/>
      <c r="AX100" s="159"/>
      <c r="AY100" s="159"/>
      <c r="AZ100" s="159"/>
      <c r="BA100" s="159"/>
    </row>
    <row r="101" spans="1:53" ht="14.45" x14ac:dyDescent="0.3">
      <c r="A101" s="156" t="s">
        <v>192</v>
      </c>
      <c r="B101" s="175">
        <v>1.5717065966352448E-4</v>
      </c>
      <c r="C101" s="157">
        <v>7.3567306519960695E-4</v>
      </c>
      <c r="D101" s="157">
        <v>2.6952928896879194E-3</v>
      </c>
      <c r="E101" s="157">
        <v>3.5881366145510511E-3</v>
      </c>
      <c r="F101" s="176">
        <v>3.6535183173009619E-2</v>
      </c>
      <c r="G101" s="177">
        <v>0.17101124503808907</v>
      </c>
      <c r="H101" s="177">
        <v>0.62653563737960039</v>
      </c>
      <c r="I101" s="158">
        <v>0.83408206559069908</v>
      </c>
      <c r="V101" s="42"/>
      <c r="W101" s="42"/>
      <c r="X101" s="42"/>
      <c r="Y101" s="42"/>
      <c r="Z101" s="174"/>
      <c r="AA101" s="174"/>
      <c r="AB101" s="174"/>
      <c r="AC101" s="42"/>
      <c r="AX101" s="159"/>
      <c r="AY101" s="159"/>
      <c r="AZ101" s="159"/>
      <c r="BA101" s="159"/>
    </row>
    <row r="102" spans="1:53" ht="14.45" x14ac:dyDescent="0.3">
      <c r="AX102" s="159"/>
      <c r="AY102" s="159"/>
      <c r="AZ102" s="159"/>
      <c r="BA102" s="159"/>
    </row>
    <row r="103" spans="1:53" ht="13.5" customHeight="1" x14ac:dyDescent="0.3">
      <c r="A103" s="77" t="s">
        <v>287</v>
      </c>
      <c r="AX103" s="159"/>
      <c r="AY103" s="159"/>
      <c r="AZ103" s="159"/>
      <c r="BA103" s="159"/>
    </row>
    <row r="104" spans="1:53" ht="14.45" x14ac:dyDescent="0.3">
      <c r="A104" s="149"/>
      <c r="B104" s="160" t="s">
        <v>285</v>
      </c>
      <c r="C104" s="161"/>
      <c r="D104" s="161"/>
      <c r="E104" s="162"/>
      <c r="F104" s="60" t="s">
        <v>286</v>
      </c>
      <c r="G104" s="83"/>
      <c r="H104" s="84"/>
      <c r="I104" s="84"/>
      <c r="AX104" s="159"/>
      <c r="AY104" s="159"/>
      <c r="AZ104" s="159"/>
      <c r="BA104" s="159"/>
    </row>
    <row r="105" spans="1:53" ht="27" x14ac:dyDescent="0.3">
      <c r="A105" s="156" t="s">
        <v>194</v>
      </c>
      <c r="B105" s="164" t="s">
        <v>195</v>
      </c>
      <c r="C105" s="165" t="s">
        <v>196</v>
      </c>
      <c r="D105" s="165" t="s">
        <v>197</v>
      </c>
      <c r="E105" s="19" t="s">
        <v>198</v>
      </c>
      <c r="F105" s="89" t="s">
        <v>195</v>
      </c>
      <c r="G105" s="89" t="s">
        <v>196</v>
      </c>
      <c r="H105" s="165" t="s">
        <v>197</v>
      </c>
      <c r="I105" s="19" t="s">
        <v>198</v>
      </c>
      <c r="AX105" s="159"/>
      <c r="AY105" s="159"/>
      <c r="AZ105" s="159"/>
      <c r="BA105" s="159"/>
    </row>
    <row r="106" spans="1:53" ht="14.45" x14ac:dyDescent="0.3">
      <c r="A106" s="143" t="s">
        <v>170</v>
      </c>
      <c r="B106" s="167">
        <v>290.55142030663404</v>
      </c>
      <c r="C106" s="154">
        <v>924.02018116851207</v>
      </c>
      <c r="D106" s="154">
        <v>4301.8987730061353</v>
      </c>
      <c r="E106" s="155">
        <v>5516.4703744812814</v>
      </c>
      <c r="F106" s="168">
        <v>67540.273641445747</v>
      </c>
      <c r="G106" s="169">
        <v>214793.56673072377</v>
      </c>
      <c r="H106" s="169">
        <v>1000000</v>
      </c>
      <c r="I106" s="151">
        <v>1282333.8403721696</v>
      </c>
      <c r="L106" s="178"/>
      <c r="M106" s="178"/>
      <c r="AX106" s="159"/>
      <c r="AY106" s="159"/>
      <c r="AZ106" s="159"/>
      <c r="BA106" s="159"/>
    </row>
    <row r="107" spans="1:53" ht="14.45" x14ac:dyDescent="0.3">
      <c r="A107" s="143" t="s">
        <v>172</v>
      </c>
      <c r="B107" s="167">
        <v>277.38080015418296</v>
      </c>
      <c r="C107" s="154">
        <v>875.86066227806816</v>
      </c>
      <c r="D107" s="154">
        <v>4015.0759202453992</v>
      </c>
      <c r="E107" s="155">
        <v>5168.3173826776501</v>
      </c>
      <c r="F107" s="170">
        <v>64478.6906411448</v>
      </c>
      <c r="G107" s="171">
        <v>203598.62202569292</v>
      </c>
      <c r="H107" s="171">
        <v>933326.45236551994</v>
      </c>
      <c r="I107" s="155">
        <v>1201403.7650323575</v>
      </c>
      <c r="L107" s="178"/>
      <c r="M107" s="178"/>
      <c r="AX107" s="159"/>
      <c r="AY107" s="159"/>
      <c r="AZ107" s="159"/>
      <c r="BA107" s="159"/>
    </row>
    <row r="108" spans="1:53" ht="14.45" x14ac:dyDescent="0.3">
      <c r="A108" s="143" t="s">
        <v>33</v>
      </c>
      <c r="B108" s="167">
        <v>36.01924310830654</v>
      </c>
      <c r="C108" s="154">
        <v>52.750285265712165</v>
      </c>
      <c r="D108" s="154">
        <v>0</v>
      </c>
      <c r="E108" s="155">
        <v>88.769528374018705</v>
      </c>
      <c r="F108" s="170">
        <v>8372.8709132633921</v>
      </c>
      <c r="G108" s="171">
        <v>12262.09356591872</v>
      </c>
      <c r="H108" s="171">
        <v>0</v>
      </c>
      <c r="I108" s="155">
        <v>20634.964479182112</v>
      </c>
      <c r="L108" s="178"/>
      <c r="M108" s="178"/>
      <c r="AX108" s="159"/>
      <c r="AY108" s="159"/>
      <c r="AZ108" s="159"/>
      <c r="BA108" s="159"/>
    </row>
    <row r="109" spans="1:53" ht="14.45" x14ac:dyDescent="0.3">
      <c r="A109" s="143" t="s">
        <v>25</v>
      </c>
      <c r="B109" s="167">
        <v>186.14506198000177</v>
      </c>
      <c r="C109" s="154">
        <v>536.99913818151708</v>
      </c>
      <c r="D109" s="154">
        <v>0</v>
      </c>
      <c r="E109" s="155">
        <v>723.14420016151882</v>
      </c>
      <c r="F109" s="170">
        <v>43270.442147090544</v>
      </c>
      <c r="G109" s="171">
        <v>124828.39939217492</v>
      </c>
      <c r="H109" s="171">
        <v>0</v>
      </c>
      <c r="I109" s="155">
        <v>168098.84153926547</v>
      </c>
      <c r="L109" s="178"/>
      <c r="M109" s="178"/>
      <c r="AX109" s="159"/>
      <c r="AY109" s="159"/>
      <c r="AZ109" s="159"/>
      <c r="BA109" s="159"/>
    </row>
    <row r="110" spans="1:53" ht="14.45" x14ac:dyDescent="0.3">
      <c r="A110" s="143" t="s">
        <v>173</v>
      </c>
      <c r="B110" s="167">
        <v>55.21649506587466</v>
      </c>
      <c r="C110" s="154">
        <v>286.11123883083894</v>
      </c>
      <c r="D110" s="154">
        <v>4015.0759202453992</v>
      </c>
      <c r="E110" s="155">
        <v>4356.4036541421128</v>
      </c>
      <c r="F110" s="170">
        <v>12835.377580790861</v>
      </c>
      <c r="G110" s="171">
        <v>66508.129067599264</v>
      </c>
      <c r="H110" s="171">
        <v>933326.45236551994</v>
      </c>
      <c r="I110" s="155">
        <v>1012669.9590139101</v>
      </c>
      <c r="L110" s="178"/>
      <c r="M110" s="178"/>
      <c r="AX110" s="159"/>
      <c r="AY110" s="159"/>
      <c r="AZ110" s="159"/>
      <c r="BA110" s="159"/>
    </row>
    <row r="111" spans="1:53" ht="14.45" x14ac:dyDescent="0.3">
      <c r="A111" s="143" t="s">
        <v>199</v>
      </c>
      <c r="B111" s="272">
        <v>6.3123858114492865E-2</v>
      </c>
      <c r="C111" s="273">
        <v>0.17694999910241269</v>
      </c>
      <c r="D111" s="154">
        <v>0</v>
      </c>
      <c r="E111" s="155">
        <v>0.24007385721690555</v>
      </c>
      <c r="F111" s="170">
        <v>14.673487556375571</v>
      </c>
      <c r="G111" s="171">
        <v>41.132999272960888</v>
      </c>
      <c r="H111" s="171">
        <v>0</v>
      </c>
      <c r="I111" s="155">
        <v>55.806486829336457</v>
      </c>
      <c r="AX111" s="159"/>
      <c r="AY111" s="159"/>
      <c r="AZ111" s="159"/>
      <c r="BA111" s="159"/>
    </row>
    <row r="112" spans="1:53" ht="14.45" x14ac:dyDescent="0.3">
      <c r="A112" s="143" t="s">
        <v>175</v>
      </c>
      <c r="B112" s="167">
        <v>0.33920265286434981</v>
      </c>
      <c r="C112" s="154">
        <v>63.355103219794088</v>
      </c>
      <c r="D112" s="154">
        <v>329.98144229947991</v>
      </c>
      <c r="E112" s="155">
        <v>393.67574817213836</v>
      </c>
      <c r="F112" s="170">
        <v>78.849519889403965</v>
      </c>
      <c r="G112" s="171">
        <v>14727.241751326012</v>
      </c>
      <c r="H112" s="171">
        <v>76705.998841737353</v>
      </c>
      <c r="I112" s="155">
        <v>91512.090112952763</v>
      </c>
      <c r="L112" s="178"/>
      <c r="M112" s="178"/>
      <c r="AX112" s="159"/>
      <c r="AY112" s="159"/>
      <c r="AZ112" s="159"/>
      <c r="BA112" s="159"/>
    </row>
    <row r="113" spans="1:53" ht="14.45" x14ac:dyDescent="0.3">
      <c r="A113" s="143" t="s">
        <v>85</v>
      </c>
      <c r="B113" s="102">
        <v>0.51922904804329706</v>
      </c>
      <c r="C113" s="42">
        <v>0.25057955876199062</v>
      </c>
      <c r="D113" s="42">
        <v>8.6409950208849416E-3</v>
      </c>
      <c r="E113" s="36">
        <v>0.77844960182617251</v>
      </c>
      <c r="F113" s="173">
        <v>120.69764432891657</v>
      </c>
      <c r="G113" s="174">
        <v>58.24859486102865</v>
      </c>
      <c r="H113" s="174">
        <v>2.0086467573588855</v>
      </c>
      <c r="I113" s="36">
        <v>180.95488594730406</v>
      </c>
      <c r="L113" s="178"/>
      <c r="M113" s="178"/>
      <c r="AX113" s="159"/>
      <c r="AY113" s="159"/>
      <c r="AZ113" s="159"/>
      <c r="BA113" s="159"/>
    </row>
    <row r="114" spans="1:53" ht="14.45" x14ac:dyDescent="0.3">
      <c r="A114" s="143" t="s">
        <v>86</v>
      </c>
      <c r="B114" s="102">
        <v>3.7514106670657728E-4</v>
      </c>
      <c r="C114" s="42">
        <v>1.183472509481435E-2</v>
      </c>
      <c r="D114" s="42">
        <v>7.6166044833770605E-3</v>
      </c>
      <c r="E114" s="36">
        <v>1.9826470644897988E-2</v>
      </c>
      <c r="F114" s="173">
        <v>8.7203601595774297E-2</v>
      </c>
      <c r="G114" s="174">
        <v>2.751046856117521</v>
      </c>
      <c r="H114" s="174">
        <v>1.7705215499653968</v>
      </c>
      <c r="I114" s="36">
        <v>4.6087720076786924</v>
      </c>
      <c r="L114" s="178"/>
      <c r="M114" s="178"/>
      <c r="AX114" s="159"/>
      <c r="AY114" s="159"/>
      <c r="AZ114" s="159"/>
      <c r="BA114" s="159"/>
    </row>
    <row r="115" spans="1:53" ht="14.45" x14ac:dyDescent="0.3">
      <c r="A115" s="143" t="s">
        <v>176</v>
      </c>
      <c r="B115" s="167">
        <v>16.015486476840508</v>
      </c>
      <c r="C115" s="154">
        <v>74.008692132779615</v>
      </c>
      <c r="D115" s="154">
        <v>332.25907233820141</v>
      </c>
      <c r="E115" s="155">
        <v>422.2832509478215</v>
      </c>
      <c r="F115" s="170">
        <v>3722.8878041797816</v>
      </c>
      <c r="G115" s="171">
        <v>17203.727014028012</v>
      </c>
      <c r="H115" s="171">
        <v>77235.446455198951</v>
      </c>
      <c r="I115" s="155">
        <v>98162.06127340674</v>
      </c>
      <c r="L115" s="178"/>
      <c r="M115" s="178"/>
      <c r="AX115" s="159"/>
      <c r="AY115" s="159"/>
      <c r="AZ115" s="159"/>
      <c r="BA115" s="159"/>
    </row>
    <row r="116" spans="1:53" ht="14.45" x14ac:dyDescent="0.3">
      <c r="A116" s="143" t="s">
        <v>177</v>
      </c>
      <c r="B116" s="102">
        <v>1.392210104527276E-2</v>
      </c>
      <c r="C116" s="42">
        <v>0.11421718000427609</v>
      </c>
      <c r="D116" s="42">
        <v>0.23889051384286944</v>
      </c>
      <c r="E116" s="36">
        <v>0.36702979489241827</v>
      </c>
      <c r="F116" s="173">
        <v>3.2362688617017596</v>
      </c>
      <c r="G116" s="174">
        <v>26.550410883904174</v>
      </c>
      <c r="H116" s="174">
        <v>55.531412161968312</v>
      </c>
      <c r="I116" s="36">
        <v>85.318091907574228</v>
      </c>
      <c r="L116" s="178"/>
      <c r="M116" s="178"/>
      <c r="AX116" s="159"/>
      <c r="AY116" s="159"/>
      <c r="AZ116" s="159"/>
      <c r="BA116" s="159"/>
    </row>
    <row r="117" spans="1:53" ht="14.45" x14ac:dyDescent="0.3">
      <c r="A117" s="143" t="s">
        <v>178</v>
      </c>
      <c r="B117" s="102">
        <v>3.0953885548322305E-2</v>
      </c>
      <c r="C117" s="42">
        <v>4.8557793886082244E-2</v>
      </c>
      <c r="D117" s="42">
        <v>2.7034852254628263</v>
      </c>
      <c r="E117" s="36">
        <v>2.7829969048972307</v>
      </c>
      <c r="F117" s="173">
        <v>7.195400724571666</v>
      </c>
      <c r="G117" s="174">
        <v>11.287525915480902</v>
      </c>
      <c r="H117" s="174">
        <v>628.43999083075835</v>
      </c>
      <c r="I117" s="36">
        <v>646.92291747081094</v>
      </c>
      <c r="L117" s="178"/>
      <c r="M117" s="178"/>
      <c r="AX117" s="159"/>
      <c r="AY117" s="159"/>
      <c r="AZ117" s="159"/>
      <c r="BA117" s="159"/>
    </row>
    <row r="118" spans="1:53" ht="14.45" x14ac:dyDescent="0.3">
      <c r="A118" s="143" t="s">
        <v>179</v>
      </c>
      <c r="B118" s="102">
        <v>7.650915416242654E-2</v>
      </c>
      <c r="C118" s="42">
        <v>0.10344877217419095</v>
      </c>
      <c r="D118" s="42">
        <v>0.12003872770223388</v>
      </c>
      <c r="E118" s="36">
        <v>0.2999966540388514</v>
      </c>
      <c r="F118" s="173">
        <v>17.784973147790389</v>
      </c>
      <c r="G118" s="174">
        <v>24.047235333225125</v>
      </c>
      <c r="H118" s="174">
        <v>27.903661623900021</v>
      </c>
      <c r="I118" s="36">
        <v>69.735870104915534</v>
      </c>
      <c r="L118" s="178"/>
      <c r="M118" s="178"/>
      <c r="AX118" s="159"/>
      <c r="AY118" s="159"/>
      <c r="AZ118" s="159"/>
      <c r="BA118" s="159"/>
    </row>
    <row r="119" spans="1:53" ht="14.45" x14ac:dyDescent="0.3">
      <c r="A119" s="143" t="s">
        <v>180</v>
      </c>
      <c r="B119" s="102">
        <v>4.3276668011880091E-3</v>
      </c>
      <c r="C119" s="42">
        <v>1.0211320815668437E-2</v>
      </c>
      <c r="D119" s="42">
        <v>2.3406192480517039E-2</v>
      </c>
      <c r="E119" s="36">
        <v>3.7945180097373486E-2</v>
      </c>
      <c r="F119" s="173">
        <v>1.0059899196939652</v>
      </c>
      <c r="G119" s="174">
        <v>2.3736776141138347</v>
      </c>
      <c r="H119" s="174">
        <v>5.4408980116844923</v>
      </c>
      <c r="I119" s="36">
        <v>8.8205655454922915</v>
      </c>
      <c r="L119" s="178"/>
      <c r="M119" s="178"/>
      <c r="AX119" s="159"/>
      <c r="AY119" s="159"/>
      <c r="AZ119" s="159"/>
      <c r="BA119" s="159"/>
    </row>
    <row r="120" spans="1:53" ht="14.45" x14ac:dyDescent="0.3">
      <c r="A120" s="143" t="s">
        <v>181</v>
      </c>
      <c r="B120" s="102">
        <v>3.6680114348275929E-3</v>
      </c>
      <c r="C120" s="42">
        <v>6.054650837052253E-3</v>
      </c>
      <c r="D120" s="42">
        <v>9.38242342820007E-3</v>
      </c>
      <c r="E120" s="36">
        <v>1.9105085700079915E-2</v>
      </c>
      <c r="F120" s="173">
        <v>0.85264940631422936</v>
      </c>
      <c r="G120" s="174">
        <v>1.4074368451076564</v>
      </c>
      <c r="H120" s="174">
        <v>2.1809958632856676</v>
      </c>
      <c r="I120" s="36">
        <v>4.4410821147075525</v>
      </c>
      <c r="L120" s="178"/>
      <c r="M120" s="178"/>
      <c r="AX120" s="159"/>
      <c r="AY120" s="159"/>
      <c r="AZ120" s="159"/>
      <c r="BA120" s="159"/>
    </row>
    <row r="121" spans="1:53" ht="14.45" x14ac:dyDescent="0.3">
      <c r="A121" s="143" t="s">
        <v>182</v>
      </c>
      <c r="B121" s="102">
        <v>3.3725671352195154E-2</v>
      </c>
      <c r="C121" s="42">
        <v>0.11843630944845111</v>
      </c>
      <c r="D121" s="42">
        <v>4.9851785822709284E-3</v>
      </c>
      <c r="E121" s="36">
        <v>0.15714715938291721</v>
      </c>
      <c r="F121" s="173">
        <v>7.8397175600270828</v>
      </c>
      <c r="G121" s="174">
        <v>27.531170698767674</v>
      </c>
      <c r="H121" s="174">
        <v>1.1588321449012904</v>
      </c>
      <c r="I121" s="36">
        <v>36.529720403696047</v>
      </c>
      <c r="L121" s="178"/>
      <c r="M121" s="178"/>
      <c r="AX121" s="159"/>
      <c r="AY121" s="159"/>
      <c r="AZ121" s="159"/>
      <c r="BA121" s="159"/>
    </row>
    <row r="122" spans="1:53" ht="14.45" x14ac:dyDescent="0.3">
      <c r="A122" s="143" t="s">
        <v>200</v>
      </c>
      <c r="B122" s="102">
        <v>6.7003778343337878E-4</v>
      </c>
      <c r="C122" s="42">
        <v>7.0306854376394863E-4</v>
      </c>
      <c r="D122" s="42">
        <v>1.7385376043784653E-3</v>
      </c>
      <c r="E122" s="36">
        <v>3.1116439315757929E-3</v>
      </c>
      <c r="F122" s="173">
        <v>0.15575396325868479</v>
      </c>
      <c r="G122" s="174">
        <v>0.16343214493460745</v>
      </c>
      <c r="H122" s="174">
        <v>0.40413261587826443</v>
      </c>
      <c r="I122" s="36">
        <v>0.72331872407155673</v>
      </c>
      <c r="L122" s="178"/>
      <c r="M122" s="178"/>
      <c r="AV122" s="432"/>
      <c r="AX122" s="159"/>
      <c r="AY122" s="159"/>
      <c r="AZ122" s="159"/>
      <c r="BA122" s="159"/>
    </row>
    <row r="123" spans="1:53" ht="14.45" x14ac:dyDescent="0.3">
      <c r="A123" s="143" t="s">
        <v>201</v>
      </c>
      <c r="B123" s="102">
        <v>1.3231671009721121E-3</v>
      </c>
      <c r="C123" s="42">
        <v>1.4905844512521427E-3</v>
      </c>
      <c r="D123" s="42">
        <v>3.2861410505826863E-3</v>
      </c>
      <c r="E123" s="36">
        <v>6.0998926028069406E-3</v>
      </c>
      <c r="F123" s="173">
        <v>0.30757746074240905</v>
      </c>
      <c r="G123" s="174">
        <v>0.34649454343402258</v>
      </c>
      <c r="H123" s="174">
        <v>0.76388153789270941</v>
      </c>
      <c r="I123" s="36">
        <v>1.4179535420691409</v>
      </c>
      <c r="L123" s="178"/>
      <c r="M123" s="178"/>
      <c r="AV123" s="432"/>
      <c r="AX123" s="159"/>
      <c r="AY123" s="159"/>
      <c r="AZ123" s="159"/>
      <c r="BA123" s="159"/>
    </row>
    <row r="124" spans="1:53" ht="14.45" x14ac:dyDescent="0.3">
      <c r="A124" s="143" t="s">
        <v>185</v>
      </c>
      <c r="B124" s="102">
        <v>2.3681626175078747E-3</v>
      </c>
      <c r="C124" s="42">
        <v>6.6541461047531072E-2</v>
      </c>
      <c r="D124" s="42">
        <v>0.16483445455157991</v>
      </c>
      <c r="E124" s="36">
        <v>0.23374407821661886</v>
      </c>
      <c r="F124" s="173">
        <v>0.55049240869352678</v>
      </c>
      <c r="G124" s="174">
        <v>15.467928130961667</v>
      </c>
      <c r="H124" s="174">
        <v>38.316674391758134</v>
      </c>
      <c r="I124" s="36">
        <v>54.335094931413323</v>
      </c>
      <c r="L124" s="178"/>
      <c r="M124" s="178"/>
    </row>
    <row r="125" spans="1:53" ht="14.45" x14ac:dyDescent="0.3">
      <c r="A125" s="143" t="s">
        <v>186</v>
      </c>
      <c r="B125" s="102">
        <v>1.2371274611322504E-3</v>
      </c>
      <c r="C125" s="42">
        <v>1.4992980584502692E-2</v>
      </c>
      <c r="D125" s="42">
        <v>1.86540480556935</v>
      </c>
      <c r="E125" s="36">
        <v>1.8816349136149848</v>
      </c>
      <c r="F125" s="173">
        <v>0.28757707384819631</v>
      </c>
      <c r="G125" s="174">
        <v>3.4852006929083799</v>
      </c>
      <c r="H125" s="174">
        <v>433.62359367322324</v>
      </c>
      <c r="I125" s="36">
        <v>437.39637143997982</v>
      </c>
      <c r="L125" s="178"/>
      <c r="M125" s="178"/>
    </row>
    <row r="126" spans="1:53" ht="14.45" x14ac:dyDescent="0.3">
      <c r="A126" s="143" t="s">
        <v>187</v>
      </c>
      <c r="B126" s="102">
        <v>3.8050619306834259E-3</v>
      </c>
      <c r="C126" s="42">
        <v>3.0577427038249831E-2</v>
      </c>
      <c r="D126" s="42">
        <v>8.2826722114541368E-2</v>
      </c>
      <c r="E126" s="36">
        <v>0.11720921108347462</v>
      </c>
      <c r="F126" s="173">
        <v>0.88450754689062028</v>
      </c>
      <c r="G126" s="174">
        <v>7.107890876028808</v>
      </c>
      <c r="H126" s="174">
        <v>19.253526520491011</v>
      </c>
      <c r="I126" s="36">
        <v>27.24592494341044</v>
      </c>
      <c r="L126" s="178"/>
      <c r="M126" s="178"/>
    </row>
    <row r="127" spans="1:53" ht="14.45" x14ac:dyDescent="0.3">
      <c r="A127" s="143" t="s">
        <v>188</v>
      </c>
      <c r="B127" s="102">
        <v>2.9922924249263245E-4</v>
      </c>
      <c r="C127" s="42">
        <v>2.7160927363369348E-3</v>
      </c>
      <c r="D127" s="42">
        <v>1.6150272811556756E-2</v>
      </c>
      <c r="E127" s="36">
        <v>1.9165594790386323E-2</v>
      </c>
      <c r="F127" s="173">
        <v>6.9557481075625885E-2</v>
      </c>
      <c r="G127" s="174">
        <v>0.63137067598616436</v>
      </c>
      <c r="H127" s="174">
        <v>3.7542196280622995</v>
      </c>
      <c r="I127" s="36">
        <v>4.4551477851240895</v>
      </c>
      <c r="L127" s="178"/>
      <c r="M127" s="178"/>
    </row>
    <row r="128" spans="1:53" ht="14.45" x14ac:dyDescent="0.3">
      <c r="A128" s="143" t="s">
        <v>189</v>
      </c>
      <c r="B128" s="102">
        <v>2.3429084241221592E-4</v>
      </c>
      <c r="C128" s="42">
        <v>2.1130975524606059E-3</v>
      </c>
      <c r="D128" s="42">
        <v>6.4738721654580477E-3</v>
      </c>
      <c r="E128" s="36">
        <v>8.8212605603308694E-3</v>
      </c>
      <c r="F128" s="173">
        <v>5.4462193272040944E-2</v>
      </c>
      <c r="G128" s="174">
        <v>0.49120113325771936</v>
      </c>
      <c r="H128" s="174">
        <v>1.5048871456671105</v>
      </c>
      <c r="I128" s="36">
        <v>2.0505504721968708</v>
      </c>
      <c r="L128" s="178"/>
      <c r="M128" s="178"/>
    </row>
    <row r="129" spans="1:53" ht="14.45" x14ac:dyDescent="0.3">
      <c r="A129" s="143" t="s">
        <v>190</v>
      </c>
      <c r="B129" s="102">
        <v>4.7686152646138789E-3</v>
      </c>
      <c r="C129" s="42">
        <v>6.0763819548083825E-2</v>
      </c>
      <c r="D129" s="42">
        <v>3.4397732217669405E-3</v>
      </c>
      <c r="E129" s="42">
        <v>6.8972208034464647E-2</v>
      </c>
      <c r="F129" s="173">
        <v>1.1084908121354062</v>
      </c>
      <c r="G129" s="174">
        <v>14.124883627985163</v>
      </c>
      <c r="H129" s="174">
        <v>0.79959417998189031</v>
      </c>
      <c r="I129" s="36">
        <v>16.032968620102459</v>
      </c>
      <c r="L129" s="178"/>
      <c r="M129" s="178"/>
    </row>
    <row r="130" spans="1:53" ht="14.45" x14ac:dyDescent="0.3">
      <c r="A130" s="143" t="s">
        <v>191</v>
      </c>
      <c r="B130" s="102">
        <v>3.0132580663228114E-5</v>
      </c>
      <c r="C130" s="42">
        <v>2.1240266384459173E-4</v>
      </c>
      <c r="D130" s="42">
        <v>1.1995909470211409E-3</v>
      </c>
      <c r="E130" s="42">
        <v>1.4421261915289608E-3</v>
      </c>
      <c r="F130" s="173">
        <v>7.0044838926257881E-3</v>
      </c>
      <c r="G130" s="174">
        <v>4.9374165932818147E-2</v>
      </c>
      <c r="H130" s="174">
        <v>0.27885150495600242</v>
      </c>
      <c r="I130" s="36">
        <v>0.33523015478144635</v>
      </c>
      <c r="L130" s="178"/>
      <c r="M130" s="178"/>
    </row>
    <row r="131" spans="1:53" ht="14.45" x14ac:dyDescent="0.3">
      <c r="A131" s="156" t="s">
        <v>192</v>
      </c>
      <c r="B131" s="175">
        <v>7.106728342163336E-5</v>
      </c>
      <c r="C131" s="157">
        <v>5.4363216841990883E-4</v>
      </c>
      <c r="D131" s="157">
        <v>2.2674373249020534E-3</v>
      </c>
      <c r="E131" s="157">
        <v>2.8821367767435956E-3</v>
      </c>
      <c r="F131" s="176">
        <v>1.6519980402042809E-2</v>
      </c>
      <c r="G131" s="177">
        <v>0.1263702837061465</v>
      </c>
      <c r="H131" s="177">
        <v>0.52707826114596945</v>
      </c>
      <c r="I131" s="158">
        <v>0.66996852525415884</v>
      </c>
      <c r="L131" s="178"/>
      <c r="M131" s="178"/>
    </row>
    <row r="133" spans="1:53" ht="15.75" customHeight="1" x14ac:dyDescent="0.3">
      <c r="A133" s="77" t="s">
        <v>288</v>
      </c>
    </row>
    <row r="134" spans="1:53" ht="14.45" x14ac:dyDescent="0.3">
      <c r="A134" s="149"/>
      <c r="B134" s="160" t="s">
        <v>285</v>
      </c>
      <c r="C134" s="161"/>
      <c r="D134" s="161"/>
      <c r="E134" s="162"/>
      <c r="F134" s="60" t="s">
        <v>286</v>
      </c>
      <c r="G134" s="83"/>
      <c r="H134" s="84"/>
      <c r="I134" s="84"/>
    </row>
    <row r="135" spans="1:53" ht="27" x14ac:dyDescent="0.3">
      <c r="A135" s="156" t="s">
        <v>194</v>
      </c>
      <c r="B135" s="164" t="s">
        <v>195</v>
      </c>
      <c r="C135" s="165" t="s">
        <v>196</v>
      </c>
      <c r="D135" s="165" t="s">
        <v>197</v>
      </c>
      <c r="E135" s="19" t="s">
        <v>198</v>
      </c>
      <c r="F135" s="89" t="s">
        <v>195</v>
      </c>
      <c r="G135" s="89" t="s">
        <v>196</v>
      </c>
      <c r="H135" s="165" t="s">
        <v>197</v>
      </c>
      <c r="I135" s="19" t="s">
        <v>198</v>
      </c>
    </row>
    <row r="136" spans="1:53" ht="14.45" x14ac:dyDescent="0.3">
      <c r="A136" s="143" t="s">
        <v>170</v>
      </c>
      <c r="B136" s="167">
        <v>550.58680994424435</v>
      </c>
      <c r="C136" s="154">
        <v>224.64273275919584</v>
      </c>
      <c r="D136" s="154">
        <v>4727.361289017731</v>
      </c>
      <c r="E136" s="155">
        <v>5502.5908317211715</v>
      </c>
      <c r="F136" s="168">
        <v>116468.10478042548</v>
      </c>
      <c r="G136" s="169">
        <v>47519.68783961358</v>
      </c>
      <c r="H136" s="169">
        <v>1000000</v>
      </c>
      <c r="I136" s="151">
        <v>1163987.7926200391</v>
      </c>
    </row>
    <row r="137" spans="1:53" ht="14.45" x14ac:dyDescent="0.3">
      <c r="A137" s="143" t="s">
        <v>172</v>
      </c>
      <c r="B137" s="167">
        <v>547.43109786767479</v>
      </c>
      <c r="C137" s="154">
        <v>187.23360683686948</v>
      </c>
      <c r="D137" s="154">
        <v>4727.361289017731</v>
      </c>
      <c r="E137" s="155">
        <v>5462.0259937222754</v>
      </c>
      <c r="F137" s="170">
        <v>115800.56280856463</v>
      </c>
      <c r="G137" s="171">
        <v>39606.367144359639</v>
      </c>
      <c r="H137" s="171">
        <v>1000000</v>
      </c>
      <c r="I137" s="155">
        <v>1155406.9299529244</v>
      </c>
    </row>
    <row r="138" spans="1:53" ht="14.45" x14ac:dyDescent="0.3">
      <c r="A138" s="143" t="s">
        <v>33</v>
      </c>
      <c r="B138" s="167">
        <v>8.9090726351276039</v>
      </c>
      <c r="C138" s="154">
        <v>105.68825456787033</v>
      </c>
      <c r="D138" s="154">
        <v>0</v>
      </c>
      <c r="E138" s="155">
        <v>114.59732720299793</v>
      </c>
      <c r="F138" s="170">
        <v>1884.5762129127993</v>
      </c>
      <c r="G138" s="171">
        <v>22356.711938517958</v>
      </c>
      <c r="H138" s="171">
        <v>0</v>
      </c>
      <c r="I138" s="155">
        <v>24241.288151430756</v>
      </c>
    </row>
    <row r="139" spans="1:53" ht="14.45" x14ac:dyDescent="0.3">
      <c r="A139" s="143" t="s">
        <v>25</v>
      </c>
      <c r="B139" s="167">
        <v>519.10877193637884</v>
      </c>
      <c r="C139" s="154">
        <v>77.460568177318208</v>
      </c>
      <c r="D139" s="154">
        <v>4727.361289017731</v>
      </c>
      <c r="E139" s="155">
        <v>5323.9306291314278</v>
      </c>
      <c r="F139" s="170">
        <v>109809.41379334289</v>
      </c>
      <c r="G139" s="171">
        <v>16385.582451095728</v>
      </c>
      <c r="H139" s="171">
        <v>1000000</v>
      </c>
      <c r="I139" s="155">
        <v>1126194.9962444387</v>
      </c>
      <c r="AY139" s="159"/>
      <c r="AZ139" s="159"/>
      <c r="BA139" s="159"/>
    </row>
    <row r="140" spans="1:53" ht="14.45" x14ac:dyDescent="0.3">
      <c r="A140" s="143" t="s">
        <v>173</v>
      </c>
      <c r="B140" s="167">
        <v>19.41325329616831</v>
      </c>
      <c r="C140" s="154">
        <v>4.0847840916809393</v>
      </c>
      <c r="D140" s="154">
        <v>0</v>
      </c>
      <c r="E140" s="155">
        <v>23.498037387849251</v>
      </c>
      <c r="F140" s="170">
        <v>4106.5728023089323</v>
      </c>
      <c r="G140" s="171">
        <v>864.07275474595508</v>
      </c>
      <c r="H140" s="171">
        <v>0</v>
      </c>
      <c r="I140" s="155">
        <v>4970.6455570548878</v>
      </c>
      <c r="AY140" s="159"/>
      <c r="AZ140" s="159"/>
      <c r="BA140" s="159"/>
    </row>
    <row r="141" spans="1:53" ht="14.45" x14ac:dyDescent="0.3">
      <c r="A141" s="143" t="s">
        <v>199</v>
      </c>
      <c r="B141" s="272">
        <v>2.0690934926733802E-2</v>
      </c>
      <c r="C141" s="273">
        <v>1.9306336799129076E-2</v>
      </c>
      <c r="D141" s="154">
        <v>0</v>
      </c>
      <c r="E141" s="155">
        <v>3.9997271725862878E-2</v>
      </c>
      <c r="F141" s="170">
        <v>4.3768465454082195</v>
      </c>
      <c r="G141" s="171">
        <v>4.0839562747150682</v>
      </c>
      <c r="H141" s="171">
        <v>0</v>
      </c>
      <c r="I141" s="155">
        <v>8.4608028201232877</v>
      </c>
      <c r="AY141" s="159"/>
      <c r="AZ141" s="159"/>
      <c r="BA141" s="159"/>
    </row>
    <row r="142" spans="1:53" ht="14.45" x14ac:dyDescent="0.3">
      <c r="A142" s="143" t="s">
        <v>175</v>
      </c>
      <c r="B142" s="167">
        <v>33.358040235644076</v>
      </c>
      <c r="C142" s="154">
        <v>15.54005886558723</v>
      </c>
      <c r="D142" s="154">
        <v>280.62758685402247</v>
      </c>
      <c r="E142" s="155">
        <v>329.52568595525378</v>
      </c>
      <c r="F142" s="170">
        <v>7056.3763157131862</v>
      </c>
      <c r="G142" s="171">
        <v>3287.2585604338701</v>
      </c>
      <c r="H142" s="171">
        <v>59362.41588007172</v>
      </c>
      <c r="I142" s="155">
        <v>69706.05075621877</v>
      </c>
      <c r="AY142" s="159"/>
      <c r="AZ142" s="159"/>
      <c r="BA142" s="159"/>
    </row>
    <row r="143" spans="1:53" ht="14.45" x14ac:dyDescent="0.3">
      <c r="A143" s="143" t="s">
        <v>85</v>
      </c>
      <c r="B143" s="102">
        <v>1.4992364340129243</v>
      </c>
      <c r="C143" s="42">
        <v>3.3613900593658416E-2</v>
      </c>
      <c r="D143" s="42">
        <v>8.6409950208849423E-2</v>
      </c>
      <c r="E143" s="36">
        <v>1.619260284815432</v>
      </c>
      <c r="F143" s="173">
        <v>317.14022736020701</v>
      </c>
      <c r="G143" s="174">
        <v>7.1104996082588059</v>
      </c>
      <c r="H143" s="174">
        <v>18.278685491965863</v>
      </c>
      <c r="I143" s="36">
        <v>342.52941246043167</v>
      </c>
      <c r="AY143" s="159"/>
      <c r="AZ143" s="159"/>
      <c r="BA143" s="159"/>
    </row>
    <row r="144" spans="1:53" ht="14.45" x14ac:dyDescent="0.3">
      <c r="A144" s="143" t="s">
        <v>86</v>
      </c>
      <c r="B144" s="102">
        <v>7.4067363959091533E-3</v>
      </c>
      <c r="C144" s="42">
        <v>2.394961333925452E-4</v>
      </c>
      <c r="D144" s="42">
        <v>7.6166044833770605E-3</v>
      </c>
      <c r="E144" s="36">
        <v>1.5262837012678759E-2</v>
      </c>
      <c r="F144" s="173">
        <v>1.566780269812666</v>
      </c>
      <c r="G144" s="174">
        <v>5.0661694495177587E-2</v>
      </c>
      <c r="H144" s="174">
        <v>1.6111746104685112</v>
      </c>
      <c r="I144" s="36">
        <v>3.2286165747763547</v>
      </c>
      <c r="AY144" s="159"/>
      <c r="AZ144" s="159"/>
      <c r="BA144" s="159"/>
    </row>
    <row r="145" spans="1:53" ht="14.45" x14ac:dyDescent="0.3">
      <c r="A145" s="143" t="s">
        <v>176</v>
      </c>
      <c r="B145" s="167">
        <v>80.297918400947736</v>
      </c>
      <c r="C145" s="154">
        <v>16.611942358746006</v>
      </c>
      <c r="D145" s="154">
        <v>285.23828554838286</v>
      </c>
      <c r="E145" s="155">
        <v>382.1481463080766</v>
      </c>
      <c r="F145" s="170">
        <v>16985.779908019755</v>
      </c>
      <c r="G145" s="171">
        <v>3513.9988977228563</v>
      </c>
      <c r="H145" s="171">
        <v>60337.737716604854</v>
      </c>
      <c r="I145" s="155">
        <v>80837.516522347461</v>
      </c>
      <c r="AY145" s="159"/>
      <c r="AZ145" s="159"/>
      <c r="BA145" s="159"/>
    </row>
    <row r="146" spans="1:53" ht="14.45" x14ac:dyDescent="0.3">
      <c r="A146" s="143" t="s">
        <v>177</v>
      </c>
      <c r="B146" s="102">
        <v>5.0853661098858763E-2</v>
      </c>
      <c r="C146" s="42">
        <v>1.6782778563807683E-3</v>
      </c>
      <c r="D146" s="42">
        <v>0.17329064105318109</v>
      </c>
      <c r="E146" s="36">
        <v>0.22582258000842062</v>
      </c>
      <c r="F146" s="173">
        <v>10.757303702807391</v>
      </c>
      <c r="G146" s="174">
        <v>0.35501366487042652</v>
      </c>
      <c r="H146" s="174">
        <v>36.656948868231744</v>
      </c>
      <c r="I146" s="36">
        <v>47.769266235909569</v>
      </c>
      <c r="AY146" s="159"/>
      <c r="AZ146" s="159"/>
      <c r="BA146" s="159"/>
    </row>
    <row r="147" spans="1:53" ht="14.45" x14ac:dyDescent="0.3">
      <c r="A147" s="143" t="s">
        <v>178</v>
      </c>
      <c r="B147" s="102">
        <v>0.16189887914764817</v>
      </c>
      <c r="C147" s="42">
        <v>4.7343415582207513E-3</v>
      </c>
      <c r="D147" s="42">
        <v>2.4331367029165438</v>
      </c>
      <c r="E147" s="36">
        <v>2.5997699236224125</v>
      </c>
      <c r="F147" s="173">
        <v>34.2471982253102</v>
      </c>
      <c r="G147" s="174">
        <v>1.0014765677459934</v>
      </c>
      <c r="H147" s="174">
        <v>514.69235249039116</v>
      </c>
      <c r="I147" s="36">
        <v>549.94102728344728</v>
      </c>
      <c r="AY147" s="159"/>
      <c r="AZ147" s="159"/>
      <c r="BA147" s="159"/>
    </row>
    <row r="148" spans="1:53" ht="14.45" x14ac:dyDescent="0.3">
      <c r="A148" s="143" t="s">
        <v>179</v>
      </c>
      <c r="B148" s="102">
        <v>0.2024668767761762</v>
      </c>
      <c r="C148" s="42">
        <v>1.0707322530058945E-2</v>
      </c>
      <c r="D148" s="42">
        <v>0.12003872770223388</v>
      </c>
      <c r="E148" s="36">
        <v>0.333212927008469</v>
      </c>
      <c r="F148" s="173">
        <v>42.828729263094999</v>
      </c>
      <c r="G148" s="174">
        <v>2.2649681028047159</v>
      </c>
      <c r="H148" s="174">
        <v>25.392332077749018</v>
      </c>
      <c r="I148" s="36">
        <v>70.486029443648732</v>
      </c>
      <c r="AY148" s="159"/>
      <c r="AZ148" s="159"/>
      <c r="BA148" s="159"/>
    </row>
    <row r="149" spans="1:53" ht="14.45" x14ac:dyDescent="0.3">
      <c r="A149" s="143" t="s">
        <v>180</v>
      </c>
      <c r="B149" s="102">
        <v>2.4100160562336064E-3</v>
      </c>
      <c r="C149" s="42">
        <v>2.0793317268019361E-3</v>
      </c>
      <c r="D149" s="42">
        <v>2.3406192480517039E-2</v>
      </c>
      <c r="E149" s="36">
        <v>2.7895540263552579E-2</v>
      </c>
      <c r="F149" s="173">
        <v>0.50980153808687823</v>
      </c>
      <c r="G149" s="174">
        <v>0.439850394263813</v>
      </c>
      <c r="H149" s="174">
        <v>4.9512171906328879</v>
      </c>
      <c r="I149" s="36">
        <v>5.900869122983579</v>
      </c>
      <c r="AY149" s="159"/>
      <c r="AZ149" s="159"/>
      <c r="BA149" s="159"/>
    </row>
    <row r="150" spans="1:53" ht="14.45" x14ac:dyDescent="0.3">
      <c r="A150" s="143" t="s">
        <v>181</v>
      </c>
      <c r="B150" s="102">
        <v>2.1440230023799028E-3</v>
      </c>
      <c r="C150" s="42">
        <v>8.8305492229058828E-4</v>
      </c>
      <c r="D150" s="42">
        <v>9.38242342820007E-3</v>
      </c>
      <c r="E150" s="36">
        <v>1.2409501352870561E-2</v>
      </c>
      <c r="F150" s="173">
        <v>0.4535348308073564</v>
      </c>
      <c r="G150" s="174">
        <v>0.18679658022796747</v>
      </c>
      <c r="H150" s="174">
        <v>1.9847062355899578</v>
      </c>
      <c r="I150" s="36">
        <v>2.6250376466252812</v>
      </c>
      <c r="AX150" s="159"/>
      <c r="AY150" s="159"/>
      <c r="AZ150" s="159"/>
      <c r="BA150" s="159"/>
    </row>
    <row r="151" spans="1:53" ht="14.45" x14ac:dyDescent="0.3">
      <c r="A151" s="143" t="s">
        <v>182</v>
      </c>
      <c r="B151" s="102">
        <v>5.5582618581753618E-2</v>
      </c>
      <c r="C151" s="42">
        <v>2.841676625529227E-2</v>
      </c>
      <c r="D151" s="42">
        <v>1.2696066941003876E-3</v>
      </c>
      <c r="E151" s="36">
        <v>8.5268991531146268E-2</v>
      </c>
      <c r="F151" s="173">
        <v>11.757641352878867</v>
      </c>
      <c r="G151" s="174">
        <v>6.011126401806453</v>
      </c>
      <c r="H151" s="174">
        <v>0.26856561546286878</v>
      </c>
      <c r="I151" s="36">
        <v>18.03733337014819</v>
      </c>
      <c r="AX151" s="159"/>
      <c r="AY151" s="159"/>
      <c r="AZ151" s="159"/>
      <c r="BA151" s="159"/>
    </row>
    <row r="152" spans="1:53" ht="14.45" x14ac:dyDescent="0.3">
      <c r="A152" s="143" t="s">
        <v>200</v>
      </c>
      <c r="B152" s="102">
        <v>7.3404958716013016E-4</v>
      </c>
      <c r="C152" s="42">
        <v>6.5459272392583463E-5</v>
      </c>
      <c r="D152" s="42">
        <v>1.7385376043784653E-3</v>
      </c>
      <c r="E152" s="36">
        <v>2.538046463931179E-3</v>
      </c>
      <c r="F152" s="173">
        <v>0.15527681137158311</v>
      </c>
      <c r="G152" s="174">
        <v>1.384689436465408E-2</v>
      </c>
      <c r="H152" s="174">
        <v>0.36776068044922061</v>
      </c>
      <c r="I152" s="36">
        <v>0.53688438618545775</v>
      </c>
      <c r="AX152" s="159"/>
      <c r="AY152" s="159"/>
      <c r="AZ152" s="159"/>
      <c r="BA152" s="159"/>
    </row>
    <row r="153" spans="1:53" ht="14.45" x14ac:dyDescent="0.3">
      <c r="A153" s="143" t="s">
        <v>201</v>
      </c>
      <c r="B153" s="102">
        <v>7.3320436100765779E-4</v>
      </c>
      <c r="C153" s="42">
        <v>1.49151322351679E-4</v>
      </c>
      <c r="D153" s="42">
        <v>3.2861410505826863E-3</v>
      </c>
      <c r="E153" s="36">
        <v>4.1684967339420233E-3</v>
      </c>
      <c r="F153" s="173">
        <v>0.1550980168812115</v>
      </c>
      <c r="G153" s="174">
        <v>3.1550650190028152E-2</v>
      </c>
      <c r="H153" s="174">
        <v>0.6951321994823656</v>
      </c>
      <c r="I153" s="36">
        <v>0.88178086655360532</v>
      </c>
      <c r="AX153" s="159"/>
      <c r="AY153" s="159"/>
      <c r="AZ153" s="159"/>
      <c r="BA153" s="159"/>
    </row>
    <row r="154" spans="1:53" ht="14.45" x14ac:dyDescent="0.3">
      <c r="A154" s="143" t="s">
        <v>185</v>
      </c>
      <c r="B154" s="102">
        <v>2.8368090643336326E-3</v>
      </c>
      <c r="C154" s="42">
        <v>1.2183084881549672E-4</v>
      </c>
      <c r="D154" s="42">
        <v>0.11957054232669495</v>
      </c>
      <c r="E154" s="36">
        <v>0.12252918223984408</v>
      </c>
      <c r="F154" s="173">
        <v>0.60008298306370311</v>
      </c>
      <c r="G154" s="174">
        <v>2.5771427518883627E-2</v>
      </c>
      <c r="H154" s="174">
        <v>25.29329471907991</v>
      </c>
      <c r="I154" s="36">
        <v>25.919149129662493</v>
      </c>
      <c r="AX154" s="159"/>
      <c r="AY154" s="159"/>
      <c r="AZ154" s="159"/>
      <c r="BA154" s="159"/>
    </row>
    <row r="155" spans="1:53" ht="14.45" x14ac:dyDescent="0.3">
      <c r="A155" s="143" t="s">
        <v>186</v>
      </c>
      <c r="B155" s="102">
        <v>1.3669191458989781E-2</v>
      </c>
      <c r="C155" s="42">
        <v>9.9246927560951497E-4</v>
      </c>
      <c r="D155" s="42">
        <v>1.6788643250124151</v>
      </c>
      <c r="E155" s="36">
        <v>1.6935259857470144</v>
      </c>
      <c r="F155" s="173">
        <v>2.8915055616216754</v>
      </c>
      <c r="G155" s="174">
        <v>0.20994149059754519</v>
      </c>
      <c r="H155" s="174">
        <v>355.13772321836984</v>
      </c>
      <c r="I155" s="36">
        <v>358.23917027058911</v>
      </c>
      <c r="AX155" s="159"/>
      <c r="AY155" s="159"/>
      <c r="AZ155" s="159"/>
      <c r="BA155" s="159"/>
    </row>
    <row r="156" spans="1:53" ht="14.45" x14ac:dyDescent="0.3">
      <c r="A156" s="143" t="s">
        <v>187</v>
      </c>
      <c r="B156" s="102">
        <v>1.6376500989409778E-2</v>
      </c>
      <c r="C156" s="42">
        <v>2.4504588242526006E-3</v>
      </c>
      <c r="D156" s="42">
        <v>8.2826722114541368E-2</v>
      </c>
      <c r="E156" s="36">
        <v>0.10165368192820375</v>
      </c>
      <c r="F156" s="173">
        <v>3.4641949257092959</v>
      </c>
      <c r="G156" s="174">
        <v>0.5183565787419997</v>
      </c>
      <c r="H156" s="174">
        <v>17.520709133646822</v>
      </c>
      <c r="I156" s="36">
        <v>21.503260638098119</v>
      </c>
      <c r="AX156" s="159"/>
      <c r="AY156" s="159"/>
      <c r="AZ156" s="159"/>
      <c r="BA156" s="159"/>
    </row>
    <row r="157" spans="1:53" ht="14.45" x14ac:dyDescent="0.3">
      <c r="A157" s="143" t="s">
        <v>188</v>
      </c>
      <c r="B157" s="102">
        <v>8.2737109321818583E-5</v>
      </c>
      <c r="C157" s="42">
        <v>3.9247233335104619E-4</v>
      </c>
      <c r="D157" s="42">
        <v>1.6150272811556756E-2</v>
      </c>
      <c r="E157" s="36">
        <v>1.662548225422962E-2</v>
      </c>
      <c r="F157" s="173">
        <v>1.7501752936469561E-2</v>
      </c>
      <c r="G157" s="174">
        <v>8.3021438251992707E-2</v>
      </c>
      <c r="H157" s="174">
        <v>3.4163398615366929</v>
      </c>
      <c r="I157" s="36">
        <v>3.5168630527251552</v>
      </c>
    </row>
    <row r="158" spans="1:53" ht="14.45" x14ac:dyDescent="0.3">
      <c r="A158" s="143" t="s">
        <v>189</v>
      </c>
      <c r="B158" s="102">
        <v>6.7467857474279172E-5</v>
      </c>
      <c r="C158" s="42">
        <v>2.4744276836764789E-4</v>
      </c>
      <c r="D158" s="42">
        <v>6.4738721654580477E-3</v>
      </c>
      <c r="E158" s="36">
        <v>6.7887827912999745E-3</v>
      </c>
      <c r="F158" s="173">
        <v>1.4271779402817318E-2</v>
      </c>
      <c r="G158" s="174">
        <v>5.2342681940237848E-2</v>
      </c>
      <c r="H158" s="174">
        <v>1.3694473025570706</v>
      </c>
      <c r="I158" s="36">
        <v>1.4360617639001256</v>
      </c>
    </row>
    <row r="159" spans="1:53" ht="14.45" x14ac:dyDescent="0.3">
      <c r="A159" s="143" t="s">
        <v>190</v>
      </c>
      <c r="B159" s="102">
        <v>1.4821251292176899E-3</v>
      </c>
      <c r="C159" s="42">
        <v>1.0031311987937172E-2</v>
      </c>
      <c r="D159" s="42">
        <v>8.7602861892926737E-4</v>
      </c>
      <c r="E159" s="42">
        <v>1.238946573608413E-2</v>
      </c>
      <c r="F159" s="173">
        <v>0.3135205960798591</v>
      </c>
      <c r="G159" s="174">
        <v>2.1219685517248705</v>
      </c>
      <c r="H159" s="174">
        <v>0.18531027466937944</v>
      </c>
      <c r="I159" s="36">
        <v>2.6207994224741094</v>
      </c>
    </row>
    <row r="160" spans="1:53" ht="14.45" x14ac:dyDescent="0.3">
      <c r="A160" s="143" t="s">
        <v>191</v>
      </c>
      <c r="B160" s="102">
        <v>1.3161678033120155E-5</v>
      </c>
      <c r="C160" s="42">
        <v>1.4968578198330797E-5</v>
      </c>
      <c r="D160" s="42">
        <v>1.1995909470211409E-3</v>
      </c>
      <c r="E160" s="42">
        <v>1.2277212032525918E-3</v>
      </c>
      <c r="F160" s="173">
        <v>2.7841489635447216E-3</v>
      </c>
      <c r="G160" s="174">
        <v>3.1663706840229736E-3</v>
      </c>
      <c r="H160" s="174">
        <v>0.25375486950996218</v>
      </c>
      <c r="I160" s="36">
        <v>0.25970538915752989</v>
      </c>
    </row>
    <row r="161" spans="1:53" ht="14.45" x14ac:dyDescent="0.3">
      <c r="A161" s="156" t="s">
        <v>192</v>
      </c>
      <c r="B161" s="175">
        <v>2.0568399864214751E-5</v>
      </c>
      <c r="C161" s="157">
        <v>3.7962381596045093E-5</v>
      </c>
      <c r="D161" s="157">
        <v>2.2674373249020534E-3</v>
      </c>
      <c r="E161" s="157">
        <v>2.3259681063623134E-3</v>
      </c>
      <c r="F161" s="176">
        <v>4.3509261523966437E-3</v>
      </c>
      <c r="G161" s="177">
        <v>8.0303533567947505E-3</v>
      </c>
      <c r="H161" s="177">
        <v>0.47964121764283224</v>
      </c>
      <c r="I161" s="158">
        <v>0.49202249715202367</v>
      </c>
    </row>
    <row r="163" spans="1:53" ht="14.45" x14ac:dyDescent="0.3">
      <c r="A163" s="77" t="s">
        <v>289</v>
      </c>
    </row>
    <row r="164" spans="1:53" ht="14.45" x14ac:dyDescent="0.3">
      <c r="A164" s="149"/>
      <c r="B164" s="160" t="s">
        <v>285</v>
      </c>
      <c r="C164" s="161"/>
      <c r="D164" s="161"/>
      <c r="E164" s="162"/>
      <c r="F164" s="60" t="s">
        <v>286</v>
      </c>
      <c r="G164" s="83"/>
      <c r="H164" s="84"/>
      <c r="I164" s="84"/>
    </row>
    <row r="165" spans="1:53" ht="27" x14ac:dyDescent="0.3">
      <c r="A165" s="156" t="s">
        <v>194</v>
      </c>
      <c r="B165" s="164" t="s">
        <v>195</v>
      </c>
      <c r="C165" s="165" t="s">
        <v>196</v>
      </c>
      <c r="D165" s="165" t="s">
        <v>197</v>
      </c>
      <c r="E165" s="19" t="s">
        <v>198</v>
      </c>
      <c r="F165" s="89" t="s">
        <v>195</v>
      </c>
      <c r="G165" s="89" t="s">
        <v>196</v>
      </c>
      <c r="H165" s="165" t="s">
        <v>197</v>
      </c>
      <c r="I165" s="19" t="s">
        <v>198</v>
      </c>
    </row>
    <row r="166" spans="1:53" ht="14.45" x14ac:dyDescent="0.3">
      <c r="A166" s="143" t="s">
        <v>170</v>
      </c>
      <c r="B166" s="167">
        <v>527.40420742027629</v>
      </c>
      <c r="C166" s="154">
        <v>215.18409137986134</v>
      </c>
      <c r="D166" s="154">
        <v>4528.3144979011959</v>
      </c>
      <c r="E166" s="155">
        <v>5270.9027967013335</v>
      </c>
      <c r="F166" s="168">
        <v>116468.10478042548</v>
      </c>
      <c r="G166" s="169">
        <v>47519.687839613587</v>
      </c>
      <c r="H166" s="169">
        <v>1000000</v>
      </c>
      <c r="I166" s="151">
        <v>1163987.7926200391</v>
      </c>
    </row>
    <row r="167" spans="1:53" ht="14.45" x14ac:dyDescent="0.3">
      <c r="A167" s="143" t="s">
        <v>172</v>
      </c>
      <c r="B167" s="167">
        <v>524.38136743114126</v>
      </c>
      <c r="C167" s="154">
        <v>179.35008654900136</v>
      </c>
      <c r="D167" s="154">
        <v>4528.3144979011959</v>
      </c>
      <c r="E167" s="155">
        <v>5232.0459518813386</v>
      </c>
      <c r="F167" s="170">
        <v>115800.56280856463</v>
      </c>
      <c r="G167" s="171">
        <v>39606.367144359647</v>
      </c>
      <c r="H167" s="171">
        <v>1000000</v>
      </c>
      <c r="I167" s="155">
        <v>1155406.9299529244</v>
      </c>
    </row>
    <row r="168" spans="1:53" ht="14.45" x14ac:dyDescent="0.3">
      <c r="A168" s="143" t="s">
        <v>33</v>
      </c>
      <c r="B168" s="167">
        <v>8.5339537873327611</v>
      </c>
      <c r="C168" s="154">
        <v>101.23822279659161</v>
      </c>
      <c r="D168" s="154">
        <v>0</v>
      </c>
      <c r="E168" s="155">
        <v>109.77217658392438</v>
      </c>
      <c r="F168" s="170">
        <v>1884.5762129127997</v>
      </c>
      <c r="G168" s="171">
        <v>22356.711938517958</v>
      </c>
      <c r="H168" s="171">
        <v>0</v>
      </c>
      <c r="I168" s="155">
        <v>24241.288151430759</v>
      </c>
    </row>
    <row r="169" spans="1:53" ht="14.45" x14ac:dyDescent="0.3">
      <c r="A169" s="143" t="s">
        <v>25</v>
      </c>
      <c r="B169" s="167">
        <v>497.25156048642623</v>
      </c>
      <c r="C169" s="154">
        <v>74.199070569852211</v>
      </c>
      <c r="D169" s="154">
        <v>4528.3144979011959</v>
      </c>
      <c r="E169" s="155">
        <v>5099.7651289574742</v>
      </c>
      <c r="F169" s="170">
        <v>109809.4137933429</v>
      </c>
      <c r="G169" s="171">
        <v>16385.582451095732</v>
      </c>
      <c r="H169" s="171">
        <v>1000000</v>
      </c>
      <c r="I169" s="155">
        <v>1126194.9962444387</v>
      </c>
    </row>
    <row r="170" spans="1:53" ht="14.45" x14ac:dyDescent="0.3">
      <c r="A170" s="143" t="s">
        <v>173</v>
      </c>
      <c r="B170" s="167">
        <v>18.59585315738228</v>
      </c>
      <c r="C170" s="154">
        <v>3.9127931825575324</v>
      </c>
      <c r="D170" s="154">
        <v>0</v>
      </c>
      <c r="E170" s="155">
        <v>22.508646339939812</v>
      </c>
      <c r="F170" s="170">
        <v>4106.5728023089323</v>
      </c>
      <c r="G170" s="171">
        <v>864.07275474595508</v>
      </c>
      <c r="H170" s="171">
        <v>0</v>
      </c>
      <c r="I170" s="155">
        <v>4970.6455570548878</v>
      </c>
    </row>
    <row r="171" spans="1:53" ht="14.45" x14ac:dyDescent="0.3">
      <c r="A171" s="143" t="s">
        <v>199</v>
      </c>
      <c r="B171" s="272">
        <v>1.9819737666660807E-2</v>
      </c>
      <c r="C171" s="273">
        <v>1.8493438407586806E-2</v>
      </c>
      <c r="D171" s="154">
        <v>0</v>
      </c>
      <c r="E171" s="155">
        <v>3.8313176074247612E-2</v>
      </c>
      <c r="F171" s="170">
        <v>4.3768465454082204</v>
      </c>
      <c r="G171" s="171">
        <v>4.0839562747150691</v>
      </c>
      <c r="H171" s="171">
        <v>0</v>
      </c>
      <c r="I171" s="155">
        <v>8.4608028201232894</v>
      </c>
      <c r="AZ171" s="159"/>
      <c r="BA171" s="159"/>
    </row>
    <row r="172" spans="1:53" ht="14.45" x14ac:dyDescent="0.3">
      <c r="A172" s="143" t="s">
        <v>175</v>
      </c>
      <c r="B172" s="167">
        <v>31.953491173090651</v>
      </c>
      <c r="C172" s="154">
        <v>14.88574059756251</v>
      </c>
      <c r="D172" s="154">
        <v>268.80168309751321</v>
      </c>
      <c r="E172" s="155">
        <v>315.64091486816636</v>
      </c>
      <c r="F172" s="170">
        <v>7056.3763157131871</v>
      </c>
      <c r="G172" s="171">
        <v>3287.2585604338706</v>
      </c>
      <c r="H172" s="171">
        <v>59360.206368638632</v>
      </c>
      <c r="I172" s="155">
        <v>69703.841244785683</v>
      </c>
    </row>
    <row r="173" spans="1:53" ht="14.45" x14ac:dyDescent="0.3">
      <c r="A173" s="143" t="s">
        <v>85</v>
      </c>
      <c r="B173" s="102">
        <v>1.4361106894229068</v>
      </c>
      <c r="C173" s="42">
        <v>3.2198578463399123E-2</v>
      </c>
      <c r="D173" s="42">
        <v>8.6409950208849423E-2</v>
      </c>
      <c r="E173" s="36">
        <v>1.5547192180951552</v>
      </c>
      <c r="F173" s="173">
        <v>317.14022736020701</v>
      </c>
      <c r="G173" s="174">
        <v>7.1104996082588059</v>
      </c>
      <c r="H173" s="174">
        <v>19.082144194909411</v>
      </c>
      <c r="I173" s="36">
        <v>343.33287116337522</v>
      </c>
      <c r="AU173" s="38" t="s">
        <v>96</v>
      </c>
    </row>
    <row r="174" spans="1:53" x14ac:dyDescent="0.25">
      <c r="A174" s="143" t="s">
        <v>86</v>
      </c>
      <c r="B174" s="102">
        <v>7.0948738108182439E-3</v>
      </c>
      <c r="C174" s="42">
        <v>2.294120856707539E-4</v>
      </c>
      <c r="D174" s="42">
        <v>7.6166044833770605E-3</v>
      </c>
      <c r="E174" s="36">
        <v>1.4940890379866057E-2</v>
      </c>
      <c r="F174" s="173">
        <v>1.5667802698126663</v>
      </c>
      <c r="G174" s="174">
        <v>5.0661694495177594E-2</v>
      </c>
      <c r="H174" s="174">
        <v>1.6819954724671264</v>
      </c>
      <c r="I174" s="36">
        <v>3.2994374367749701</v>
      </c>
    </row>
    <row r="175" spans="1:53" x14ac:dyDescent="0.25">
      <c r="A175" s="143" t="s">
        <v>176</v>
      </c>
      <c r="B175" s="167">
        <v>76.916953415644684</v>
      </c>
      <c r="C175" s="154">
        <v>15.912492154167234</v>
      </c>
      <c r="D175" s="154">
        <v>273.4123817918736</v>
      </c>
      <c r="E175" s="155">
        <v>366.24182736168552</v>
      </c>
      <c r="F175" s="170">
        <v>16985.779908019755</v>
      </c>
      <c r="G175" s="171">
        <v>3513.9988977228572</v>
      </c>
      <c r="H175" s="171">
        <v>60378.3994946897</v>
      </c>
      <c r="I175" s="155">
        <v>80878.178300432322</v>
      </c>
    </row>
    <row r="176" spans="1:53" x14ac:dyDescent="0.25">
      <c r="A176" s="143" t="s">
        <v>177</v>
      </c>
      <c r="B176" s="102">
        <v>4.8712454315748929E-2</v>
      </c>
      <c r="C176" s="42">
        <v>1.607613525585789E-3</v>
      </c>
      <c r="D176" s="42">
        <v>0.17329064105318109</v>
      </c>
      <c r="E176" s="36">
        <v>0.22361070889451581</v>
      </c>
      <c r="F176" s="173">
        <v>10.757303702807391</v>
      </c>
      <c r="G176" s="174">
        <v>0.35501366487042657</v>
      </c>
      <c r="H176" s="174">
        <v>38.26824332397819</v>
      </c>
      <c r="I176" s="36">
        <v>49.380560691656015</v>
      </c>
      <c r="AX176" s="38" t="s">
        <v>96</v>
      </c>
    </row>
    <row r="177" spans="1:9" x14ac:dyDescent="0.25">
      <c r="A177" s="143" t="s">
        <v>178</v>
      </c>
      <c r="B177" s="102">
        <v>0.15508208423616829</v>
      </c>
      <c r="C177" s="42">
        <v>4.53500086103251E-3</v>
      </c>
      <c r="D177" s="42">
        <v>2.7034852254628263</v>
      </c>
      <c r="E177" s="36">
        <v>2.8631023105600271</v>
      </c>
      <c r="F177" s="173">
        <v>34.247198225310207</v>
      </c>
      <c r="G177" s="174">
        <v>1.0014765677459934</v>
      </c>
      <c r="H177" s="174">
        <v>597.01799128922039</v>
      </c>
      <c r="I177" s="36">
        <v>632.26666608227652</v>
      </c>
    </row>
    <row r="178" spans="1:9" x14ac:dyDescent="0.25">
      <c r="A178" s="143" t="s">
        <v>179</v>
      </c>
      <c r="B178" s="102">
        <v>0.1939419556487583</v>
      </c>
      <c r="C178" s="42">
        <v>1.025648789721436E-2</v>
      </c>
      <c r="D178" s="42">
        <v>0.12003872770223388</v>
      </c>
      <c r="E178" s="36">
        <v>0.32423717124820656</v>
      </c>
      <c r="F178" s="173">
        <v>42.828729263095006</v>
      </c>
      <c r="G178" s="174">
        <v>2.2649681028047159</v>
      </c>
      <c r="H178" s="174">
        <v>26.508478542705014</v>
      </c>
      <c r="I178" s="36">
        <v>71.602175908604735</v>
      </c>
    </row>
    <row r="179" spans="1:9" x14ac:dyDescent="0.25">
      <c r="A179" s="143" t="s">
        <v>180</v>
      </c>
      <c r="B179" s="102">
        <v>2.3085416959711396E-3</v>
      </c>
      <c r="C179" s="42">
        <v>1.9917809172523815E-3</v>
      </c>
      <c r="D179" s="42">
        <v>2.3406192480517039E-2</v>
      </c>
      <c r="E179" s="36">
        <v>2.7706515093740558E-2</v>
      </c>
      <c r="F179" s="173">
        <v>0.50980153808687834</v>
      </c>
      <c r="G179" s="174">
        <v>0.43985039426381306</v>
      </c>
      <c r="H179" s="174">
        <v>5.1688531111002671</v>
      </c>
      <c r="I179" s="36">
        <v>6.1185050434509574</v>
      </c>
    </row>
    <row r="180" spans="1:9" x14ac:dyDescent="0.25">
      <c r="A180" s="143" t="s">
        <v>181</v>
      </c>
      <c r="B180" s="102">
        <v>2.053748349648118E-3</v>
      </c>
      <c r="C180" s="42">
        <v>8.4587366240466901E-4</v>
      </c>
      <c r="D180" s="42">
        <v>9.38242342820007E-3</v>
      </c>
      <c r="E180" s="36">
        <v>1.2282045440252857E-2</v>
      </c>
      <c r="F180" s="173">
        <v>0.4535348308073564</v>
      </c>
      <c r="G180" s="174">
        <v>0.18679658022796747</v>
      </c>
      <c r="H180" s="174">
        <v>2.0719460701213839</v>
      </c>
      <c r="I180" s="36">
        <v>2.7122774811567076</v>
      </c>
    </row>
    <row r="181" spans="1:9" x14ac:dyDescent="0.25">
      <c r="A181" s="143" t="s">
        <v>182</v>
      </c>
      <c r="B181" s="102">
        <v>5.3242297799364006E-2</v>
      </c>
      <c r="C181" s="42">
        <v>2.7220270834016812E-2</v>
      </c>
      <c r="D181" s="42">
        <v>1.2161495701382662E-3</v>
      </c>
      <c r="E181" s="36">
        <v>8.1678718203519088E-2</v>
      </c>
      <c r="F181" s="173">
        <v>11.757641352878867</v>
      </c>
      <c r="G181" s="174">
        <v>6.0111264018064539</v>
      </c>
      <c r="H181" s="174">
        <v>0.26856561546286872</v>
      </c>
      <c r="I181" s="36">
        <v>18.037333370148193</v>
      </c>
    </row>
    <row r="182" spans="1:9" x14ac:dyDescent="0.25">
      <c r="A182" s="143" t="s">
        <v>200</v>
      </c>
      <c r="B182" s="102">
        <v>7.031422361218092E-4</v>
      </c>
      <c r="C182" s="42">
        <v>6.2703092502369438E-5</v>
      </c>
      <c r="D182" s="42">
        <v>1.7385376043784653E-3</v>
      </c>
      <c r="E182" s="36">
        <v>2.5043829330026442E-3</v>
      </c>
      <c r="F182" s="173">
        <v>0.15527681137158314</v>
      </c>
      <c r="G182" s="174">
        <v>1.3846894364654081E-2</v>
      </c>
      <c r="H182" s="174">
        <v>0.38392598508435111</v>
      </c>
      <c r="I182" s="36">
        <v>0.55304969082058841</v>
      </c>
    </row>
    <row r="183" spans="1:9" x14ac:dyDescent="0.25">
      <c r="A183" s="143" t="s">
        <v>201</v>
      </c>
      <c r="B183" s="102">
        <v>7.0233259843891448E-4</v>
      </c>
      <c r="C183" s="42">
        <v>1.4287126667371361E-4</v>
      </c>
      <c r="D183" s="42">
        <v>3.2861410505826863E-3</v>
      </c>
      <c r="E183" s="36">
        <v>4.1313449156953142E-3</v>
      </c>
      <c r="F183" s="173">
        <v>0.1550980168812115</v>
      </c>
      <c r="G183" s="174">
        <v>3.1550650190028152E-2</v>
      </c>
      <c r="H183" s="174">
        <v>0.7256874609980738</v>
      </c>
      <c r="I183" s="36">
        <v>0.91233612806931352</v>
      </c>
    </row>
    <row r="184" spans="1:9" x14ac:dyDescent="0.25">
      <c r="A184" s="143" t="s">
        <v>185</v>
      </c>
      <c r="B184" s="102">
        <v>2.9603503538494979E-3</v>
      </c>
      <c r="C184" s="42">
        <v>1.1670112886537058E-4</v>
      </c>
      <c r="D184" s="42">
        <v>0.11957054232669495</v>
      </c>
      <c r="E184" s="36">
        <v>0.12264759380940982</v>
      </c>
      <c r="F184" s="173">
        <v>0.65374221583363412</v>
      </c>
      <c r="G184" s="174">
        <v>2.577142751888363E-2</v>
      </c>
      <c r="H184" s="174">
        <v>26.405087893544952</v>
      </c>
      <c r="I184" s="36">
        <v>27.08460153689747</v>
      </c>
    </row>
    <row r="185" spans="1:9" x14ac:dyDescent="0.25">
      <c r="A185" s="143" t="s">
        <v>186</v>
      </c>
      <c r="B185" s="102">
        <v>1.4376118537356221E-2</v>
      </c>
      <c r="C185" s="42">
        <v>9.5068109558385148E-4</v>
      </c>
      <c r="D185" s="42">
        <v>1.86540480556935</v>
      </c>
      <c r="E185" s="36">
        <v>1.88073160520229</v>
      </c>
      <c r="F185" s="173">
        <v>3.1747173355603571</v>
      </c>
      <c r="G185" s="174">
        <v>0.20994149059754519</v>
      </c>
      <c r="H185" s="174">
        <v>411.942413989562</v>
      </c>
      <c r="I185" s="36">
        <v>415.32707281571987</v>
      </c>
    </row>
    <row r="186" spans="1:9" x14ac:dyDescent="0.25">
      <c r="A186" s="143" t="s">
        <v>187</v>
      </c>
      <c r="B186" s="102">
        <v>1.7204156293678788E-2</v>
      </c>
      <c r="C186" s="42">
        <v>2.3472816105998603E-3</v>
      </c>
      <c r="D186" s="42">
        <v>8.2826722114541368E-2</v>
      </c>
      <c r="E186" s="36">
        <v>0.10237816001882002</v>
      </c>
      <c r="F186" s="173">
        <v>3.7992406008135364</v>
      </c>
      <c r="G186" s="174">
        <v>0.5183565787419997</v>
      </c>
      <c r="H186" s="174">
        <v>18.290850194466458</v>
      </c>
      <c r="I186" s="36">
        <v>22.608447374021996</v>
      </c>
    </row>
    <row r="187" spans="1:9" x14ac:dyDescent="0.25">
      <c r="A187" s="143" t="s">
        <v>188</v>
      </c>
      <c r="B187" s="102">
        <v>8.2620193856687842E-5</v>
      </c>
      <c r="C187" s="42">
        <v>3.7594718247310754E-4</v>
      </c>
      <c r="D187" s="42">
        <v>1.6150272811556756E-2</v>
      </c>
      <c r="E187" s="36">
        <v>1.660884018788655E-2</v>
      </c>
      <c r="F187" s="173">
        <v>1.8245241997873828E-2</v>
      </c>
      <c r="G187" s="174">
        <v>8.3021438251992721E-2</v>
      </c>
      <c r="H187" s="174">
        <v>3.5665086466591838</v>
      </c>
      <c r="I187" s="36">
        <v>3.6677753269090503</v>
      </c>
    </row>
    <row r="188" spans="1:9" x14ac:dyDescent="0.25">
      <c r="A188" s="143" t="s">
        <v>189</v>
      </c>
      <c r="B188" s="102">
        <v>6.757928177712519E-5</v>
      </c>
      <c r="C188" s="42">
        <v>2.3702412548901017E-4</v>
      </c>
      <c r="D188" s="42">
        <v>6.4738721654580477E-3</v>
      </c>
      <c r="E188" s="36">
        <v>6.7784755727241831E-3</v>
      </c>
      <c r="F188" s="173">
        <v>1.4923716497263418E-2</v>
      </c>
      <c r="G188" s="174">
        <v>5.2342681940237855E-2</v>
      </c>
      <c r="H188" s="174">
        <v>1.4296427883837548</v>
      </c>
      <c r="I188" s="36">
        <v>1.4969091868212561</v>
      </c>
    </row>
    <row r="189" spans="1:9" x14ac:dyDescent="0.25">
      <c r="A189" s="143" t="s">
        <v>190</v>
      </c>
      <c r="B189" s="102">
        <v>1.4504819666882518E-3</v>
      </c>
      <c r="C189" s="42">
        <v>9.6089409568661365E-3</v>
      </c>
      <c r="D189" s="42">
        <v>8.3914320339540359E-4</v>
      </c>
      <c r="E189" s="42">
        <v>1.1898566126949792E-2</v>
      </c>
      <c r="F189" s="173">
        <v>0.32031387558450897</v>
      </c>
      <c r="G189" s="174">
        <v>2.121968551724871</v>
      </c>
      <c r="H189" s="174">
        <v>0.18531027466937944</v>
      </c>
      <c r="I189" s="36">
        <v>2.6275927019787595</v>
      </c>
    </row>
    <row r="190" spans="1:9" x14ac:dyDescent="0.25">
      <c r="A190" s="143" t="s">
        <v>191</v>
      </c>
      <c r="B190" s="102">
        <v>1.3111816380697766E-5</v>
      </c>
      <c r="C190" s="42">
        <v>1.4338322274190557E-5</v>
      </c>
      <c r="D190" s="42">
        <v>1.1995909470211409E-3</v>
      </c>
      <c r="E190" s="42">
        <v>1.2270410856760293E-3</v>
      </c>
      <c r="F190" s="173">
        <v>2.8955180535218772E-3</v>
      </c>
      <c r="G190" s="174">
        <v>3.1663706840229736E-3</v>
      </c>
      <c r="H190" s="174">
        <v>0.26490892970820223</v>
      </c>
      <c r="I190" s="36">
        <v>0.27097081844574705</v>
      </c>
    </row>
    <row r="191" spans="1:9" x14ac:dyDescent="0.25">
      <c r="A191" s="156" t="s">
        <v>192</v>
      </c>
      <c r="B191" s="175">
        <v>2.0767284106222932E-5</v>
      </c>
      <c r="C191" s="157">
        <v>3.6363965528843208E-5</v>
      </c>
      <c r="D191" s="157">
        <v>2.2674373249020534E-3</v>
      </c>
      <c r="E191" s="157">
        <v>2.3245685745371196E-3</v>
      </c>
      <c r="F191" s="176">
        <v>4.5860958013954753E-3</v>
      </c>
      <c r="G191" s="177">
        <v>8.0303533567947522E-3</v>
      </c>
      <c r="H191" s="177">
        <v>0.50072434808867083</v>
      </c>
      <c r="I191" s="158">
        <v>0.51334079724686121</v>
      </c>
    </row>
    <row r="193" spans="1:53" ht="15.75" customHeight="1" x14ac:dyDescent="0.25">
      <c r="A193" s="77" t="s">
        <v>290</v>
      </c>
    </row>
    <row r="194" spans="1:53" x14ac:dyDescent="0.25">
      <c r="A194" s="149"/>
      <c r="B194" s="160" t="s">
        <v>285</v>
      </c>
      <c r="C194" s="161"/>
      <c r="D194" s="161"/>
      <c r="E194" s="162"/>
      <c r="F194" s="60" t="s">
        <v>286</v>
      </c>
      <c r="G194" s="83"/>
      <c r="H194" s="84"/>
      <c r="I194" s="84"/>
    </row>
    <row r="195" spans="1:53" ht="26.25" x14ac:dyDescent="0.25">
      <c r="A195" s="156" t="s">
        <v>194</v>
      </c>
      <c r="B195" s="164" t="s">
        <v>195</v>
      </c>
      <c r="C195" s="165" t="s">
        <v>196</v>
      </c>
      <c r="D195" s="165" t="s">
        <v>197</v>
      </c>
      <c r="E195" s="19" t="s">
        <v>198</v>
      </c>
      <c r="F195" s="89" t="s">
        <v>195</v>
      </c>
      <c r="G195" s="89" t="s">
        <v>196</v>
      </c>
      <c r="H195" s="165" t="s">
        <v>197</v>
      </c>
      <c r="I195" s="19" t="s">
        <v>198</v>
      </c>
    </row>
    <row r="196" spans="1:53" x14ac:dyDescent="0.25">
      <c r="A196" s="143" t="s">
        <v>170</v>
      </c>
      <c r="B196" s="167">
        <v>363.89751202668862</v>
      </c>
      <c r="C196" s="154">
        <v>567.30463992936075</v>
      </c>
      <c r="D196" s="154">
        <v>4528.3144979011959</v>
      </c>
      <c r="E196" s="155">
        <v>5459.5166498572453</v>
      </c>
      <c r="F196" s="168">
        <v>80360.476772395006</v>
      </c>
      <c r="G196" s="169">
        <v>125279.42575373195</v>
      </c>
      <c r="H196" s="169">
        <v>1000000</v>
      </c>
      <c r="I196" s="151">
        <v>1205639.9025261269</v>
      </c>
    </row>
    <row r="197" spans="1:53" x14ac:dyDescent="0.25">
      <c r="A197" s="143" t="s">
        <v>172</v>
      </c>
      <c r="B197" s="167">
        <v>361.87171101467396</v>
      </c>
      <c r="C197" s="154">
        <v>563.63257453398023</v>
      </c>
      <c r="D197" s="154">
        <v>4528.3144979011959</v>
      </c>
      <c r="E197" s="155">
        <v>5453.8187834498503</v>
      </c>
      <c r="F197" s="170">
        <v>79913.11362812719</v>
      </c>
      <c r="G197" s="171">
        <v>124468.51357060453</v>
      </c>
      <c r="H197" s="171">
        <v>1000000</v>
      </c>
      <c r="I197" s="155">
        <v>1204381.6271987318</v>
      </c>
    </row>
    <row r="198" spans="1:53" x14ac:dyDescent="0.25">
      <c r="A198" s="143" t="s">
        <v>33</v>
      </c>
      <c r="B198" s="167">
        <v>5.7172472427088801</v>
      </c>
      <c r="C198" s="154">
        <v>10.362810064939223</v>
      </c>
      <c r="D198" s="154">
        <v>0</v>
      </c>
      <c r="E198" s="155">
        <v>16.080057307648104</v>
      </c>
      <c r="F198" s="170">
        <v>1262.5552499409519</v>
      </c>
      <c r="G198" s="171">
        <v>2288.447516121556</v>
      </c>
      <c r="H198" s="171">
        <v>0</v>
      </c>
      <c r="I198" s="155">
        <v>3551.0027660625083</v>
      </c>
    </row>
    <row r="199" spans="1:53" x14ac:dyDescent="0.25">
      <c r="A199" s="143" t="s">
        <v>25</v>
      </c>
      <c r="B199" s="167">
        <v>338.0455142406193</v>
      </c>
      <c r="C199" s="154">
        <v>518.83347446190828</v>
      </c>
      <c r="D199" s="154">
        <v>4528.3144979011959</v>
      </c>
      <c r="E199" s="155">
        <v>5385.1934866037236</v>
      </c>
      <c r="F199" s="170">
        <v>74651.509827177026</v>
      </c>
      <c r="G199" s="171">
        <v>114575.40652319524</v>
      </c>
      <c r="H199" s="171">
        <v>1000000</v>
      </c>
      <c r="I199" s="155">
        <v>1189226.9163503724</v>
      </c>
    </row>
    <row r="200" spans="1:53" x14ac:dyDescent="0.25">
      <c r="A200" s="143" t="s">
        <v>173</v>
      </c>
      <c r="B200" s="167">
        <v>18.108949531345775</v>
      </c>
      <c r="C200" s="154">
        <v>34.436290007132669</v>
      </c>
      <c r="D200" s="154">
        <v>0</v>
      </c>
      <c r="E200" s="155">
        <v>52.545239538478441</v>
      </c>
      <c r="F200" s="170">
        <v>3999.0485510092103</v>
      </c>
      <c r="G200" s="171">
        <v>7604.6595312877143</v>
      </c>
      <c r="H200" s="171">
        <v>0</v>
      </c>
      <c r="I200" s="155">
        <v>11603.708082296924</v>
      </c>
    </row>
    <row r="201" spans="1:53" x14ac:dyDescent="0.25">
      <c r="A201" s="143" t="s">
        <v>199</v>
      </c>
      <c r="B201" s="272">
        <v>1.8929163502050674E-2</v>
      </c>
      <c r="C201" s="273">
        <v>4.2880678188915566E-3</v>
      </c>
      <c r="D201" s="154">
        <v>0</v>
      </c>
      <c r="E201" s="155">
        <v>2.3217231320942229E-2</v>
      </c>
      <c r="F201" s="170">
        <v>4.1801786317677481</v>
      </c>
      <c r="G201" s="171">
        <v>0.94694567280585529</v>
      </c>
      <c r="H201" s="171">
        <v>0</v>
      </c>
      <c r="I201" s="155">
        <v>5.1271243045736021</v>
      </c>
      <c r="AZ201" s="159"/>
      <c r="BA201" s="159"/>
    </row>
    <row r="202" spans="1:53" x14ac:dyDescent="0.25">
      <c r="A202" s="143" t="s">
        <v>175</v>
      </c>
      <c r="B202" s="167">
        <v>23.576302865979144</v>
      </c>
      <c r="C202" s="154">
        <v>34.085615461550866</v>
      </c>
      <c r="D202" s="154">
        <v>269.91887629082095</v>
      </c>
      <c r="E202" s="155">
        <v>327.58079461835098</v>
      </c>
      <c r="F202" s="170">
        <v>5206.4190499371007</v>
      </c>
      <c r="G202" s="171">
        <v>7527.2191181396583</v>
      </c>
      <c r="H202" s="171">
        <v>59606.91917841047</v>
      </c>
      <c r="I202" s="155">
        <v>72340.557346487229</v>
      </c>
    </row>
    <row r="203" spans="1:53" x14ac:dyDescent="0.25">
      <c r="A203" s="143" t="s">
        <v>85</v>
      </c>
      <c r="B203" s="102">
        <v>0.91499231442684048</v>
      </c>
      <c r="C203" s="42">
        <v>0.41322537358371203</v>
      </c>
      <c r="D203" s="42">
        <v>8.6409950208849423E-2</v>
      </c>
      <c r="E203" s="36">
        <v>1.4146276382194019</v>
      </c>
      <c r="F203" s="173">
        <v>202.06024004095241</v>
      </c>
      <c r="G203" s="174">
        <v>91.253682529169666</v>
      </c>
      <c r="H203" s="174">
        <v>19.082144194909411</v>
      </c>
      <c r="I203" s="36">
        <v>312.39606676503143</v>
      </c>
    </row>
    <row r="204" spans="1:53" x14ac:dyDescent="0.25">
      <c r="A204" s="143" t="s">
        <v>86</v>
      </c>
      <c r="B204" s="102">
        <v>6.2919035383430611E-4</v>
      </c>
      <c r="C204" s="42">
        <v>2.056229172389986E-4</v>
      </c>
      <c r="D204" s="42">
        <v>7.6166044833770605E-3</v>
      </c>
      <c r="E204" s="36">
        <v>8.451417754450366E-3</v>
      </c>
      <c r="F204" s="173">
        <v>0.13894581618081656</v>
      </c>
      <c r="G204" s="174">
        <v>4.540826776371245E-2</v>
      </c>
      <c r="H204" s="174">
        <v>1.6819954724671264</v>
      </c>
      <c r="I204" s="36">
        <v>1.8663495564116557</v>
      </c>
    </row>
    <row r="205" spans="1:53" x14ac:dyDescent="0.25">
      <c r="A205" s="143" t="s">
        <v>176</v>
      </c>
      <c r="B205" s="167">
        <v>51.19280774255045</v>
      </c>
      <c r="C205" s="154">
        <v>46.536866742130563</v>
      </c>
      <c r="D205" s="154">
        <v>274.52957498518134</v>
      </c>
      <c r="E205" s="155">
        <v>372.25924946986237</v>
      </c>
      <c r="F205" s="170">
        <v>11305.046892453589</v>
      </c>
      <c r="G205" s="171">
        <v>10276.862784972132</v>
      </c>
      <c r="H205" s="171">
        <v>60625.112304461538</v>
      </c>
      <c r="I205" s="155">
        <v>82207.021981887257</v>
      </c>
    </row>
    <row r="206" spans="1:53" x14ac:dyDescent="0.25">
      <c r="A206" s="143" t="s">
        <v>177</v>
      </c>
      <c r="B206" s="102">
        <v>3.0830249154307196E-2</v>
      </c>
      <c r="C206" s="42">
        <v>5.0502803768951235E-3</v>
      </c>
      <c r="D206" s="42">
        <v>0.17329064105318109</v>
      </c>
      <c r="E206" s="36">
        <v>0.20917117058438342</v>
      </c>
      <c r="F206" s="173">
        <v>6.80832772736888</v>
      </c>
      <c r="G206" s="174">
        <v>1.1152671439308934</v>
      </c>
      <c r="H206" s="174">
        <v>38.26824332397819</v>
      </c>
      <c r="I206" s="36">
        <v>46.191838195277974</v>
      </c>
    </row>
    <row r="207" spans="1:53" x14ac:dyDescent="0.25">
      <c r="A207" s="143" t="s">
        <v>178</v>
      </c>
      <c r="B207" s="102">
        <v>6.2617448575831139E-2</v>
      </c>
      <c r="C207" s="42">
        <v>3.0976782949314854E-2</v>
      </c>
      <c r="D207" s="42">
        <v>2.7034852254628263</v>
      </c>
      <c r="E207" s="36">
        <v>2.7970794569879724</v>
      </c>
      <c r="F207" s="173">
        <v>13.827981383548641</v>
      </c>
      <c r="G207" s="174">
        <v>6.8406871836468328</v>
      </c>
      <c r="H207" s="174">
        <v>597.01799128922039</v>
      </c>
      <c r="I207" s="36">
        <v>617.68665985641587</v>
      </c>
    </row>
    <row r="208" spans="1:53" x14ac:dyDescent="0.25">
      <c r="A208" s="143" t="s">
        <v>179</v>
      </c>
      <c r="B208" s="102">
        <v>8.4494363036585959E-2</v>
      </c>
      <c r="C208" s="42">
        <v>5.7395975904251328E-2</v>
      </c>
      <c r="D208" s="42">
        <v>0.12003872770223388</v>
      </c>
      <c r="E208" s="36">
        <v>0.2619290666430712</v>
      </c>
      <c r="F208" s="173">
        <v>18.659119872470828</v>
      </c>
      <c r="G208" s="174">
        <v>12.674909379826309</v>
      </c>
      <c r="H208" s="174">
        <v>26.508478542705014</v>
      </c>
      <c r="I208" s="36">
        <v>57.842507795002163</v>
      </c>
    </row>
    <row r="209" spans="1:51" x14ac:dyDescent="0.25">
      <c r="A209" s="143" t="s">
        <v>180</v>
      </c>
      <c r="B209" s="102">
        <v>2.0573130805324729E-3</v>
      </c>
      <c r="C209" s="42">
        <v>2.6937347694563603E-3</v>
      </c>
      <c r="D209" s="42">
        <v>2.3406192480517039E-2</v>
      </c>
      <c r="E209" s="36">
        <v>2.8157240330505873E-2</v>
      </c>
      <c r="F209" s="173">
        <v>0.45432204001864401</v>
      </c>
      <c r="G209" s="174">
        <v>0.59486477158440854</v>
      </c>
      <c r="H209" s="174">
        <v>5.1688531111002671</v>
      </c>
      <c r="I209" s="36">
        <v>6.2180399227033201</v>
      </c>
      <c r="AY209" s="159"/>
    </row>
    <row r="210" spans="1:51" x14ac:dyDescent="0.25">
      <c r="A210" s="143" t="s">
        <v>181</v>
      </c>
      <c r="B210" s="102">
        <v>1.8376759305769449E-3</v>
      </c>
      <c r="C210" s="42">
        <v>2.5356291495830779E-3</v>
      </c>
      <c r="D210" s="42">
        <v>9.38242342820007E-3</v>
      </c>
      <c r="E210" s="36">
        <v>1.3755728508360092E-2</v>
      </c>
      <c r="F210" s="173">
        <v>0.40581897114890753</v>
      </c>
      <c r="G210" s="174">
        <v>0.55994987776540328</v>
      </c>
      <c r="H210" s="174">
        <v>2.0719460701213839</v>
      </c>
      <c r="I210" s="36">
        <v>3.0377149190356945</v>
      </c>
    </row>
    <row r="211" spans="1:51" x14ac:dyDescent="0.25">
      <c r="A211" s="143" t="s">
        <v>182</v>
      </c>
      <c r="B211" s="102">
        <v>5.1396620671137476E-2</v>
      </c>
      <c r="C211" s="42">
        <v>1.1261242407774579E-2</v>
      </c>
      <c r="D211" s="42">
        <v>0</v>
      </c>
      <c r="E211" s="36">
        <v>6.2657863078912052E-2</v>
      </c>
      <c r="F211" s="173">
        <v>11.350055455503151</v>
      </c>
      <c r="G211" s="174">
        <v>2.486850772620584</v>
      </c>
      <c r="H211" s="174">
        <v>0</v>
      </c>
      <c r="I211" s="36">
        <v>13.836906228123734</v>
      </c>
      <c r="AX211" s="159"/>
    </row>
    <row r="212" spans="1:51" x14ac:dyDescent="0.25">
      <c r="A212" s="143" t="s">
        <v>200</v>
      </c>
      <c r="B212" s="102">
        <v>6.5665285975075234E-4</v>
      </c>
      <c r="C212" s="42">
        <v>2.0131919698502661E-4</v>
      </c>
      <c r="D212" s="42">
        <v>1.7385376043784653E-3</v>
      </c>
      <c r="E212" s="36">
        <v>2.5965096611142444E-3</v>
      </c>
      <c r="F212" s="173">
        <v>0.14501043601434946</v>
      </c>
      <c r="G212" s="174">
        <v>4.445786552111939E-2</v>
      </c>
      <c r="H212" s="174">
        <v>0.38392598508435111</v>
      </c>
      <c r="I212" s="36">
        <v>0.57339428661981995</v>
      </c>
    </row>
    <row r="213" spans="1:51" x14ac:dyDescent="0.25">
      <c r="A213" s="143" t="s">
        <v>201</v>
      </c>
      <c r="B213" s="102">
        <v>6.1922537184209492E-4</v>
      </c>
      <c r="C213" s="42">
        <v>1.5628248133447247E-3</v>
      </c>
      <c r="D213" s="42">
        <v>3.2861410505826863E-3</v>
      </c>
      <c r="E213" s="36">
        <v>5.4681912357695053E-3</v>
      </c>
      <c r="F213" s="173">
        <v>0.13674522211942133</v>
      </c>
      <c r="G213" s="174">
        <v>0.34512285179597618</v>
      </c>
      <c r="H213" s="174">
        <v>0.7256874609980738</v>
      </c>
      <c r="I213" s="36">
        <v>1.2075555349134712</v>
      </c>
    </row>
    <row r="214" spans="1:51" x14ac:dyDescent="0.25">
      <c r="A214" s="143" t="s">
        <v>185</v>
      </c>
      <c r="B214" s="102">
        <v>0</v>
      </c>
      <c r="C214" s="42">
        <v>3.0839396065961529E-4</v>
      </c>
      <c r="D214" s="42">
        <v>0.11957054232669495</v>
      </c>
      <c r="E214" s="36">
        <v>0.11987893628735456</v>
      </c>
      <c r="F214" s="173">
        <v>0</v>
      </c>
      <c r="G214" s="174">
        <v>6.8103476647337804E-2</v>
      </c>
      <c r="H214" s="174">
        <v>26.405087893544952</v>
      </c>
      <c r="I214" s="36">
        <v>26.473191370192289</v>
      </c>
    </row>
    <row r="215" spans="1:51" x14ac:dyDescent="0.25">
      <c r="A215" s="143" t="s">
        <v>186</v>
      </c>
      <c r="B215" s="102">
        <v>0</v>
      </c>
      <c r="C215" s="42">
        <v>2.7603859103946613E-3</v>
      </c>
      <c r="D215" s="42">
        <v>1.86540480556935</v>
      </c>
      <c r="E215" s="36">
        <v>1.8681651914797446</v>
      </c>
      <c r="F215" s="173">
        <v>0</v>
      </c>
      <c r="G215" s="174">
        <v>0.60958352421724638</v>
      </c>
      <c r="H215" s="174">
        <v>411.942413989562</v>
      </c>
      <c r="I215" s="36">
        <v>412.55199751377927</v>
      </c>
    </row>
    <row r="216" spans="1:51" x14ac:dyDescent="0.25">
      <c r="A216" s="143" t="s">
        <v>187</v>
      </c>
      <c r="B216" s="102">
        <v>0</v>
      </c>
      <c r="C216" s="42">
        <v>5.6389204346001713E-3</v>
      </c>
      <c r="D216" s="42">
        <v>8.2826722114541368E-2</v>
      </c>
      <c r="E216" s="36">
        <v>8.8465642549141535E-2</v>
      </c>
      <c r="F216" s="173">
        <v>0</v>
      </c>
      <c r="G216" s="174">
        <v>1.2452581279886201</v>
      </c>
      <c r="H216" s="174">
        <v>18.290850194466458</v>
      </c>
      <c r="I216" s="36">
        <v>19.536108322455078</v>
      </c>
    </row>
    <row r="217" spans="1:51" x14ac:dyDescent="0.25">
      <c r="A217" s="143" t="s">
        <v>188</v>
      </c>
      <c r="B217" s="102">
        <v>0</v>
      </c>
      <c r="C217" s="42">
        <v>2.8462996241722057E-4</v>
      </c>
      <c r="D217" s="42">
        <v>1.6150272811556756E-2</v>
      </c>
      <c r="E217" s="36">
        <v>1.6434902773973976E-2</v>
      </c>
      <c r="F217" s="173">
        <v>0</v>
      </c>
      <c r="G217" s="174">
        <v>6.2855608317209891E-2</v>
      </c>
      <c r="H217" s="174">
        <v>3.5665086466591838</v>
      </c>
      <c r="I217" s="36">
        <v>3.6293642549763936</v>
      </c>
    </row>
    <row r="218" spans="1:51" x14ac:dyDescent="0.25">
      <c r="A218" s="143" t="s">
        <v>189</v>
      </c>
      <c r="B218" s="102">
        <v>0</v>
      </c>
      <c r="C218" s="42">
        <v>2.6526582596602582E-4</v>
      </c>
      <c r="D218" s="42">
        <v>6.4738721654580477E-3</v>
      </c>
      <c r="E218" s="36">
        <v>6.739137991424074E-3</v>
      </c>
      <c r="F218" s="173">
        <v>0</v>
      </c>
      <c r="G218" s="174">
        <v>5.8579373426685018E-2</v>
      </c>
      <c r="H218" s="174">
        <v>1.4296427883837548</v>
      </c>
      <c r="I218" s="36">
        <v>1.4882221618104399</v>
      </c>
    </row>
    <row r="219" spans="1:51" x14ac:dyDescent="0.25">
      <c r="A219" s="143" t="s">
        <v>190</v>
      </c>
      <c r="B219" s="102">
        <v>0</v>
      </c>
      <c r="C219" s="42">
        <v>1.6001471185154085E-3</v>
      </c>
      <c r="D219" s="42">
        <v>0</v>
      </c>
      <c r="E219" s="42">
        <v>1.6001471185154085E-3</v>
      </c>
      <c r="F219" s="173">
        <v>0</v>
      </c>
      <c r="G219" s="174">
        <v>0.3533648379009568</v>
      </c>
      <c r="H219" s="174">
        <v>0</v>
      </c>
      <c r="I219" s="36">
        <v>0.3533648379009568</v>
      </c>
    </row>
    <row r="220" spans="1:51" x14ac:dyDescent="0.25">
      <c r="A220" s="143" t="s">
        <v>191</v>
      </c>
      <c r="B220" s="102">
        <v>0</v>
      </c>
      <c r="C220" s="42">
        <v>1.634665510447647E-5</v>
      </c>
      <c r="D220" s="42">
        <v>1.1995909470211409E-3</v>
      </c>
      <c r="E220" s="42">
        <v>1.2159376021256174E-3</v>
      </c>
      <c r="F220" s="173">
        <v>0</v>
      </c>
      <c r="G220" s="174">
        <v>3.6098762822354526E-3</v>
      </c>
      <c r="H220" s="174">
        <v>0.26490892970820223</v>
      </c>
      <c r="I220" s="36">
        <v>0.2685188059904377</v>
      </c>
    </row>
    <row r="221" spans="1:51" x14ac:dyDescent="0.25">
      <c r="A221" s="156" t="s">
        <v>192</v>
      </c>
      <c r="B221" s="175">
        <v>0</v>
      </c>
      <c r="C221" s="157">
        <v>1.5673035373425705E-4</v>
      </c>
      <c r="D221" s="157">
        <v>2.2674373249020534E-3</v>
      </c>
      <c r="E221" s="157">
        <v>2.4241676786363104E-3</v>
      </c>
      <c r="F221" s="176">
        <v>0</v>
      </c>
      <c r="G221" s="177">
        <v>3.4611190059104589E-2</v>
      </c>
      <c r="H221" s="177">
        <v>0.50072434808867083</v>
      </c>
      <c r="I221" s="158">
        <v>0.53533553814777557</v>
      </c>
    </row>
    <row r="223" spans="1:51" ht="15" customHeight="1" x14ac:dyDescent="0.25">
      <c r="A223" s="77" t="s">
        <v>291</v>
      </c>
    </row>
    <row r="224" spans="1:51" x14ac:dyDescent="0.25">
      <c r="A224" s="149"/>
      <c r="B224" s="160" t="s">
        <v>285</v>
      </c>
      <c r="C224" s="161"/>
      <c r="D224" s="161"/>
      <c r="E224" s="162"/>
      <c r="F224" s="60" t="s">
        <v>286</v>
      </c>
      <c r="G224" s="83"/>
      <c r="H224" s="84"/>
      <c r="I224" s="84"/>
    </row>
    <row r="225" spans="1:53" ht="26.25" x14ac:dyDescent="0.25">
      <c r="A225" s="156" t="s">
        <v>194</v>
      </c>
      <c r="B225" s="164" t="s">
        <v>195</v>
      </c>
      <c r="C225" s="165" t="s">
        <v>196</v>
      </c>
      <c r="D225" s="165" t="s">
        <v>197</v>
      </c>
      <c r="E225" s="19" t="s">
        <v>198</v>
      </c>
      <c r="F225" s="89" t="s">
        <v>195</v>
      </c>
      <c r="G225" s="89" t="s">
        <v>196</v>
      </c>
      <c r="H225" s="165" t="s">
        <v>197</v>
      </c>
      <c r="I225" s="19" t="s">
        <v>198</v>
      </c>
    </row>
    <row r="226" spans="1:53" x14ac:dyDescent="0.25">
      <c r="A226" s="143" t="s">
        <v>170</v>
      </c>
      <c r="B226" s="167">
        <v>334.4181163969796</v>
      </c>
      <c r="C226" s="154">
        <v>346.63124563017738</v>
      </c>
      <c r="D226" s="154">
        <v>4301.8987730061353</v>
      </c>
      <c r="E226" s="155">
        <v>4982.9481350332926</v>
      </c>
      <c r="F226" s="168">
        <v>77737.328106233123</v>
      </c>
      <c r="G226" s="169">
        <v>80576.337082881655</v>
      </c>
      <c r="H226" s="169">
        <v>1000000</v>
      </c>
      <c r="I226" s="151">
        <v>1158313.6651891149</v>
      </c>
    </row>
    <row r="227" spans="1:53" x14ac:dyDescent="0.25">
      <c r="A227" s="143" t="s">
        <v>172</v>
      </c>
      <c r="B227" s="167">
        <v>328.76999168119784</v>
      </c>
      <c r="C227" s="154">
        <v>339.0767082067502</v>
      </c>
      <c r="D227" s="154">
        <v>4301.8987730061353</v>
      </c>
      <c r="E227" s="155">
        <v>4969.7454728940829</v>
      </c>
      <c r="F227" s="170">
        <v>76424.390491051876</v>
      </c>
      <c r="G227" s="171">
        <v>78820.243361934321</v>
      </c>
      <c r="H227" s="171">
        <v>1000000</v>
      </c>
      <c r="I227" s="155">
        <v>1155244.6338529862</v>
      </c>
    </row>
    <row r="228" spans="1:53" x14ac:dyDescent="0.25">
      <c r="A228" s="143" t="s">
        <v>33</v>
      </c>
      <c r="B228" s="167">
        <v>15.562967579300899</v>
      </c>
      <c r="C228" s="154">
        <v>21.261920740229094</v>
      </c>
      <c r="D228" s="154">
        <v>0</v>
      </c>
      <c r="E228" s="155">
        <v>36.82488831952999</v>
      </c>
      <c r="F228" s="170">
        <v>3617.6973007725173</v>
      </c>
      <c r="G228" s="171">
        <v>4942.4502672273293</v>
      </c>
      <c r="H228" s="171">
        <v>0</v>
      </c>
      <c r="I228" s="155">
        <v>8560.1475679998457</v>
      </c>
    </row>
    <row r="229" spans="1:53" x14ac:dyDescent="0.25">
      <c r="A229" s="143" t="s">
        <v>25</v>
      </c>
      <c r="B229" s="167">
        <v>283.2071742774022</v>
      </c>
      <c r="C229" s="154">
        <v>224.02219207263374</v>
      </c>
      <c r="D229" s="154">
        <v>3011.3291411042946</v>
      </c>
      <c r="E229" s="155">
        <v>3518.5585074543305</v>
      </c>
      <c r="F229" s="170">
        <v>65833.063310204103</v>
      </c>
      <c r="G229" s="171">
        <v>52075.189095183821</v>
      </c>
      <c r="H229" s="171">
        <v>700000</v>
      </c>
      <c r="I229" s="155">
        <v>817908.25240538793</v>
      </c>
    </row>
    <row r="230" spans="1:53" x14ac:dyDescent="0.25">
      <c r="A230" s="143" t="s">
        <v>173</v>
      </c>
      <c r="B230" s="167">
        <v>29.999849824494756</v>
      </c>
      <c r="C230" s="154">
        <v>93.792595393887368</v>
      </c>
      <c r="D230" s="154">
        <v>1290.5696319018407</v>
      </c>
      <c r="E230" s="155">
        <v>1414.3620771202229</v>
      </c>
      <c r="F230" s="170">
        <v>6973.6298800752775</v>
      </c>
      <c r="G230" s="171">
        <v>21802.603999523166</v>
      </c>
      <c r="H230" s="171">
        <v>300000.00000000006</v>
      </c>
      <c r="I230" s="155">
        <v>328776.2338795985</v>
      </c>
    </row>
    <row r="231" spans="1:53" x14ac:dyDescent="0.25">
      <c r="A231" s="143" t="s">
        <v>199</v>
      </c>
      <c r="B231" s="272">
        <v>3.3130548698440281E-2</v>
      </c>
      <c r="C231" s="273">
        <v>1.4644314412284583E-2</v>
      </c>
      <c r="D231" s="154">
        <v>0</v>
      </c>
      <c r="E231" s="155">
        <v>4.7774863110724861E-2</v>
      </c>
      <c r="F231" s="170">
        <v>7.701378030168966</v>
      </c>
      <c r="G231" s="171">
        <v>3.4041513259623368</v>
      </c>
      <c r="H231" s="171">
        <v>0</v>
      </c>
      <c r="I231" s="155">
        <v>11.105529356131301</v>
      </c>
      <c r="AZ231" s="159"/>
      <c r="BA231" s="159"/>
    </row>
    <row r="232" spans="1:53" x14ac:dyDescent="0.25">
      <c r="A232" s="143" t="s">
        <v>175</v>
      </c>
      <c r="B232" s="167">
        <v>22.65127572207998</v>
      </c>
      <c r="C232" s="154">
        <v>26.436662742135848</v>
      </c>
      <c r="D232" s="154">
        <v>292.7696965190467</v>
      </c>
      <c r="E232" s="155">
        <v>341.85763498326253</v>
      </c>
      <c r="F232" s="170">
        <v>5265.4134644482665</v>
      </c>
      <c r="G232" s="171">
        <v>6145.3474702897538</v>
      </c>
      <c r="H232" s="171">
        <v>68055.924131952866</v>
      </c>
      <c r="I232" s="155">
        <v>79466.685066690901</v>
      </c>
    </row>
    <row r="233" spans="1:53" x14ac:dyDescent="0.25">
      <c r="A233" s="143" t="s">
        <v>85</v>
      </c>
      <c r="B233" s="102">
        <v>0.77160383092204454</v>
      </c>
      <c r="C233" s="42">
        <v>0.16284035380876319</v>
      </c>
      <c r="D233" s="42">
        <v>8.6409950208849416E-3</v>
      </c>
      <c r="E233" s="36">
        <v>0.94308517975169259</v>
      </c>
      <c r="F233" s="173">
        <v>179.36354889700334</v>
      </c>
      <c r="G233" s="174">
        <v>37.853134720548425</v>
      </c>
      <c r="H233" s="174">
        <v>2.0086467573588855</v>
      </c>
      <c r="I233" s="36">
        <v>219.22533037491064</v>
      </c>
    </row>
    <row r="234" spans="1:53" x14ac:dyDescent="0.25">
      <c r="A234" s="143" t="s">
        <v>86</v>
      </c>
      <c r="B234" s="102">
        <v>5.3652055722027802E-4</v>
      </c>
      <c r="C234" s="42">
        <v>3.5065440922393549E-4</v>
      </c>
      <c r="D234" s="42">
        <v>7.6166044833770605E-3</v>
      </c>
      <c r="E234" s="36">
        <v>8.5037794498212735E-3</v>
      </c>
      <c r="F234" s="173">
        <v>0.1247171506189025</v>
      </c>
      <c r="G234" s="174">
        <v>8.1511543559380589E-2</v>
      </c>
      <c r="H234" s="174">
        <v>1.7705215499653968</v>
      </c>
      <c r="I234" s="36">
        <v>1.9767502441436795</v>
      </c>
    </row>
    <row r="235" spans="1:53" x14ac:dyDescent="0.25">
      <c r="A235" s="143" t="s">
        <v>176</v>
      </c>
      <c r="B235" s="167">
        <v>45.941568597404689</v>
      </c>
      <c r="C235" s="154">
        <v>31.414796774843087</v>
      </c>
      <c r="D235" s="154">
        <v>295.0473265577682</v>
      </c>
      <c r="E235" s="155">
        <v>372.40369193001595</v>
      </c>
      <c r="F235" s="170">
        <v>10679.369976272375</v>
      </c>
      <c r="G235" s="171">
        <v>7302.5420709494419</v>
      </c>
      <c r="H235" s="171">
        <v>68585.371745414479</v>
      </c>
      <c r="I235" s="155">
        <v>86567.283792636284</v>
      </c>
    </row>
    <row r="236" spans="1:53" x14ac:dyDescent="0.25">
      <c r="A236" s="143" t="s">
        <v>177</v>
      </c>
      <c r="B236" s="102">
        <v>2.4827793450050019E-2</v>
      </c>
      <c r="C236" s="42">
        <v>2.5514934808186816E-2</v>
      </c>
      <c r="D236" s="42">
        <v>0.20457375710723216</v>
      </c>
      <c r="E236" s="36">
        <v>0.25491648536546901</v>
      </c>
      <c r="F236" s="173">
        <v>5.7713569658684785</v>
      </c>
      <c r="G236" s="174">
        <v>5.9310867490164503</v>
      </c>
      <c r="H236" s="174">
        <v>47.554293557743932</v>
      </c>
      <c r="I236" s="36">
        <v>59.256737272628861</v>
      </c>
    </row>
    <row r="237" spans="1:53" x14ac:dyDescent="0.25">
      <c r="A237" s="143" t="s">
        <v>178</v>
      </c>
      <c r="B237" s="102">
        <v>5.1303767817620666E-2</v>
      </c>
      <c r="C237" s="42">
        <v>2.084841438640862E-2</v>
      </c>
      <c r="D237" s="42">
        <v>2.7034852254628263</v>
      </c>
      <c r="E237" s="36">
        <v>2.7756374076668555</v>
      </c>
      <c r="F237" s="173">
        <v>11.925842639428257</v>
      </c>
      <c r="G237" s="174">
        <v>4.8463284439024354</v>
      </c>
      <c r="H237" s="174">
        <v>628.43999083075835</v>
      </c>
      <c r="I237" s="36">
        <v>645.21216191408905</v>
      </c>
    </row>
    <row r="238" spans="1:53" x14ac:dyDescent="0.25">
      <c r="A238" s="143" t="s">
        <v>179</v>
      </c>
      <c r="B238" s="102">
        <v>8.0613950101929135E-2</v>
      </c>
      <c r="C238" s="42">
        <v>4.8578976670100804E-2</v>
      </c>
      <c r="D238" s="42">
        <v>0.12003872770223388</v>
      </c>
      <c r="E238" s="36">
        <v>0.24923165447426382</v>
      </c>
      <c r="F238" s="173">
        <v>18.739155511461909</v>
      </c>
      <c r="G238" s="174">
        <v>11.292449969982481</v>
      </c>
      <c r="H238" s="174">
        <v>27.903661623900021</v>
      </c>
      <c r="I238" s="36">
        <v>57.935267105344408</v>
      </c>
    </row>
    <row r="239" spans="1:53" x14ac:dyDescent="0.25">
      <c r="A239" s="143" t="s">
        <v>180</v>
      </c>
      <c r="B239" s="102">
        <v>2.7706405032377748E-3</v>
      </c>
      <c r="C239" s="42">
        <v>2.9640856045974411E-3</v>
      </c>
      <c r="D239" s="42">
        <v>2.3406192480517039E-2</v>
      </c>
      <c r="E239" s="36">
        <v>2.9140918588352254E-2</v>
      </c>
      <c r="F239" s="173">
        <v>0.64405060403168712</v>
      </c>
      <c r="G239" s="174">
        <v>0.68901798043150142</v>
      </c>
      <c r="H239" s="174">
        <v>5.4408980116844923</v>
      </c>
      <c r="I239" s="36">
        <v>6.7739665961476812</v>
      </c>
    </row>
    <row r="240" spans="1:53" x14ac:dyDescent="0.25">
      <c r="A240" s="143" t="s">
        <v>181</v>
      </c>
      <c r="B240" s="102">
        <v>2.4100753416345945E-3</v>
      </c>
      <c r="C240" s="42">
        <v>2.4241104210291119E-3</v>
      </c>
      <c r="D240" s="42">
        <v>9.38242342820007E-3</v>
      </c>
      <c r="E240" s="36">
        <v>1.4216609190863776E-2</v>
      </c>
      <c r="F240" s="173">
        <v>0.56023525164225363</v>
      </c>
      <c r="G240" s="174">
        <v>0.5634977829418244</v>
      </c>
      <c r="H240" s="174">
        <v>2.1809958632856676</v>
      </c>
      <c r="I240" s="36">
        <v>3.3047288978697456</v>
      </c>
    </row>
    <row r="241" spans="1:51" x14ac:dyDescent="0.25">
      <c r="A241" s="143" t="s">
        <v>182</v>
      </c>
      <c r="B241" s="102">
        <v>4.4836661810977736E-2</v>
      </c>
      <c r="C241" s="42">
        <v>7.1079759560735714E-2</v>
      </c>
      <c r="D241" s="42">
        <v>0</v>
      </c>
      <c r="E241" s="36">
        <v>0.11591642137171346</v>
      </c>
      <c r="F241" s="173">
        <v>10.42252832454405</v>
      </c>
      <c r="G241" s="174">
        <v>16.522880549108248</v>
      </c>
      <c r="H241" s="174">
        <v>0</v>
      </c>
      <c r="I241" s="36">
        <v>26.945408873652301</v>
      </c>
    </row>
    <row r="242" spans="1:51" x14ac:dyDescent="0.25">
      <c r="A242" s="143" t="s">
        <v>200</v>
      </c>
      <c r="B242" s="102">
        <v>6.5122157633747157E-4</v>
      </c>
      <c r="C242" s="42">
        <v>2.9879750215121672E-4</v>
      </c>
      <c r="D242" s="42">
        <v>1.7385376043784653E-3</v>
      </c>
      <c r="E242" s="36">
        <v>2.6885566828671534E-3</v>
      </c>
      <c r="F242" s="173">
        <v>0.15138003256231961</v>
      </c>
      <c r="G242" s="174">
        <v>6.9457120661725671E-2</v>
      </c>
      <c r="H242" s="174">
        <v>0.40413261587826443</v>
      </c>
      <c r="I242" s="36">
        <v>0.62496976910230961</v>
      </c>
    </row>
    <row r="243" spans="1:51" x14ac:dyDescent="0.25">
      <c r="A243" s="143" t="s">
        <v>201</v>
      </c>
      <c r="B243" s="102">
        <v>8.4067738899707681E-4</v>
      </c>
      <c r="C243" s="42">
        <v>9.2587776134696212E-4</v>
      </c>
      <c r="D243" s="42">
        <v>3.2861410505826863E-3</v>
      </c>
      <c r="E243" s="36">
        <v>5.0526962009267255E-3</v>
      </c>
      <c r="F243" s="173">
        <v>0.19542007689074881</v>
      </c>
      <c r="G243" s="174">
        <v>0.21522537144684264</v>
      </c>
      <c r="H243" s="174">
        <v>0.76388153789270941</v>
      </c>
      <c r="I243" s="36">
        <v>1.1745269862303009</v>
      </c>
    </row>
    <row r="244" spans="1:51" x14ac:dyDescent="0.25">
      <c r="A244" s="143" t="s">
        <v>185</v>
      </c>
      <c r="B244" s="102">
        <v>1.1307892168149316E-3</v>
      </c>
      <c r="C244" s="42">
        <v>6.5259446571337039E-3</v>
      </c>
      <c r="D244" s="42">
        <v>0.14115589240399018</v>
      </c>
      <c r="E244" s="36">
        <v>0.14881262627793881</v>
      </c>
      <c r="F244" s="173">
        <v>0.26285816484350799</v>
      </c>
      <c r="G244" s="174">
        <v>1.5169916823899188</v>
      </c>
      <c r="H244" s="174">
        <v>32.812462554843307</v>
      </c>
      <c r="I244" s="36">
        <v>34.592312402076736</v>
      </c>
      <c r="AY244" s="159"/>
    </row>
    <row r="245" spans="1:51" x14ac:dyDescent="0.25">
      <c r="A245" s="143" t="s">
        <v>186</v>
      </c>
      <c r="B245" s="102">
        <v>1.4404863615160106E-3</v>
      </c>
      <c r="C245" s="42">
        <v>4.3728509218747876E-3</v>
      </c>
      <c r="D245" s="42">
        <v>1.86540480556935</v>
      </c>
      <c r="E245" s="36">
        <v>1.8712181428527408</v>
      </c>
      <c r="F245" s="173">
        <v>0.33484896728739377</v>
      </c>
      <c r="G245" s="174">
        <v>1.0164932167427714</v>
      </c>
      <c r="H245" s="174">
        <v>433.62359367322324</v>
      </c>
      <c r="I245" s="36">
        <v>434.9749358572534</v>
      </c>
    </row>
    <row r="246" spans="1:51" x14ac:dyDescent="0.25">
      <c r="A246" s="143" t="s">
        <v>187</v>
      </c>
      <c r="B246" s="102">
        <v>2.6034991339942142E-3</v>
      </c>
      <c r="C246" s="42">
        <v>1.102300370331381E-2</v>
      </c>
      <c r="D246" s="42">
        <v>8.2826722114541368E-2</v>
      </c>
      <c r="E246" s="36">
        <v>9.6453224951849395E-2</v>
      </c>
      <c r="F246" s="173">
        <v>0.60519767464795748</v>
      </c>
      <c r="G246" s="174">
        <v>2.5623577598993612</v>
      </c>
      <c r="H246" s="174">
        <v>19.253526520491011</v>
      </c>
      <c r="I246" s="36">
        <v>22.421081955038332</v>
      </c>
      <c r="AX246" s="159"/>
    </row>
    <row r="247" spans="1:51" x14ac:dyDescent="0.25">
      <c r="A247" s="143" t="s">
        <v>188</v>
      </c>
      <c r="B247" s="102">
        <v>1.3086608124332255E-4</v>
      </c>
      <c r="C247" s="42">
        <v>8.0903532893565069E-4</v>
      </c>
      <c r="D247" s="42">
        <v>1.6150272811556756E-2</v>
      </c>
      <c r="E247" s="36">
        <v>1.709017422173573E-2</v>
      </c>
      <c r="F247" s="173">
        <v>3.0420539428889046E-2</v>
      </c>
      <c r="G247" s="174">
        <v>0.18806470622048196</v>
      </c>
      <c r="H247" s="174">
        <v>3.7542196280622995</v>
      </c>
      <c r="I247" s="36">
        <v>3.9727048737116708</v>
      </c>
    </row>
    <row r="248" spans="1:51" x14ac:dyDescent="0.25">
      <c r="A248" s="143" t="s">
        <v>189</v>
      </c>
      <c r="B248" s="102">
        <v>1.0228253568806881E-4</v>
      </c>
      <c r="C248" s="42">
        <v>6.3156480642281268E-4</v>
      </c>
      <c r="D248" s="42">
        <v>6.4738721654580477E-3</v>
      </c>
      <c r="E248" s="36">
        <v>7.2077195075689292E-3</v>
      </c>
      <c r="F248" s="173">
        <v>2.3776137255920256E-2</v>
      </c>
      <c r="G248" s="174">
        <v>0.14681070842154659</v>
      </c>
      <c r="H248" s="174">
        <v>1.5048871456671105</v>
      </c>
      <c r="I248" s="36">
        <v>1.6754739913445773</v>
      </c>
    </row>
    <row r="249" spans="1:51" x14ac:dyDescent="0.25">
      <c r="A249" s="143" t="s">
        <v>190</v>
      </c>
      <c r="B249" s="102">
        <v>2.3287212009247583E-3</v>
      </c>
      <c r="C249" s="42">
        <v>2.2839463300838189E-2</v>
      </c>
      <c r="D249" s="42">
        <v>0</v>
      </c>
      <c r="E249" s="42">
        <v>2.5168184501762947E-2</v>
      </c>
      <c r="F249" s="173">
        <v>0.54132403475813662</v>
      </c>
      <c r="G249" s="174">
        <v>5.3091587008399408</v>
      </c>
      <c r="H249" s="174">
        <v>0</v>
      </c>
      <c r="I249" s="36">
        <v>5.8504827355980771</v>
      </c>
    </row>
    <row r="250" spans="1:51" x14ac:dyDescent="0.25">
      <c r="A250" s="143" t="s">
        <v>191</v>
      </c>
      <c r="B250" s="102">
        <v>1.5281566729201411E-5</v>
      </c>
      <c r="C250" s="42">
        <v>5.9850308017209779E-5</v>
      </c>
      <c r="D250" s="42">
        <v>1.1995909470211409E-3</v>
      </c>
      <c r="E250" s="42">
        <v>1.2747228217675521E-3</v>
      </c>
      <c r="F250" s="173">
        <v>3.5522841274395599E-3</v>
      </c>
      <c r="G250" s="174">
        <v>1.3912532854739123E-2</v>
      </c>
      <c r="H250" s="174">
        <v>0.27885150495600242</v>
      </c>
      <c r="I250" s="36">
        <v>0.29631632193818108</v>
      </c>
    </row>
    <row r="251" spans="1:51" x14ac:dyDescent="0.25">
      <c r="A251" s="156" t="s">
        <v>192</v>
      </c>
      <c r="B251" s="175">
        <v>3.0069005047299936E-5</v>
      </c>
      <c r="C251" s="157">
        <v>1.6952918820779356E-4</v>
      </c>
      <c r="D251" s="157">
        <v>2.2674373249020534E-3</v>
      </c>
      <c r="E251" s="157">
        <v>2.4670355181571468E-3</v>
      </c>
      <c r="F251" s="176">
        <v>6.9897053914841278E-3</v>
      </c>
      <c r="G251" s="177">
        <v>3.9407991018191209E-2</v>
      </c>
      <c r="H251" s="177">
        <v>0.52707826114596945</v>
      </c>
      <c r="I251" s="158">
        <v>0.57347595755564473</v>
      </c>
    </row>
    <row r="253" spans="1:51" ht="13.5" customHeight="1" x14ac:dyDescent="0.25">
      <c r="A253" s="77" t="s">
        <v>292</v>
      </c>
    </row>
    <row r="254" spans="1:51" x14ac:dyDescent="0.25">
      <c r="A254" s="149"/>
      <c r="B254" s="160" t="s">
        <v>285</v>
      </c>
      <c r="C254" s="161"/>
      <c r="D254" s="161"/>
      <c r="E254" s="162"/>
      <c r="F254" s="60" t="s">
        <v>286</v>
      </c>
      <c r="G254" s="83"/>
      <c r="H254" s="84"/>
      <c r="I254" s="84"/>
    </row>
    <row r="255" spans="1:51" ht="26.25" x14ac:dyDescent="0.25">
      <c r="A255" s="156" t="s">
        <v>194</v>
      </c>
      <c r="B255" s="164" t="s">
        <v>195</v>
      </c>
      <c r="C255" s="165" t="s">
        <v>196</v>
      </c>
      <c r="D255" s="165" t="s">
        <v>197</v>
      </c>
      <c r="E255" s="19" t="s">
        <v>198</v>
      </c>
      <c r="F255" s="89" t="s">
        <v>195</v>
      </c>
      <c r="G255" s="89" t="s">
        <v>196</v>
      </c>
      <c r="H255" s="165" t="s">
        <v>197</v>
      </c>
      <c r="I255" s="19" t="s">
        <v>198</v>
      </c>
    </row>
    <row r="256" spans="1:51" x14ac:dyDescent="0.25">
      <c r="A256" s="143" t="s">
        <v>170</v>
      </c>
      <c r="B256" s="167">
        <v>341.91668613495318</v>
      </c>
      <c r="C256" s="154">
        <v>1673.4580887936772</v>
      </c>
      <c r="D256" s="154">
        <v>4301.8987730061353</v>
      </c>
      <c r="E256" s="155">
        <v>6317.2735479347657</v>
      </c>
      <c r="F256" s="168">
        <v>79480.411831267775</v>
      </c>
      <c r="G256" s="169">
        <v>389004.52500054456</v>
      </c>
      <c r="H256" s="169">
        <v>1000000</v>
      </c>
      <c r="I256" s="151">
        <v>1468484.9368318124</v>
      </c>
    </row>
    <row r="257" spans="1:53" x14ac:dyDescent="0.25">
      <c r="A257" s="143" t="s">
        <v>172</v>
      </c>
      <c r="B257" s="167">
        <v>336.74564599988514</v>
      </c>
      <c r="C257" s="154">
        <v>1619.9463438784417</v>
      </c>
      <c r="D257" s="154">
        <v>4301.8987730061353</v>
      </c>
      <c r="E257" s="155">
        <v>6258.5907628844616</v>
      </c>
      <c r="F257" s="170">
        <v>78278.37514748628</v>
      </c>
      <c r="G257" s="171">
        <v>376565.4259564167</v>
      </c>
      <c r="H257" s="171">
        <v>1000000</v>
      </c>
      <c r="I257" s="155">
        <v>1454843.801103903</v>
      </c>
    </row>
    <row r="258" spans="1:53" x14ac:dyDescent="0.25">
      <c r="A258" s="143" t="s">
        <v>33</v>
      </c>
      <c r="B258" s="167">
        <v>14.268907532501224</v>
      </c>
      <c r="C258" s="154">
        <v>151.09015126221533</v>
      </c>
      <c r="D258" s="154">
        <v>0</v>
      </c>
      <c r="E258" s="155">
        <v>165.35905879471656</v>
      </c>
      <c r="F258" s="170">
        <v>3316.8859346567601</v>
      </c>
      <c r="G258" s="171">
        <v>35121.735595055543</v>
      </c>
      <c r="H258" s="171">
        <v>0</v>
      </c>
      <c r="I258" s="155">
        <v>38438.621529712305</v>
      </c>
    </row>
    <row r="259" spans="1:53" x14ac:dyDescent="0.25">
      <c r="A259" s="143" t="s">
        <v>25</v>
      </c>
      <c r="B259" s="167">
        <v>294.32594194222156</v>
      </c>
      <c r="C259" s="154">
        <v>1339.259240129049</v>
      </c>
      <c r="D259" s="154">
        <v>3168.1873757704925</v>
      </c>
      <c r="E259" s="155">
        <v>4801.772557841763</v>
      </c>
      <c r="F259" s="170">
        <v>68417.681928984282</v>
      </c>
      <c r="G259" s="171">
        <v>311318.16688312829</v>
      </c>
      <c r="H259" s="171">
        <v>736462.55826623889</v>
      </c>
      <c r="I259" s="155">
        <v>1116198.4070783516</v>
      </c>
    </row>
    <row r="260" spans="1:53" x14ac:dyDescent="0.25">
      <c r="A260" s="143" t="s">
        <v>173</v>
      </c>
      <c r="B260" s="167">
        <v>28.150796525162381</v>
      </c>
      <c r="C260" s="154">
        <v>129.59695248717728</v>
      </c>
      <c r="D260" s="154">
        <v>1133.7113972356428</v>
      </c>
      <c r="E260" s="155">
        <v>1291.4591462479825</v>
      </c>
      <c r="F260" s="170">
        <v>6543.8072838452244</v>
      </c>
      <c r="G260" s="171">
        <v>30125.523478232819</v>
      </c>
      <c r="H260" s="171">
        <v>263537.44173376111</v>
      </c>
      <c r="I260" s="155">
        <v>300206.77249583916</v>
      </c>
    </row>
    <row r="261" spans="1:53" x14ac:dyDescent="0.25">
      <c r="A261" s="143" t="s">
        <v>199</v>
      </c>
      <c r="B261" s="272">
        <v>3.0971493851935598E-2</v>
      </c>
      <c r="C261" s="273">
        <v>4.3185678900264125E-2</v>
      </c>
      <c r="D261" s="154">
        <v>0</v>
      </c>
      <c r="E261" s="155">
        <v>7.4157172752199726E-2</v>
      </c>
      <c r="F261" s="170">
        <v>7.1994938714685164</v>
      </c>
      <c r="G261" s="171">
        <v>10.038748278143768</v>
      </c>
      <c r="H261" s="171">
        <v>0</v>
      </c>
      <c r="I261" s="155">
        <v>17.238242149612283</v>
      </c>
      <c r="BA261" s="159"/>
    </row>
    <row r="262" spans="1:53" x14ac:dyDescent="0.25">
      <c r="A262" s="143" t="s">
        <v>175</v>
      </c>
      <c r="B262" s="167">
        <v>22.902533347749607</v>
      </c>
      <c r="C262" s="154">
        <v>65.218039296269922</v>
      </c>
      <c r="D262" s="154">
        <v>315.82170572574563</v>
      </c>
      <c r="E262" s="155">
        <v>403.94227836976518</v>
      </c>
      <c r="F262" s="170">
        <v>5323.8196796865786</v>
      </c>
      <c r="G262" s="171">
        <v>15160.291475360782</v>
      </c>
      <c r="H262" s="171">
        <v>73414.490296119111</v>
      </c>
      <c r="I262" s="155">
        <v>93898.601451166483</v>
      </c>
    </row>
    <row r="263" spans="1:53" x14ac:dyDescent="0.25">
      <c r="A263" s="143" t="s">
        <v>85</v>
      </c>
      <c r="B263" s="102">
        <v>0.80202880441206303</v>
      </c>
      <c r="C263" s="42">
        <v>0.32608254394142427</v>
      </c>
      <c r="D263" s="42">
        <v>8.6409950208849416E-3</v>
      </c>
      <c r="E263" s="36">
        <v>1.1367523433743723</v>
      </c>
      <c r="F263" s="173">
        <v>186.4360011083225</v>
      </c>
      <c r="G263" s="174">
        <v>75.799678501863085</v>
      </c>
      <c r="H263" s="174">
        <v>2.0086467573588855</v>
      </c>
      <c r="I263" s="36">
        <v>264.24432636754443</v>
      </c>
    </row>
    <row r="264" spans="1:53" x14ac:dyDescent="0.25">
      <c r="A264" s="143" t="s">
        <v>86</v>
      </c>
      <c r="B264" s="102">
        <v>8.6468054917943245E-4</v>
      </c>
      <c r="C264" s="42">
        <v>5.8560102826572195E-4</v>
      </c>
      <c r="D264" s="42">
        <v>7.6166044833770605E-3</v>
      </c>
      <c r="E264" s="36">
        <v>9.066886060822215E-3</v>
      </c>
      <c r="F264" s="173">
        <v>0.20099974332385326</v>
      </c>
      <c r="G264" s="174">
        <v>0.13612617571112867</v>
      </c>
      <c r="H264" s="174">
        <v>1.7705215499653968</v>
      </c>
      <c r="I264" s="36">
        <v>2.107647469000379</v>
      </c>
    </row>
    <row r="265" spans="1:53" x14ac:dyDescent="0.25">
      <c r="A265" s="143" t="s">
        <v>176</v>
      </c>
      <c r="B265" s="167">
        <v>47.192537825644052</v>
      </c>
      <c r="C265" s="154">
        <v>75.155699887003067</v>
      </c>
      <c r="D265" s="154">
        <v>318.09933576446713</v>
      </c>
      <c r="E265" s="155">
        <v>440.44757347711425</v>
      </c>
      <c r="F265" s="170">
        <v>10970.164644917077</v>
      </c>
      <c r="G265" s="171">
        <v>17470.355266980121</v>
      </c>
      <c r="H265" s="171">
        <v>73943.937909580723</v>
      </c>
      <c r="I265" s="155">
        <v>102384.45782147792</v>
      </c>
    </row>
    <row r="266" spans="1:53" x14ac:dyDescent="0.25">
      <c r="A266" s="143" t="s">
        <v>177</v>
      </c>
      <c r="B266" s="102">
        <v>2.6166251178358708E-2</v>
      </c>
      <c r="C266" s="42">
        <v>8.0886714749756686E-2</v>
      </c>
      <c r="D266" s="42">
        <v>0.22324895581584392</v>
      </c>
      <c r="E266" s="36">
        <v>0.33030192174395934</v>
      </c>
      <c r="F266" s="173">
        <v>6.0824888169262818</v>
      </c>
      <c r="G266" s="174">
        <v>18.802561152138324</v>
      </c>
      <c r="H266" s="174">
        <v>51.895446079926977</v>
      </c>
      <c r="I266" s="36">
        <v>76.780496048991594</v>
      </c>
    </row>
    <row r="267" spans="1:53" x14ac:dyDescent="0.25">
      <c r="A267" s="143" t="s">
        <v>178</v>
      </c>
      <c r="B267" s="102">
        <v>5.6707411963851824E-2</v>
      </c>
      <c r="C267" s="42">
        <v>3.2345633044095351E-2</v>
      </c>
      <c r="D267" s="42">
        <v>2.7034852254628263</v>
      </c>
      <c r="E267" s="36">
        <v>2.7925382704707733</v>
      </c>
      <c r="F267" s="173">
        <v>13.181949403292235</v>
      </c>
      <c r="G267" s="174">
        <v>7.5189200747958234</v>
      </c>
      <c r="H267" s="174">
        <v>628.43999083075835</v>
      </c>
      <c r="I267" s="36">
        <v>649.14086030884641</v>
      </c>
    </row>
    <row r="268" spans="1:53" x14ac:dyDescent="0.25">
      <c r="A268" s="143" t="s">
        <v>179</v>
      </c>
      <c r="B268" s="102">
        <v>8.5563113476777294E-2</v>
      </c>
      <c r="C268" s="42">
        <v>6.6307010350613219E-2</v>
      </c>
      <c r="D268" s="42">
        <v>0.12003872770223388</v>
      </c>
      <c r="E268" s="36">
        <v>0.27190885152962441</v>
      </c>
      <c r="F268" s="173">
        <v>19.889615723567204</v>
      </c>
      <c r="G268" s="174">
        <v>15.413428778631713</v>
      </c>
      <c r="H268" s="174">
        <v>27.903661623900021</v>
      </c>
      <c r="I268" s="36">
        <v>63.206706126098936</v>
      </c>
    </row>
    <row r="269" spans="1:53" x14ac:dyDescent="0.25">
      <c r="A269" s="143" t="s">
        <v>180</v>
      </c>
      <c r="B269" s="102">
        <v>2.6586420735593952E-3</v>
      </c>
      <c r="C269" s="42">
        <v>4.3673553562316739E-2</v>
      </c>
      <c r="D269" s="42">
        <v>2.3406192480517039E-2</v>
      </c>
      <c r="E269" s="36">
        <v>6.9738388116393171E-2</v>
      </c>
      <c r="F269" s="173">
        <v>0.61801595384857366</v>
      </c>
      <c r="G269" s="174">
        <v>10.152157423220348</v>
      </c>
      <c r="H269" s="174">
        <v>5.4408980116844923</v>
      </c>
      <c r="I269" s="36">
        <v>16.211071388753414</v>
      </c>
    </row>
    <row r="270" spans="1:53" x14ac:dyDescent="0.25">
      <c r="A270" s="143" t="s">
        <v>181</v>
      </c>
      <c r="B270" s="102">
        <v>2.3185853268567389E-3</v>
      </c>
      <c r="C270" s="42">
        <v>4.1678147753015669E-2</v>
      </c>
      <c r="D270" s="42">
        <v>9.38242342820007E-3</v>
      </c>
      <c r="E270" s="36">
        <v>5.3379156508072484E-2</v>
      </c>
      <c r="F270" s="173">
        <v>0.5389678951549407</v>
      </c>
      <c r="G270" s="174">
        <v>9.6883143821376549</v>
      </c>
      <c r="H270" s="174">
        <v>2.1809958632856676</v>
      </c>
      <c r="I270" s="36">
        <v>12.408278140578265</v>
      </c>
    </row>
    <row r="271" spans="1:53" x14ac:dyDescent="0.25">
      <c r="A271" s="143" t="s">
        <v>182</v>
      </c>
      <c r="B271" s="102">
        <v>4.5192793254751798E-2</v>
      </c>
      <c r="C271" s="42">
        <v>7.8905929411798012E-2</v>
      </c>
      <c r="D271" s="42">
        <v>1.4040188980030245E-3</v>
      </c>
      <c r="E271" s="36">
        <v>0.12550274156455282</v>
      </c>
      <c r="F271" s="173">
        <v>10.505313034869811</v>
      </c>
      <c r="G271" s="174">
        <v>18.342116719929031</v>
      </c>
      <c r="H271" s="174">
        <v>0.32637190507899994</v>
      </c>
      <c r="I271" s="36">
        <v>29.173801659877839</v>
      </c>
    </row>
    <row r="272" spans="1:53" x14ac:dyDescent="0.25">
      <c r="A272" s="143" t="s">
        <v>200</v>
      </c>
      <c r="B272" s="102">
        <v>6.4606470251540469E-4</v>
      </c>
      <c r="C272" s="42">
        <v>2.2402927461328696E-4</v>
      </c>
      <c r="D272" s="42">
        <v>1.7385376043784653E-3</v>
      </c>
      <c r="E272" s="36">
        <v>2.6086315815071568E-3</v>
      </c>
      <c r="F272" s="173">
        <v>0.15018128891581042</v>
      </c>
      <c r="G272" s="174">
        <v>5.2076835470662865E-2</v>
      </c>
      <c r="H272" s="174">
        <v>0.40413261587826443</v>
      </c>
      <c r="I272" s="36">
        <v>0.6063907402647376</v>
      </c>
    </row>
    <row r="273" spans="1:51" x14ac:dyDescent="0.25">
      <c r="A273" s="143" t="s">
        <v>201</v>
      </c>
      <c r="B273" s="102">
        <v>8.0640723138704893E-4</v>
      </c>
      <c r="C273" s="42">
        <v>4.3928262638906642E-4</v>
      </c>
      <c r="D273" s="42">
        <v>3.2861410505826863E-3</v>
      </c>
      <c r="E273" s="36">
        <v>4.531830908358802E-3</v>
      </c>
      <c r="F273" s="173">
        <v>0.18745379050924008</v>
      </c>
      <c r="G273" s="174">
        <v>0.10211365947183805</v>
      </c>
      <c r="H273" s="174">
        <v>0.76388153789270941</v>
      </c>
      <c r="I273" s="36">
        <v>1.0534489878737876</v>
      </c>
    </row>
    <row r="274" spans="1:51" x14ac:dyDescent="0.25">
      <c r="A274" s="143" t="s">
        <v>185</v>
      </c>
      <c r="B274" s="102">
        <v>1.1631794075498063E-3</v>
      </c>
      <c r="C274" s="42">
        <v>4.6233022231188019E-2</v>
      </c>
      <c r="D274" s="42">
        <v>0.1540417795129323</v>
      </c>
      <c r="E274" s="36">
        <v>0.20143798115167011</v>
      </c>
      <c r="F274" s="173">
        <v>0.27038744259827974</v>
      </c>
      <c r="G274" s="174">
        <v>10.747119974392312</v>
      </c>
      <c r="H274" s="174">
        <v>35.807857795149616</v>
      </c>
      <c r="I274" s="36">
        <v>46.825365212140198</v>
      </c>
    </row>
    <row r="275" spans="1:51" x14ac:dyDescent="0.25">
      <c r="A275" s="143" t="s">
        <v>186</v>
      </c>
      <c r="B275" s="102">
        <v>2.079261945003661E-3</v>
      </c>
      <c r="C275" s="42">
        <v>6.6216735957541897E-3</v>
      </c>
      <c r="D275" s="42">
        <v>1.86540480556935</v>
      </c>
      <c r="E275" s="36">
        <v>1.8741057411101079</v>
      </c>
      <c r="F275" s="173">
        <v>0.48333586044626714</v>
      </c>
      <c r="G275" s="174">
        <v>1.539244400008746</v>
      </c>
      <c r="H275" s="174">
        <v>433.62359367322324</v>
      </c>
      <c r="I275" s="36">
        <v>435.64617393367826</v>
      </c>
    </row>
    <row r="276" spans="1:51" x14ac:dyDescent="0.25">
      <c r="A276" s="143" t="s">
        <v>187</v>
      </c>
      <c r="B276" s="102">
        <v>3.2597483543602055E-3</v>
      </c>
      <c r="C276" s="42">
        <v>1.5069442082792322E-2</v>
      </c>
      <c r="D276" s="42">
        <v>8.2826722114541368E-2</v>
      </c>
      <c r="E276" s="36">
        <v>0.1011559125516939</v>
      </c>
      <c r="F276" s="173">
        <v>0.75774641068142046</v>
      </c>
      <c r="G276" s="174">
        <v>3.5029745881867664</v>
      </c>
      <c r="H276" s="174">
        <v>19.253526520491011</v>
      </c>
      <c r="I276" s="36">
        <v>23.514247519359198</v>
      </c>
    </row>
    <row r="277" spans="1:51" x14ac:dyDescent="0.25">
      <c r="A277" s="143" t="s">
        <v>188</v>
      </c>
      <c r="B277" s="102">
        <v>1.2066562607778044E-4</v>
      </c>
      <c r="C277" s="42">
        <v>5.2003917355439317E-3</v>
      </c>
      <c r="D277" s="42">
        <v>1.6150272811556756E-2</v>
      </c>
      <c r="E277" s="36">
        <v>2.1471330173178468E-2</v>
      </c>
      <c r="F277" s="173">
        <v>2.8049387594831804E-2</v>
      </c>
      <c r="G277" s="174">
        <v>1.2088596245396859</v>
      </c>
      <c r="H277" s="174">
        <v>3.7542196280622995</v>
      </c>
      <c r="I277" s="36">
        <v>4.991128640196818</v>
      </c>
    </row>
    <row r="278" spans="1:51" x14ac:dyDescent="0.25">
      <c r="A278" s="143" t="s">
        <v>189</v>
      </c>
      <c r="B278" s="102">
        <v>9.4444405470710954E-5</v>
      </c>
      <c r="C278" s="42">
        <v>4.8304086613750984E-3</v>
      </c>
      <c r="D278" s="42">
        <v>6.4738721654580477E-3</v>
      </c>
      <c r="E278" s="36">
        <v>1.1398725232303857E-2</v>
      </c>
      <c r="F278" s="173">
        <v>2.1954120832256101E-2</v>
      </c>
      <c r="G278" s="174">
        <v>1.122855026642025</v>
      </c>
      <c r="H278" s="174">
        <v>1.5048871456671105</v>
      </c>
      <c r="I278" s="36">
        <v>2.6496962931413917</v>
      </c>
      <c r="AX278" s="38" t="s">
        <v>96</v>
      </c>
    </row>
    <row r="279" spans="1:51" x14ac:dyDescent="0.25">
      <c r="A279" s="143" t="s">
        <v>190</v>
      </c>
      <c r="B279" s="102">
        <v>2.1672735847173795E-3</v>
      </c>
      <c r="C279" s="42">
        <v>3.1019780785098736E-2</v>
      </c>
      <c r="D279" s="42">
        <v>9.6877303962208689E-4</v>
      </c>
      <c r="E279" s="42">
        <v>3.4155827409438205E-2</v>
      </c>
      <c r="F279" s="173">
        <v>0.50379464954330033</v>
      </c>
      <c r="G279" s="174">
        <v>7.2107184343211186</v>
      </c>
      <c r="H279" s="174">
        <v>0.22519661450450995</v>
      </c>
      <c r="I279" s="36">
        <v>7.9397096983689286</v>
      </c>
    </row>
    <row r="280" spans="1:51" x14ac:dyDescent="0.25">
      <c r="A280" s="143" t="s">
        <v>191</v>
      </c>
      <c r="B280" s="102">
        <v>1.444566734477784E-5</v>
      </c>
      <c r="C280" s="42">
        <v>6.7046731358703818E-5</v>
      </c>
      <c r="D280" s="42">
        <v>1.1995909470211409E-3</v>
      </c>
      <c r="E280" s="42">
        <v>1.2810833457246227E-3</v>
      </c>
      <c r="F280" s="173">
        <v>3.3579747239573733E-3</v>
      </c>
      <c r="G280" s="174">
        <v>1.5585380990230054E-2</v>
      </c>
      <c r="H280" s="174">
        <v>0.27885150495600242</v>
      </c>
      <c r="I280" s="36">
        <v>0.29779486067018984</v>
      </c>
    </row>
    <row r="281" spans="1:51" x14ac:dyDescent="0.25">
      <c r="A281" s="156" t="s">
        <v>192</v>
      </c>
      <c r="B281" s="175">
        <v>2.7726832036295902E-5</v>
      </c>
      <c r="C281" s="157">
        <v>1.8982604023616651E-4</v>
      </c>
      <c r="D281" s="157">
        <v>2.2674373249020534E-3</v>
      </c>
      <c r="E281" s="157">
        <v>2.4849901971745157E-3</v>
      </c>
      <c r="F281" s="176">
        <v>6.4452544095826301E-3</v>
      </c>
      <c r="G281" s="177">
        <v>4.4126105762250997E-2</v>
      </c>
      <c r="H281" s="177">
        <v>0.52707826114596945</v>
      </c>
      <c r="I281" s="158">
        <v>0.57764962131780306</v>
      </c>
      <c r="AY281" s="159"/>
    </row>
    <row r="283" spans="1:51" x14ac:dyDescent="0.25">
      <c r="A283" s="77" t="s">
        <v>293</v>
      </c>
    </row>
    <row r="284" spans="1:51" x14ac:dyDescent="0.25">
      <c r="A284" s="149"/>
      <c r="B284" s="160" t="s">
        <v>285</v>
      </c>
      <c r="C284" s="161"/>
      <c r="D284" s="161"/>
      <c r="E284" s="162"/>
      <c r="F284" s="60" t="s">
        <v>286</v>
      </c>
      <c r="G284" s="83"/>
      <c r="H284" s="84"/>
      <c r="I284" s="84"/>
    </row>
    <row r="285" spans="1:51" ht="26.25" x14ac:dyDescent="0.25">
      <c r="A285" s="156" t="s">
        <v>194</v>
      </c>
      <c r="B285" s="164" t="s">
        <v>195</v>
      </c>
      <c r="C285" s="165" t="s">
        <v>196</v>
      </c>
      <c r="D285" s="165" t="s">
        <v>197</v>
      </c>
      <c r="E285" s="19" t="s">
        <v>198</v>
      </c>
      <c r="F285" s="89" t="s">
        <v>195</v>
      </c>
      <c r="G285" s="89" t="s">
        <v>196</v>
      </c>
      <c r="H285" s="165" t="s">
        <v>197</v>
      </c>
      <c r="I285" s="19" t="s">
        <v>198</v>
      </c>
    </row>
    <row r="286" spans="1:51" x14ac:dyDescent="0.25">
      <c r="A286" s="143" t="s">
        <v>170</v>
      </c>
      <c r="B286" s="167">
        <v>322.64253181403575</v>
      </c>
      <c r="C286" s="154">
        <v>1654.7474920475208</v>
      </c>
      <c r="D286" s="154">
        <v>4020.466142996388</v>
      </c>
      <c r="E286" s="155">
        <v>5997.8561668579441</v>
      </c>
      <c r="F286" s="168">
        <v>80250.030802044144</v>
      </c>
      <c r="G286" s="169">
        <v>411581.00409080042</v>
      </c>
      <c r="H286" s="169">
        <v>1000000</v>
      </c>
      <c r="I286" s="151">
        <v>1491831.0348928443</v>
      </c>
    </row>
    <row r="287" spans="1:51" x14ac:dyDescent="0.25">
      <c r="A287" s="143" t="s">
        <v>172</v>
      </c>
      <c r="B287" s="167">
        <v>318.71355382876715</v>
      </c>
      <c r="C287" s="154">
        <v>1600.5138950497515</v>
      </c>
      <c r="D287" s="154">
        <v>4020.466142996388</v>
      </c>
      <c r="E287" s="155">
        <v>5939.6935918749068</v>
      </c>
      <c r="F287" s="170">
        <v>79272.786411586378</v>
      </c>
      <c r="G287" s="171">
        <v>398091.62373816548</v>
      </c>
      <c r="H287" s="171">
        <v>1000000</v>
      </c>
      <c r="I287" s="155">
        <v>1477364.4101497519</v>
      </c>
    </row>
    <row r="288" spans="1:51" x14ac:dyDescent="0.25">
      <c r="A288" s="143" t="s">
        <v>33</v>
      </c>
      <c r="B288" s="167">
        <v>10.876625916565144</v>
      </c>
      <c r="C288" s="154">
        <v>153.15508681019881</v>
      </c>
      <c r="D288" s="154">
        <v>0</v>
      </c>
      <c r="E288" s="155">
        <v>164.03171272676394</v>
      </c>
      <c r="F288" s="170">
        <v>2705.3146400727983</v>
      </c>
      <c r="G288" s="171">
        <v>38093.863090227343</v>
      </c>
      <c r="H288" s="171">
        <v>0</v>
      </c>
      <c r="I288" s="155">
        <v>40799.177730300144</v>
      </c>
    </row>
    <row r="289" spans="1:53" x14ac:dyDescent="0.25">
      <c r="A289" s="143" t="s">
        <v>25</v>
      </c>
      <c r="B289" s="167">
        <v>284.66252259258067</v>
      </c>
      <c r="C289" s="154">
        <v>1342.4697811292644</v>
      </c>
      <c r="D289" s="154">
        <v>3281.187918045568</v>
      </c>
      <c r="E289" s="155">
        <v>4908.3202217674134</v>
      </c>
      <c r="F289" s="170">
        <v>70803.362711674607</v>
      </c>
      <c r="G289" s="171">
        <v>333908.98800822726</v>
      </c>
      <c r="H289" s="171">
        <v>816121.26587892429</v>
      </c>
      <c r="I289" s="155">
        <v>1220833.6165988261</v>
      </c>
      <c r="AZ289" s="159"/>
    </row>
    <row r="290" spans="1:53" x14ac:dyDescent="0.25">
      <c r="A290" s="143" t="s">
        <v>173</v>
      </c>
      <c r="B290" s="167">
        <v>23.174405319621314</v>
      </c>
      <c r="C290" s="154">
        <v>104.88902711028811</v>
      </c>
      <c r="D290" s="154">
        <v>739.27822495081978</v>
      </c>
      <c r="E290" s="155">
        <v>867.3416573807292</v>
      </c>
      <c r="F290" s="170">
        <v>5764.1090598389692</v>
      </c>
      <c r="G290" s="171">
        <v>26088.772639710885</v>
      </c>
      <c r="H290" s="171">
        <v>183878.73412107574</v>
      </c>
      <c r="I290" s="155">
        <v>215731.61582062562</v>
      </c>
      <c r="AX290" s="159"/>
    </row>
    <row r="291" spans="1:53" x14ac:dyDescent="0.25">
      <c r="A291" s="143" t="s">
        <v>199</v>
      </c>
      <c r="B291" s="272">
        <v>2.5239269237070549E-2</v>
      </c>
      <c r="C291" s="273">
        <v>4.0007787688129189E-2</v>
      </c>
      <c r="D291" s="154">
        <v>0</v>
      </c>
      <c r="E291" s="155">
        <v>6.5247056925199734E-2</v>
      </c>
      <c r="F291" s="170">
        <v>6.2776972468819574</v>
      </c>
      <c r="G291" s="171">
        <v>9.9510321104985184</v>
      </c>
      <c r="H291" s="171">
        <v>0</v>
      </c>
      <c r="I291" s="155">
        <v>16.228729357380477</v>
      </c>
      <c r="AU291" s="38" t="s">
        <v>96</v>
      </c>
      <c r="BA291" s="159"/>
    </row>
    <row r="292" spans="1:53" x14ac:dyDescent="0.25">
      <c r="A292" s="143" t="s">
        <v>175</v>
      </c>
      <c r="B292" s="167">
        <v>21.355076317448201</v>
      </c>
      <c r="C292" s="154">
        <v>62.125315220006307</v>
      </c>
      <c r="D292" s="154">
        <v>293.6720446963966</v>
      </c>
      <c r="E292" s="155">
        <v>377.15243623385112</v>
      </c>
      <c r="F292" s="170">
        <v>5311.5921283527123</v>
      </c>
      <c r="G292" s="171">
        <v>15452.266729873598</v>
      </c>
      <c r="H292" s="171">
        <v>73044.277516916874</v>
      </c>
      <c r="I292" s="155">
        <v>93808.136375143193</v>
      </c>
    </row>
    <row r="293" spans="1:53" x14ac:dyDescent="0.25">
      <c r="A293" s="143" t="s">
        <v>85</v>
      </c>
      <c r="B293" s="102">
        <v>0.77439770138599695</v>
      </c>
      <c r="C293" s="42">
        <v>0.31469593014287872</v>
      </c>
      <c r="D293" s="42">
        <v>8.6409950208849416E-3</v>
      </c>
      <c r="E293" s="36">
        <v>1.0977346265497607</v>
      </c>
      <c r="F293" s="173">
        <v>192.613909393315</v>
      </c>
      <c r="G293" s="174">
        <v>78.273493408488449</v>
      </c>
      <c r="H293" s="174">
        <v>2.1492520303740075</v>
      </c>
      <c r="I293" s="36">
        <v>273.03665483217748</v>
      </c>
      <c r="AV293" s="180"/>
    </row>
    <row r="294" spans="1:53" x14ac:dyDescent="0.25">
      <c r="A294" s="143" t="s">
        <v>86</v>
      </c>
      <c r="B294" s="102">
        <v>8.5489011161397606E-4</v>
      </c>
      <c r="C294" s="42">
        <v>5.0402059763253731E-4</v>
      </c>
      <c r="D294" s="42">
        <v>7.6166044833770605E-3</v>
      </c>
      <c r="E294" s="36">
        <v>8.9755151926235732E-3</v>
      </c>
      <c r="F294" s="173">
        <v>0.21263457549647227</v>
      </c>
      <c r="G294" s="174">
        <v>0.12536372144571747</v>
      </c>
      <c r="H294" s="174">
        <v>1.8944580584629744</v>
      </c>
      <c r="I294" s="36">
        <v>2.232456355405164</v>
      </c>
    </row>
    <row r="295" spans="1:53" x14ac:dyDescent="0.25">
      <c r="A295" s="143" t="s">
        <v>176</v>
      </c>
      <c r="B295" s="167">
        <v>44.813553238605813</v>
      </c>
      <c r="C295" s="154">
        <v>71.699758582665297</v>
      </c>
      <c r="D295" s="154">
        <v>295.94967473511809</v>
      </c>
      <c r="E295" s="155">
        <v>412.46298655638918</v>
      </c>
      <c r="F295" s="170">
        <v>11146.357572658728</v>
      </c>
      <c r="G295" s="171">
        <v>17833.692918311368</v>
      </c>
      <c r="H295" s="171">
        <v>73610.786463320794</v>
      </c>
      <c r="I295" s="155">
        <v>102590.83695429089</v>
      </c>
    </row>
    <row r="296" spans="1:53" x14ac:dyDescent="0.25">
      <c r="A296" s="143" t="s">
        <v>177</v>
      </c>
      <c r="B296" s="102">
        <v>2.5591638270718021E-2</v>
      </c>
      <c r="C296" s="42">
        <v>7.3195247331777361E-2</v>
      </c>
      <c r="D296" s="42">
        <v>0.22324895581584392</v>
      </c>
      <c r="E296" s="36">
        <v>0.3220358414183393</v>
      </c>
      <c r="F296" s="173">
        <v>6.3653410725267268</v>
      </c>
      <c r="G296" s="174">
        <v>18.205661912930854</v>
      </c>
      <c r="H296" s="174">
        <v>55.52812730552187</v>
      </c>
      <c r="I296" s="36">
        <v>80.09913029097946</v>
      </c>
    </row>
    <row r="297" spans="1:53" x14ac:dyDescent="0.25">
      <c r="A297" s="143" t="s">
        <v>178</v>
      </c>
      <c r="B297" s="102">
        <v>5.5377419921454042E-2</v>
      </c>
      <c r="C297" s="42">
        <v>2.9539282951565271E-2</v>
      </c>
      <c r="D297" s="42">
        <v>2.7034852254628263</v>
      </c>
      <c r="E297" s="36">
        <v>2.7884019283358454</v>
      </c>
      <c r="F297" s="173">
        <v>13.773880428746045</v>
      </c>
      <c r="G297" s="174">
        <v>7.3472283812220152</v>
      </c>
      <c r="H297" s="174">
        <v>672.43079018891149</v>
      </c>
      <c r="I297" s="36">
        <v>693.55189899887955</v>
      </c>
    </row>
    <row r="298" spans="1:53" x14ac:dyDescent="0.25">
      <c r="A298" s="143" t="s">
        <v>179</v>
      </c>
      <c r="B298" s="102">
        <v>8.032827168076033E-2</v>
      </c>
      <c r="C298" s="42">
        <v>6.0533843676344914E-2</v>
      </c>
      <c r="D298" s="42">
        <v>0.12003872770223388</v>
      </c>
      <c r="E298" s="36">
        <v>0.26090084305933914</v>
      </c>
      <c r="F298" s="173">
        <v>19.979840352763915</v>
      </c>
      <c r="G298" s="174">
        <v>15.056424186482523</v>
      </c>
      <c r="H298" s="174">
        <v>29.856917937573023</v>
      </c>
      <c r="I298" s="36">
        <v>64.893182476819462</v>
      </c>
    </row>
    <row r="299" spans="1:53" x14ac:dyDescent="0.25">
      <c r="A299" s="143" t="s">
        <v>180</v>
      </c>
      <c r="B299" s="102">
        <v>2.2847425311298105E-3</v>
      </c>
      <c r="C299" s="42">
        <v>4.4640139456185043E-2</v>
      </c>
      <c r="D299" s="42">
        <v>2.3406192480517039E-2</v>
      </c>
      <c r="E299" s="36">
        <v>7.0331074467831892E-2</v>
      </c>
      <c r="F299" s="173">
        <v>0.56827801798799116</v>
      </c>
      <c r="G299" s="174">
        <v>11.10322481733809</v>
      </c>
      <c r="H299" s="174">
        <v>5.8217608725024075</v>
      </c>
      <c r="I299" s="36">
        <v>17.493263707828486</v>
      </c>
    </row>
    <row r="300" spans="1:53" x14ac:dyDescent="0.25">
      <c r="A300" s="143" t="s">
        <v>181</v>
      </c>
      <c r="B300" s="102">
        <v>2.0040036200584094E-3</v>
      </c>
      <c r="C300" s="42">
        <v>4.2697946777205731E-2</v>
      </c>
      <c r="D300" s="42">
        <v>9.38242342820007E-3</v>
      </c>
      <c r="E300" s="36">
        <v>5.4084373825464216E-2</v>
      </c>
      <c r="F300" s="173">
        <v>0.49845056488023509</v>
      </c>
      <c r="G300" s="174">
        <v>10.620148325732112</v>
      </c>
      <c r="H300" s="174">
        <v>2.3336655737156642</v>
      </c>
      <c r="I300" s="36">
        <v>13.452264464328012</v>
      </c>
    </row>
    <row r="301" spans="1:53" x14ac:dyDescent="0.25">
      <c r="A301" s="143" t="s">
        <v>182</v>
      </c>
      <c r="B301" s="102">
        <v>4.3151896565496048E-2</v>
      </c>
      <c r="C301" s="42">
        <v>7.1566470892958964E-2</v>
      </c>
      <c r="D301" s="42">
        <v>9.1554217523433896E-4</v>
      </c>
      <c r="E301" s="36">
        <v>0.11563390963368934</v>
      </c>
      <c r="F301" s="173">
        <v>10.733058066081771</v>
      </c>
      <c r="G301" s="174">
        <v>17.800540620800163</v>
      </c>
      <c r="H301" s="174">
        <v>0.22772040421959636</v>
      </c>
      <c r="I301" s="36">
        <v>28.76131909110153</v>
      </c>
    </row>
    <row r="302" spans="1:53" x14ac:dyDescent="0.25">
      <c r="A302" s="143" t="s">
        <v>200</v>
      </c>
      <c r="B302" s="102">
        <v>5.9653681923262775E-4</v>
      </c>
      <c r="C302" s="42">
        <v>1.7606232572670244E-4</v>
      </c>
      <c r="D302" s="42">
        <v>1.7385376043784653E-3</v>
      </c>
      <c r="E302" s="36">
        <v>2.5111367493377956E-3</v>
      </c>
      <c r="F302" s="173">
        <v>0.14837503861879026</v>
      </c>
      <c r="G302" s="174">
        <v>4.379152055126774E-2</v>
      </c>
      <c r="H302" s="174">
        <v>0.43242189898974293</v>
      </c>
      <c r="I302" s="36">
        <v>0.62458845815980091</v>
      </c>
    </row>
    <row r="303" spans="1:53" x14ac:dyDescent="0.25">
      <c r="A303" s="143" t="s">
        <v>201</v>
      </c>
      <c r="B303" s="102">
        <v>6.9185843084486949E-4</v>
      </c>
      <c r="C303" s="42">
        <v>3.2917231157536135E-4</v>
      </c>
      <c r="D303" s="42">
        <v>3.2861410505826863E-3</v>
      </c>
      <c r="E303" s="36">
        <v>4.3071717930029171E-3</v>
      </c>
      <c r="F303" s="173">
        <v>0.17208413309239776</v>
      </c>
      <c r="G303" s="174">
        <v>8.1874165797609366E-2</v>
      </c>
      <c r="H303" s="174">
        <v>0.81735324554519917</v>
      </c>
      <c r="I303" s="36">
        <v>1.0713115444352062</v>
      </c>
    </row>
    <row r="304" spans="1:53" x14ac:dyDescent="0.25">
      <c r="A304" s="143" t="s">
        <v>185</v>
      </c>
      <c r="B304" s="102">
        <v>9.4817309264998476E-4</v>
      </c>
      <c r="C304" s="42">
        <v>4.1102227986353032E-2</v>
      </c>
      <c r="D304" s="42">
        <v>0.1540417795129323</v>
      </c>
      <c r="E304" s="36">
        <v>0.19609218059193531</v>
      </c>
      <c r="F304" s="173">
        <v>0.23583660673320003</v>
      </c>
      <c r="G304" s="174">
        <v>10.223249375685629</v>
      </c>
      <c r="H304" s="174">
        <v>38.314407840810091</v>
      </c>
      <c r="I304" s="36">
        <v>48.773493823228918</v>
      </c>
    </row>
    <row r="305" spans="1:51" x14ac:dyDescent="0.25">
      <c r="A305" s="143" t="s">
        <v>186</v>
      </c>
      <c r="B305" s="102">
        <v>2.0194312582609295E-3</v>
      </c>
      <c r="C305" s="42">
        <v>5.2923981371536264E-3</v>
      </c>
      <c r="D305" s="42">
        <v>1.86540480556935</v>
      </c>
      <c r="E305" s="36">
        <v>1.8727166349647646</v>
      </c>
      <c r="F305" s="173">
        <v>0.50228784087107869</v>
      </c>
      <c r="G305" s="174">
        <v>1.316364309241338</v>
      </c>
      <c r="H305" s="174">
        <v>463.9772452303489</v>
      </c>
      <c r="I305" s="36">
        <v>465.79589738046133</v>
      </c>
    </row>
    <row r="306" spans="1:51" x14ac:dyDescent="0.25">
      <c r="A306" s="143" t="s">
        <v>187</v>
      </c>
      <c r="B306" s="102">
        <v>2.9638915222711918E-3</v>
      </c>
      <c r="C306" s="42">
        <v>1.2423833505152819E-2</v>
      </c>
      <c r="D306" s="42">
        <v>8.2826722114541368E-2</v>
      </c>
      <c r="E306" s="36">
        <v>9.821444714196538E-2</v>
      </c>
      <c r="F306" s="173">
        <v>0.73720096547368297</v>
      </c>
      <c r="G306" s="174">
        <v>3.0901475260014353</v>
      </c>
      <c r="H306" s="174">
        <v>20.601273376925384</v>
      </c>
      <c r="I306" s="36">
        <v>24.428621868400501</v>
      </c>
    </row>
    <row r="307" spans="1:51" x14ac:dyDescent="0.25">
      <c r="A307" s="143" t="s">
        <v>188</v>
      </c>
      <c r="B307" s="102">
        <v>9.2560166383776922E-5</v>
      </c>
      <c r="C307" s="42">
        <v>5.0985881424027253E-3</v>
      </c>
      <c r="D307" s="42">
        <v>1.6150272811556756E-2</v>
      </c>
      <c r="E307" s="36">
        <v>2.1341421120343259E-2</v>
      </c>
      <c r="F307" s="173">
        <v>2.3022247443873097E-2</v>
      </c>
      <c r="G307" s="174">
        <v>1.2681584575172746</v>
      </c>
      <c r="H307" s="174">
        <v>4.0170150020266604</v>
      </c>
      <c r="I307" s="36">
        <v>5.3081957069878092</v>
      </c>
    </row>
    <row r="308" spans="1:51" x14ac:dyDescent="0.25">
      <c r="A308" s="143" t="s">
        <v>189</v>
      </c>
      <c r="B308" s="102">
        <v>7.2437131127525787E-5</v>
      </c>
      <c r="C308" s="42">
        <v>4.7797719621816672E-3</v>
      </c>
      <c r="D308" s="42">
        <v>6.4738721654580477E-3</v>
      </c>
      <c r="E308" s="36">
        <v>1.1326081258767242E-2</v>
      </c>
      <c r="F308" s="173">
        <v>1.8017097657621255E-2</v>
      </c>
      <c r="G308" s="174">
        <v>1.1888601451122733</v>
      </c>
      <c r="H308" s="174">
        <v>1.6102292458638083</v>
      </c>
      <c r="I308" s="36">
        <v>2.8171064886337032</v>
      </c>
    </row>
    <row r="309" spans="1:51" x14ac:dyDescent="0.25">
      <c r="A309" s="143" t="s">
        <v>190</v>
      </c>
      <c r="B309" s="102">
        <v>1.7280895153425433E-3</v>
      </c>
      <c r="C309" s="42">
        <v>2.5674234414516169E-2</v>
      </c>
      <c r="D309" s="42">
        <v>6.3172410091169378E-4</v>
      </c>
      <c r="E309" s="42">
        <v>2.8034048030770402E-2</v>
      </c>
      <c r="F309" s="173">
        <v>0.42982317320414648</v>
      </c>
      <c r="G309" s="174">
        <v>6.3858849947637122</v>
      </c>
      <c r="H309" s="174">
        <v>0.15712707891152145</v>
      </c>
      <c r="I309" s="36">
        <v>6.9728352468793791</v>
      </c>
    </row>
    <row r="310" spans="1:51" x14ac:dyDescent="0.25">
      <c r="A310" s="143" t="s">
        <v>191</v>
      </c>
      <c r="B310" s="102">
        <v>1.1697269794767229E-5</v>
      </c>
      <c r="C310" s="42">
        <v>4.714744670298725E-5</v>
      </c>
      <c r="D310" s="42">
        <v>1.1995909470211409E-3</v>
      </c>
      <c r="E310" s="42">
        <v>1.2584356635188954E-3</v>
      </c>
      <c r="F310" s="173">
        <v>2.909431239744117E-3</v>
      </c>
      <c r="G310" s="174">
        <v>1.1726860773375156E-2</v>
      </c>
      <c r="H310" s="174">
        <v>0.29837111030292257</v>
      </c>
      <c r="I310" s="36">
        <v>0.31300740231604185</v>
      </c>
    </row>
    <row r="311" spans="1:51" x14ac:dyDescent="0.25">
      <c r="A311" s="156" t="s">
        <v>192</v>
      </c>
      <c r="B311" s="175">
        <v>2.1018533436668706E-5</v>
      </c>
      <c r="C311" s="157">
        <v>1.3951303013916077E-4</v>
      </c>
      <c r="D311" s="157">
        <v>2.2674373249020534E-3</v>
      </c>
      <c r="E311" s="157">
        <v>2.4279688884778828E-3</v>
      </c>
      <c r="F311" s="176">
        <v>5.2278847002064132E-3</v>
      </c>
      <c r="G311" s="177">
        <v>3.470071011098827E-2</v>
      </c>
      <c r="H311" s="177">
        <v>0.56397373942618734</v>
      </c>
      <c r="I311" s="158">
        <v>0.60390233423738204</v>
      </c>
      <c r="AY311" s="159"/>
    </row>
    <row r="313" spans="1:51" ht="15.75" customHeight="1" x14ac:dyDescent="0.25">
      <c r="A313" s="77" t="s">
        <v>294</v>
      </c>
    </row>
    <row r="314" spans="1:51" x14ac:dyDescent="0.25">
      <c r="A314" s="149"/>
      <c r="B314" s="160" t="s">
        <v>285</v>
      </c>
      <c r="C314" s="161"/>
      <c r="D314" s="161"/>
      <c r="E314" s="162"/>
      <c r="F314" s="60" t="s">
        <v>286</v>
      </c>
      <c r="G314" s="83"/>
      <c r="H314" s="84"/>
      <c r="I314" s="84"/>
    </row>
    <row r="315" spans="1:51" ht="26.25" x14ac:dyDescent="0.25">
      <c r="A315" s="156" t="s">
        <v>194</v>
      </c>
      <c r="B315" s="164" t="s">
        <v>195</v>
      </c>
      <c r="C315" s="165" t="s">
        <v>196</v>
      </c>
      <c r="D315" s="165" t="s">
        <v>197</v>
      </c>
      <c r="E315" s="19" t="s">
        <v>198</v>
      </c>
      <c r="F315" s="89" t="s">
        <v>195</v>
      </c>
      <c r="G315" s="89" t="s">
        <v>196</v>
      </c>
      <c r="H315" s="165" t="s">
        <v>197</v>
      </c>
      <c r="I315" s="19" t="s">
        <v>198</v>
      </c>
    </row>
    <row r="316" spans="1:51" x14ac:dyDescent="0.25">
      <c r="A316" s="143" t="s">
        <v>170</v>
      </c>
      <c r="B316" s="167">
        <v>-1855.8796952857037</v>
      </c>
      <c r="C316" s="154">
        <v>4407.2358328299542</v>
      </c>
      <c r="D316" s="154">
        <v>4301.8987730061353</v>
      </c>
      <c r="E316" s="155">
        <v>6853.2549105503858</v>
      </c>
      <c r="F316" s="168">
        <v>-431409.42946661403</v>
      </c>
      <c r="G316" s="169">
        <v>1024486.1781696946</v>
      </c>
      <c r="H316" s="169">
        <v>1000000</v>
      </c>
      <c r="I316" s="151">
        <v>1593076.7487030807</v>
      </c>
      <c r="N316" s="154"/>
      <c r="O316" s="178"/>
    </row>
    <row r="317" spans="1:51" x14ac:dyDescent="0.25">
      <c r="A317" s="143" t="s">
        <v>172</v>
      </c>
      <c r="B317" s="167">
        <v>366.04280371169858</v>
      </c>
      <c r="C317" s="154">
        <v>1751.6901248332765</v>
      </c>
      <c r="D317" s="154">
        <v>1005.196106844904</v>
      </c>
      <c r="E317" s="155">
        <v>3122.9290353898791</v>
      </c>
      <c r="F317" s="170">
        <v>85088.660386099829</v>
      </c>
      <c r="G317" s="171">
        <v>407189.99150442774</v>
      </c>
      <c r="H317" s="171">
        <v>233663.35655138636</v>
      </c>
      <c r="I317" s="155">
        <v>725942.00844191399</v>
      </c>
      <c r="N317" s="154"/>
      <c r="O317" s="178"/>
    </row>
    <row r="318" spans="1:51" x14ac:dyDescent="0.25">
      <c r="A318" s="143" t="s">
        <v>33</v>
      </c>
      <c r="B318" s="167">
        <v>4.4668470462233856</v>
      </c>
      <c r="C318" s="154">
        <v>265.74589178992812</v>
      </c>
      <c r="D318" s="154">
        <v>0</v>
      </c>
      <c r="E318" s="155">
        <v>270.21273883615152</v>
      </c>
      <c r="F318" s="170">
        <v>1038.3431321657961</v>
      </c>
      <c r="G318" s="171">
        <v>61774.092281633777</v>
      </c>
      <c r="H318" s="171">
        <v>0</v>
      </c>
      <c r="I318" s="155">
        <v>62812.435413799583</v>
      </c>
      <c r="N318" s="154"/>
      <c r="O318" s="178"/>
    </row>
    <row r="319" spans="1:51" x14ac:dyDescent="0.25">
      <c r="A319" s="143" t="s">
        <v>25</v>
      </c>
      <c r="B319" s="167">
        <v>229.06854870366141</v>
      </c>
      <c r="C319" s="154">
        <v>1363.8864209654178</v>
      </c>
      <c r="D319" s="154">
        <v>0</v>
      </c>
      <c r="E319" s="155">
        <v>1592.9549696690792</v>
      </c>
      <c r="F319" s="170">
        <v>53248.242413567998</v>
      </c>
      <c r="G319" s="171">
        <v>317042.89034498692</v>
      </c>
      <c r="H319" s="171">
        <v>0</v>
      </c>
      <c r="I319" s="155">
        <v>370291.13275855494</v>
      </c>
      <c r="N319" s="154"/>
      <c r="O319" s="178"/>
      <c r="AU319" s="159"/>
    </row>
    <row r="320" spans="1:51" x14ac:dyDescent="0.25">
      <c r="A320" s="143" t="s">
        <v>173</v>
      </c>
      <c r="B320" s="167">
        <v>132.50740796181378</v>
      </c>
      <c r="C320" s="154">
        <v>122.05781207793085</v>
      </c>
      <c r="D320" s="154">
        <v>1005.196106844904</v>
      </c>
      <c r="E320" s="155">
        <v>1259.7613268846485</v>
      </c>
      <c r="F320" s="170">
        <v>30802.074840366033</v>
      </c>
      <c r="G320" s="171">
        <v>28373.008877807169</v>
      </c>
      <c r="H320" s="171">
        <v>233663.35655138636</v>
      </c>
      <c r="I320" s="155">
        <v>292838.44026955951</v>
      </c>
      <c r="N320" s="154"/>
      <c r="O320" s="178"/>
      <c r="AS320" s="159"/>
    </row>
    <row r="321" spans="1:48" x14ac:dyDescent="0.25">
      <c r="A321" s="143" t="s">
        <v>199</v>
      </c>
      <c r="B321" s="272">
        <v>1.3745789568497337</v>
      </c>
      <c r="C321" s="273">
        <v>0.18520426377104943</v>
      </c>
      <c r="D321" s="154">
        <v>0</v>
      </c>
      <c r="E321" s="155">
        <v>1.5597832206207831</v>
      </c>
      <c r="F321" s="170">
        <v>319.52842904510931</v>
      </c>
      <c r="G321" s="171">
        <v>43.051748435640214</v>
      </c>
      <c r="H321" s="171">
        <v>0</v>
      </c>
      <c r="I321" s="155">
        <v>362.58017748074957</v>
      </c>
      <c r="N321" s="154"/>
      <c r="O321" s="178"/>
      <c r="AV321" s="159"/>
    </row>
    <row r="322" spans="1:48" x14ac:dyDescent="0.25">
      <c r="A322" s="143" t="s">
        <v>175</v>
      </c>
      <c r="B322" s="167">
        <v>-194.76294119800255</v>
      </c>
      <c r="C322" s="154">
        <v>118.62229404230992</v>
      </c>
      <c r="D322" s="154">
        <v>324.22037960985034</v>
      </c>
      <c r="E322" s="155">
        <v>248.07973245415769</v>
      </c>
      <c r="F322" s="170">
        <v>-45273.715509094516</v>
      </c>
      <c r="G322" s="171">
        <v>27574.403839218543</v>
      </c>
      <c r="H322" s="171">
        <v>75366.808174169928</v>
      </c>
      <c r="I322" s="155">
        <v>57667.496504293944</v>
      </c>
      <c r="N322" s="154"/>
      <c r="O322" s="178"/>
      <c r="AQ322" s="432"/>
    </row>
    <row r="323" spans="1:48" x14ac:dyDescent="0.25">
      <c r="A323" s="143" t="s">
        <v>85</v>
      </c>
      <c r="B323" s="102">
        <v>0.19468817377591391</v>
      </c>
      <c r="C323" s="42">
        <v>0.42548284789291235</v>
      </c>
      <c r="D323" s="42">
        <v>8.6409950208849416E-3</v>
      </c>
      <c r="E323" s="36">
        <v>0.62881201668971121</v>
      </c>
      <c r="F323" s="173">
        <v>45.256335411134565</v>
      </c>
      <c r="G323" s="174">
        <v>98.905825158593416</v>
      </c>
      <c r="H323" s="174">
        <v>2.0086467573588855</v>
      </c>
      <c r="I323" s="36">
        <v>146.17080732708689</v>
      </c>
      <c r="N323" s="42"/>
      <c r="O323" s="178"/>
    </row>
    <row r="324" spans="1:48" x14ac:dyDescent="0.25">
      <c r="A324" s="143" t="s">
        <v>86</v>
      </c>
      <c r="B324" s="102">
        <v>0.12252035067276598</v>
      </c>
      <c r="C324" s="42">
        <v>2.9622388075590451E-3</v>
      </c>
      <c r="D324" s="42">
        <v>7.6166044833770605E-3</v>
      </c>
      <c r="E324" s="36">
        <v>0.13309919396370209</v>
      </c>
      <c r="F324" s="173">
        <v>28.480528514888711</v>
      </c>
      <c r="G324" s="174">
        <v>0.68858868231551962</v>
      </c>
      <c r="H324" s="174">
        <v>1.7705215499653968</v>
      </c>
      <c r="I324" s="36">
        <v>30.939638747169628</v>
      </c>
      <c r="N324" s="42"/>
      <c r="O324" s="178"/>
    </row>
    <row r="325" spans="1:48" x14ac:dyDescent="0.25">
      <c r="A325" s="143" t="s">
        <v>176</v>
      </c>
      <c r="B325" s="167">
        <v>-156.45440305644215</v>
      </c>
      <c r="C325" s="154">
        <v>132.17177276310042</v>
      </c>
      <c r="D325" s="154">
        <v>326.49800964857184</v>
      </c>
      <c r="E325" s="155">
        <v>302.21537935523008</v>
      </c>
      <c r="F325" s="170">
        <v>-36368.685390314975</v>
      </c>
      <c r="G325" s="171">
        <v>30724.054594789955</v>
      </c>
      <c r="H325" s="171">
        <v>75896.255787631526</v>
      </c>
      <c r="I325" s="155">
        <v>70251.624992106503</v>
      </c>
      <c r="N325" s="154"/>
      <c r="O325" s="178"/>
    </row>
    <row r="326" spans="1:48" x14ac:dyDescent="0.25">
      <c r="A326" s="143" t="s">
        <v>177</v>
      </c>
      <c r="B326" s="102">
        <v>1.0037399721972875E-2</v>
      </c>
      <c r="C326" s="42">
        <v>0.20823628884643067</v>
      </c>
      <c r="D326" s="42">
        <v>0.22324895581584392</v>
      </c>
      <c r="E326" s="36">
        <v>0.44152264438424749</v>
      </c>
      <c r="F326" s="173">
        <v>2.3332487005403926</v>
      </c>
      <c r="G326" s="174">
        <v>48.405669178709353</v>
      </c>
      <c r="H326" s="174">
        <v>51.895446079926977</v>
      </c>
      <c r="I326" s="36">
        <v>102.63436395917674</v>
      </c>
      <c r="N326" s="42"/>
      <c r="O326" s="178"/>
    </row>
    <row r="327" spans="1:48" x14ac:dyDescent="0.25">
      <c r="A327" s="143" t="s">
        <v>178</v>
      </c>
      <c r="B327" s="102">
        <v>6.8461951053675668E-2</v>
      </c>
      <c r="C327" s="42">
        <v>8.6078052681001965E-2</v>
      </c>
      <c r="D327" s="42">
        <v>2.7034852254628263</v>
      </c>
      <c r="E327" s="36">
        <v>2.8580252291975041</v>
      </c>
      <c r="F327" s="173">
        <v>15.914356582090138</v>
      </c>
      <c r="G327" s="174">
        <v>20.009316170136483</v>
      </c>
      <c r="H327" s="174">
        <v>628.43999083075835</v>
      </c>
      <c r="I327" s="36">
        <v>664.36366358298505</v>
      </c>
      <c r="N327" s="42"/>
      <c r="O327" s="178"/>
    </row>
    <row r="328" spans="1:48" x14ac:dyDescent="0.25">
      <c r="A328" s="143" t="s">
        <v>179</v>
      </c>
      <c r="B328" s="102">
        <v>0.19582578229381514</v>
      </c>
      <c r="C328" s="42">
        <v>0.16690030263167094</v>
      </c>
      <c r="D328" s="42">
        <v>0.12003872770223388</v>
      </c>
      <c r="E328" s="36">
        <v>0.48276481262771997</v>
      </c>
      <c r="F328" s="173">
        <v>45.520778759973823</v>
      </c>
      <c r="G328" s="174">
        <v>38.796892125623458</v>
      </c>
      <c r="H328" s="174">
        <v>27.903661623900021</v>
      </c>
      <c r="I328" s="36">
        <v>112.22133250949732</v>
      </c>
      <c r="N328" s="42"/>
      <c r="O328" s="178"/>
    </row>
    <row r="329" spans="1:48" x14ac:dyDescent="0.25">
      <c r="A329" s="143" t="s">
        <v>180</v>
      </c>
      <c r="B329" s="102">
        <v>9.5153511193926919E-3</v>
      </c>
      <c r="C329" s="42">
        <v>4.7560591143103535E-2</v>
      </c>
      <c r="D329" s="42">
        <v>2.3406192480517039E-2</v>
      </c>
      <c r="E329" s="36">
        <v>8.0482134743013259E-2</v>
      </c>
      <c r="F329" s="173">
        <v>2.2118956352716395</v>
      </c>
      <c r="G329" s="174">
        <v>11.055720660267546</v>
      </c>
      <c r="H329" s="174">
        <v>5.4408980116844923</v>
      </c>
      <c r="I329" s="36">
        <v>18.708514307223677</v>
      </c>
      <c r="N329" s="42"/>
      <c r="O329" s="178"/>
    </row>
    <row r="330" spans="1:48" x14ac:dyDescent="0.25">
      <c r="A330" s="143" t="s">
        <v>181</v>
      </c>
      <c r="B330" s="102">
        <v>7.9543333852419486E-3</v>
      </c>
      <c r="C330" s="42">
        <v>1.4093678933530977E-2</v>
      </c>
      <c r="D330" s="42">
        <v>9.38242342820007E-3</v>
      </c>
      <c r="E330" s="36">
        <v>3.143043574697299E-2</v>
      </c>
      <c r="F330" s="173">
        <v>1.849028488339701</v>
      </c>
      <c r="G330" s="174">
        <v>3.2761530843001259</v>
      </c>
      <c r="H330" s="174">
        <v>2.1809958632856676</v>
      </c>
      <c r="I330" s="36">
        <v>7.306177435925493</v>
      </c>
      <c r="N330" s="42"/>
      <c r="O330" s="178"/>
    </row>
    <row r="331" spans="1:48" x14ac:dyDescent="0.25">
      <c r="A331" s="143" t="s">
        <v>182</v>
      </c>
      <c r="B331" s="102">
        <v>0.16415720366879455</v>
      </c>
      <c r="C331" s="42">
        <v>0.15145314971814927</v>
      </c>
      <c r="D331" s="42">
        <v>1.3919815163505025E-3</v>
      </c>
      <c r="E331" s="36">
        <v>0.31700233490329432</v>
      </c>
      <c r="F331" s="173">
        <v>38.159243703933718</v>
      </c>
      <c r="G331" s="174">
        <v>35.206116580078181</v>
      </c>
      <c r="H331" s="174">
        <v>0.32357374959285617</v>
      </c>
      <c r="I331" s="36">
        <v>73.688934033604752</v>
      </c>
      <c r="N331" s="42"/>
      <c r="O331" s="178"/>
    </row>
    <row r="332" spans="1:48" x14ac:dyDescent="0.25">
      <c r="A332" s="143" t="s">
        <v>200</v>
      </c>
      <c r="B332" s="102">
        <v>1.3307159018512485E-3</v>
      </c>
      <c r="C332" s="42">
        <v>1.1077117383225363E-3</v>
      </c>
      <c r="D332" s="42">
        <v>1.7385376043784653E-3</v>
      </c>
      <c r="E332" s="36">
        <v>4.1769652445522495E-3</v>
      </c>
      <c r="F332" s="173">
        <v>0.30933222097212532</v>
      </c>
      <c r="G332" s="174">
        <v>0.25749367820397961</v>
      </c>
      <c r="H332" s="174">
        <v>0.40413261587826443</v>
      </c>
      <c r="I332" s="36">
        <v>0.97095851505436903</v>
      </c>
      <c r="N332" s="42"/>
      <c r="O332" s="178"/>
    </row>
    <row r="333" spans="1:48" x14ac:dyDescent="0.25">
      <c r="A333" s="143" t="s">
        <v>201</v>
      </c>
      <c r="B333" s="102">
        <v>1.4096517502362213E-3</v>
      </c>
      <c r="C333" s="42">
        <v>2.9930555932170923E-3</v>
      </c>
      <c r="D333" s="42">
        <v>3.2861410505826863E-3</v>
      </c>
      <c r="E333" s="36">
        <v>7.6888483940359999E-3</v>
      </c>
      <c r="F333" s="173">
        <v>0.32768129252171291</v>
      </c>
      <c r="G333" s="174">
        <v>0.69575221341751081</v>
      </c>
      <c r="H333" s="174">
        <v>0.76388153789270941</v>
      </c>
      <c r="I333" s="36">
        <v>1.7873150438319332</v>
      </c>
      <c r="N333" s="42"/>
      <c r="O333" s="178"/>
    </row>
    <row r="334" spans="1:48" x14ac:dyDescent="0.25">
      <c r="A334" s="143" t="s">
        <v>185</v>
      </c>
      <c r="B334" s="102">
        <v>1.1950862305262933E-3</v>
      </c>
      <c r="C334" s="42">
        <v>6.0367960083889394E-2</v>
      </c>
      <c r="D334" s="42">
        <v>0.1540417795129323</v>
      </c>
      <c r="E334" s="36">
        <v>0.21560482582734797</v>
      </c>
      <c r="F334" s="173">
        <v>0.277804358862488</v>
      </c>
      <c r="G334" s="174">
        <v>14.032863921087735</v>
      </c>
      <c r="H334" s="174">
        <v>35.807857795149616</v>
      </c>
      <c r="I334" s="36">
        <v>50.118526075099837</v>
      </c>
      <c r="N334" s="42"/>
      <c r="O334" s="178"/>
    </row>
    <row r="335" spans="1:48" x14ac:dyDescent="0.25">
      <c r="A335" s="143" t="s">
        <v>186</v>
      </c>
      <c r="B335" s="102">
        <v>1.3327050367838154E-3</v>
      </c>
      <c r="C335" s="42">
        <v>8.6539004922555705E-3</v>
      </c>
      <c r="D335" s="42">
        <v>1.86540480556935</v>
      </c>
      <c r="E335" s="36">
        <v>1.8753914110983894</v>
      </c>
      <c r="F335" s="173">
        <v>0.30979460631346534</v>
      </c>
      <c r="G335" s="174">
        <v>2.0116467050683964</v>
      </c>
      <c r="H335" s="174">
        <v>433.62359367322324</v>
      </c>
      <c r="I335" s="36">
        <v>435.94503498460512</v>
      </c>
      <c r="N335" s="42"/>
      <c r="O335" s="178"/>
    </row>
    <row r="336" spans="1:48" x14ac:dyDescent="0.25">
      <c r="A336" s="143" t="s">
        <v>187</v>
      </c>
      <c r="B336" s="102">
        <v>3.6097753819356346E-3</v>
      </c>
      <c r="C336" s="42">
        <v>1.7973391074907554E-2</v>
      </c>
      <c r="D336" s="42">
        <v>8.2826722114541368E-2</v>
      </c>
      <c r="E336" s="36">
        <v>0.10440988857138456</v>
      </c>
      <c r="F336" s="173">
        <v>0.83911211593041501</v>
      </c>
      <c r="G336" s="174">
        <v>4.1780134827179767</v>
      </c>
      <c r="H336" s="174">
        <v>19.253526520491011</v>
      </c>
      <c r="I336" s="36">
        <v>24.270652119139402</v>
      </c>
      <c r="N336" s="42"/>
      <c r="O336" s="178"/>
    </row>
    <row r="337" spans="1:53" x14ac:dyDescent="0.25">
      <c r="A337" s="143" t="s">
        <v>188</v>
      </c>
      <c r="B337" s="102">
        <v>2.3755831137960493E-4</v>
      </c>
      <c r="C337" s="42">
        <v>1.2283386005667565E-3</v>
      </c>
      <c r="D337" s="42">
        <v>1.6150272811556756E-2</v>
      </c>
      <c r="E337" s="36">
        <v>1.7616169723503116E-2</v>
      </c>
      <c r="F337" s="173">
        <v>5.5221734381630028E-2</v>
      </c>
      <c r="G337" s="174">
        <v>0.28553405493277156</v>
      </c>
      <c r="H337" s="174">
        <v>3.7542196280622995</v>
      </c>
      <c r="I337" s="36">
        <v>4.094975417376701</v>
      </c>
      <c r="N337" s="42"/>
      <c r="O337" s="178"/>
    </row>
    <row r="338" spans="1:53" x14ac:dyDescent="0.25">
      <c r="A338" s="143" t="s">
        <v>189</v>
      </c>
      <c r="B338" s="102">
        <v>1.9121631928023823E-4</v>
      </c>
      <c r="C338" s="42">
        <v>1.0096170442059342E-3</v>
      </c>
      <c r="D338" s="42">
        <v>6.4738721654580477E-3</v>
      </c>
      <c r="E338" s="36">
        <v>7.6747055289442204E-3</v>
      </c>
      <c r="F338" s="173">
        <v>4.4449283762811015E-2</v>
      </c>
      <c r="G338" s="174">
        <v>0.23469102772504835</v>
      </c>
      <c r="H338" s="174">
        <v>1.5048871456671105</v>
      </c>
      <c r="I338" s="36">
        <v>1.7840274571549699</v>
      </c>
      <c r="N338" s="42"/>
      <c r="O338" s="178"/>
    </row>
    <row r="339" spans="1:53" x14ac:dyDescent="0.25">
      <c r="A339" s="143" t="s">
        <v>190</v>
      </c>
      <c r="B339" s="102">
        <v>3.5103571909644252E-3</v>
      </c>
      <c r="C339" s="42">
        <v>2.629778561791217E-2</v>
      </c>
      <c r="D339" s="42">
        <v>9.604672462818467E-4</v>
      </c>
      <c r="E339" s="42">
        <v>3.0768610055158439E-2</v>
      </c>
      <c r="F339" s="173">
        <v>0.81600181133769767</v>
      </c>
      <c r="G339" s="174">
        <v>6.1130647199156369</v>
      </c>
      <c r="H339" s="174">
        <v>0.22326588721907076</v>
      </c>
      <c r="I339" s="36">
        <v>7.1523324184724038</v>
      </c>
      <c r="N339" s="42"/>
      <c r="O339" s="178"/>
    </row>
    <row r="340" spans="1:53" x14ac:dyDescent="0.25">
      <c r="A340" s="143" t="s">
        <v>191</v>
      </c>
      <c r="B340" s="102">
        <v>2.3267026787045004E-5</v>
      </c>
      <c r="C340" s="42">
        <v>1.1108139111835988E-4</v>
      </c>
      <c r="D340" s="42">
        <v>1.1995909470211409E-3</v>
      </c>
      <c r="E340" s="42">
        <v>1.3339393649265457E-3</v>
      </c>
      <c r="F340" s="173">
        <v>5.4085481818034915E-3</v>
      </c>
      <c r="G340" s="174">
        <v>2.5821479532568598E-2</v>
      </c>
      <c r="H340" s="174">
        <v>0.27885150495600242</v>
      </c>
      <c r="I340" s="36">
        <v>0.31008153267037447</v>
      </c>
      <c r="N340" s="42"/>
      <c r="O340" s="178"/>
    </row>
    <row r="341" spans="1:53" x14ac:dyDescent="0.25">
      <c r="A341" s="156" t="s">
        <v>192</v>
      </c>
      <c r="B341" s="175">
        <v>6.3083460180266809E-5</v>
      </c>
      <c r="C341" s="157">
        <v>2.7526663601529949E-4</v>
      </c>
      <c r="D341" s="157">
        <v>2.2674373249020534E-3</v>
      </c>
      <c r="E341" s="157">
        <v>2.6057874210976195E-3</v>
      </c>
      <c r="F341" s="176">
        <v>1.4664096834659954E-2</v>
      </c>
      <c r="G341" s="177">
        <v>6.3987241574014336E-2</v>
      </c>
      <c r="H341" s="177">
        <v>0.52707826114596945</v>
      </c>
      <c r="I341" s="158">
        <v>0.60572959955464378</v>
      </c>
      <c r="N341" s="42"/>
      <c r="O341" s="178"/>
      <c r="AT341" s="159"/>
    </row>
    <row r="343" spans="1:53" x14ac:dyDescent="0.25">
      <c r="A343" s="77" t="s">
        <v>295</v>
      </c>
    </row>
    <row r="344" spans="1:53" x14ac:dyDescent="0.25">
      <c r="A344" s="149"/>
      <c r="B344" s="160" t="s">
        <v>285</v>
      </c>
      <c r="C344" s="161"/>
      <c r="D344" s="161"/>
      <c r="E344" s="162"/>
      <c r="F344" s="60" t="s">
        <v>286</v>
      </c>
      <c r="G344" s="83"/>
      <c r="H344" s="84"/>
      <c r="I344" s="84"/>
    </row>
    <row r="345" spans="1:53" ht="26.25" x14ac:dyDescent="0.25">
      <c r="A345" s="156" t="s">
        <v>194</v>
      </c>
      <c r="B345" s="164" t="s">
        <v>195</v>
      </c>
      <c r="C345" s="165" t="s">
        <v>196</v>
      </c>
      <c r="D345" s="165" t="s">
        <v>197</v>
      </c>
      <c r="E345" s="19" t="s">
        <v>198</v>
      </c>
      <c r="F345" s="89" t="s">
        <v>195</v>
      </c>
      <c r="G345" s="89" t="s">
        <v>196</v>
      </c>
      <c r="H345" s="165" t="s">
        <v>197</v>
      </c>
      <c r="I345" s="19" t="s">
        <v>198</v>
      </c>
    </row>
    <row r="346" spans="1:53" x14ac:dyDescent="0.25">
      <c r="A346" s="143" t="s">
        <v>170</v>
      </c>
      <c r="B346" s="167">
        <v>489.30529490162684</v>
      </c>
      <c r="C346" s="154">
        <v>2585.2440268272544</v>
      </c>
      <c r="D346" s="154">
        <v>4301.8987730061353</v>
      </c>
      <c r="E346" s="155">
        <v>7376.4480947350166</v>
      </c>
      <c r="F346" s="168">
        <v>113741.70354076088</v>
      </c>
      <c r="G346" s="169">
        <v>600954.17471218295</v>
      </c>
      <c r="H346" s="169">
        <v>1000000</v>
      </c>
      <c r="I346" s="151">
        <v>1714695.878252944</v>
      </c>
    </row>
    <row r="347" spans="1:53" x14ac:dyDescent="0.25">
      <c r="A347" s="143" t="s">
        <v>172</v>
      </c>
      <c r="B347" s="167">
        <v>481.26049907893469</v>
      </c>
      <c r="C347" s="154">
        <v>2451.7153095414578</v>
      </c>
      <c r="D347" s="154">
        <v>0</v>
      </c>
      <c r="E347" s="155">
        <v>2932.9758086203924</v>
      </c>
      <c r="F347" s="170">
        <v>111871.64656192814</v>
      </c>
      <c r="G347" s="171">
        <v>569914.69090943236</v>
      </c>
      <c r="H347" s="171">
        <v>0</v>
      </c>
      <c r="I347" s="155">
        <v>681786.33747136046</v>
      </c>
    </row>
    <row r="348" spans="1:53" x14ac:dyDescent="0.25">
      <c r="A348" s="143" t="s">
        <v>33</v>
      </c>
      <c r="B348" s="167">
        <v>22.731261411531602</v>
      </c>
      <c r="C348" s="154">
        <v>109.83143842357282</v>
      </c>
      <c r="D348" s="154">
        <v>0</v>
      </c>
      <c r="E348" s="155">
        <v>132.56269983510441</v>
      </c>
      <c r="F348" s="170">
        <v>5284.0065773205461</v>
      </c>
      <c r="G348" s="171">
        <v>25530.921162708677</v>
      </c>
      <c r="H348" s="171">
        <v>0</v>
      </c>
      <c r="I348" s="155">
        <v>30814.927740029219</v>
      </c>
    </row>
    <row r="349" spans="1:53" x14ac:dyDescent="0.25">
      <c r="A349" s="143" t="s">
        <v>25</v>
      </c>
      <c r="B349" s="167">
        <v>299.24605116377381</v>
      </c>
      <c r="C349" s="154">
        <v>2277.4537024246829</v>
      </c>
      <c r="D349" s="154">
        <v>0</v>
      </c>
      <c r="E349" s="155">
        <v>2576.6997535884566</v>
      </c>
      <c r="F349" s="170">
        <v>69561.38834356227</v>
      </c>
      <c r="G349" s="171">
        <v>529406.62312079815</v>
      </c>
      <c r="H349" s="171">
        <v>0</v>
      </c>
      <c r="I349" s="155">
        <v>598968.01146436029</v>
      </c>
      <c r="AZ349" s="159"/>
    </row>
    <row r="350" spans="1:53" x14ac:dyDescent="0.25">
      <c r="A350" s="143" t="s">
        <v>173</v>
      </c>
      <c r="B350" s="167">
        <v>159.28318650362931</v>
      </c>
      <c r="C350" s="154">
        <v>64.430168693202248</v>
      </c>
      <c r="D350" s="154">
        <v>0</v>
      </c>
      <c r="E350" s="155">
        <v>223.71335519683157</v>
      </c>
      <c r="F350" s="170">
        <v>37026.251641045332</v>
      </c>
      <c r="G350" s="171">
        <v>14977.146625925585</v>
      </c>
      <c r="H350" s="171">
        <v>0</v>
      </c>
      <c r="I350" s="155">
        <v>52003.398266970922</v>
      </c>
      <c r="AX350" s="159"/>
    </row>
    <row r="351" spans="1:53" x14ac:dyDescent="0.25">
      <c r="A351" s="143" t="s">
        <v>199</v>
      </c>
      <c r="B351" s="272">
        <v>2.0444632952708055</v>
      </c>
      <c r="C351" s="273">
        <v>2.8970606234309838E-2</v>
      </c>
      <c r="D351" s="154">
        <v>0</v>
      </c>
      <c r="E351" s="155">
        <v>2.0734339015051155</v>
      </c>
      <c r="F351" s="170">
        <v>475.24672316781403</v>
      </c>
      <c r="G351" s="171">
        <v>6.734376553929323</v>
      </c>
      <c r="H351" s="171">
        <v>0</v>
      </c>
      <c r="I351" s="155">
        <v>481.98109972174342</v>
      </c>
      <c r="BA351" s="159"/>
    </row>
    <row r="352" spans="1:53" x14ac:dyDescent="0.25">
      <c r="A352" s="143" t="s">
        <v>175</v>
      </c>
      <c r="B352" s="167">
        <v>-276.83258828915422</v>
      </c>
      <c r="C352" s="154">
        <v>152.31596460923132</v>
      </c>
      <c r="D352" s="154">
        <v>314.06147023260371</v>
      </c>
      <c r="E352" s="155">
        <v>189.54484655268081</v>
      </c>
      <c r="F352" s="170">
        <v>-64351.255781805768</v>
      </c>
      <c r="G352" s="171">
        <v>35406.682640929284</v>
      </c>
      <c r="H352" s="171">
        <v>73005.313886811869</v>
      </c>
      <c r="I352" s="155">
        <v>44060.740745935371</v>
      </c>
      <c r="AV352" s="432"/>
    </row>
    <row r="353" spans="1:9" x14ac:dyDescent="0.25">
      <c r="A353" s="143" t="s">
        <v>85</v>
      </c>
      <c r="B353" s="102">
        <v>0.10435139864148753</v>
      </c>
      <c r="C353" s="42">
        <v>0.61886482903951767</v>
      </c>
      <c r="D353" s="42">
        <v>8.6409950208849416E-3</v>
      </c>
      <c r="E353" s="36">
        <v>0.73185722270189013</v>
      </c>
      <c r="F353" s="173">
        <v>24.257055813651224</v>
      </c>
      <c r="G353" s="174">
        <v>143.8585289181641</v>
      </c>
      <c r="H353" s="174">
        <v>2.0086467573588855</v>
      </c>
      <c r="I353" s="36">
        <v>170.12423148917418</v>
      </c>
    </row>
    <row r="354" spans="1:9" x14ac:dyDescent="0.25">
      <c r="A354" s="143" t="s">
        <v>86</v>
      </c>
      <c r="B354" s="102">
        <v>0.14637663693349967</v>
      </c>
      <c r="C354" s="42">
        <v>4.2420139681057477E-3</v>
      </c>
      <c r="D354" s="42">
        <v>7.6166044833770605E-3</v>
      </c>
      <c r="E354" s="36">
        <v>0.15823525538498248</v>
      </c>
      <c r="F354" s="173">
        <v>34.02605329813764</v>
      </c>
      <c r="G354" s="174">
        <v>0.98607944815527571</v>
      </c>
      <c r="H354" s="174">
        <v>1.7705215499653968</v>
      </c>
      <c r="I354" s="36">
        <v>36.782654296258308</v>
      </c>
    </row>
    <row r="355" spans="1:9" x14ac:dyDescent="0.25">
      <c r="A355" s="143" t="s">
        <v>176</v>
      </c>
      <c r="B355" s="167">
        <v>-234.91223754253218</v>
      </c>
      <c r="C355" s="154">
        <v>172.00604318196486</v>
      </c>
      <c r="D355" s="154">
        <v>316.33910027132521</v>
      </c>
      <c r="E355" s="155">
        <v>253.43290591075788</v>
      </c>
      <c r="F355" s="170">
        <v>-54606.639983389767</v>
      </c>
      <c r="G355" s="171">
        <v>39983.749562235353</v>
      </c>
      <c r="H355" s="171">
        <v>73534.761500273467</v>
      </c>
      <c r="I355" s="155">
        <v>58911.871079119053</v>
      </c>
    </row>
    <row r="356" spans="1:9" x14ac:dyDescent="0.25">
      <c r="A356" s="143" t="s">
        <v>177</v>
      </c>
      <c r="B356" s="102">
        <v>3.7048307576194865E-2</v>
      </c>
      <c r="C356" s="42">
        <v>0.21034871142270245</v>
      </c>
      <c r="D356" s="42">
        <v>0.22324895581584392</v>
      </c>
      <c r="E356" s="36">
        <v>0.47064597481474124</v>
      </c>
      <c r="F356" s="173">
        <v>8.6120826014475895</v>
      </c>
      <c r="G356" s="174">
        <v>48.896713410044356</v>
      </c>
      <c r="H356" s="174">
        <v>51.895446079926977</v>
      </c>
      <c r="I356" s="36">
        <v>109.40424209141892</v>
      </c>
    </row>
    <row r="357" spans="1:9" x14ac:dyDescent="0.25">
      <c r="A357" s="143" t="s">
        <v>178</v>
      </c>
      <c r="B357" s="102">
        <v>8.8871950898334551E-2</v>
      </c>
      <c r="C357" s="42">
        <v>0.12338009587049316</v>
      </c>
      <c r="D357" s="42">
        <v>2.7034852254628263</v>
      </c>
      <c r="E357" s="36">
        <v>2.9157372722316541</v>
      </c>
      <c r="F357" s="173">
        <v>20.658773157563509</v>
      </c>
      <c r="G357" s="174">
        <v>28.680381008657733</v>
      </c>
      <c r="H357" s="174">
        <v>628.43999083075835</v>
      </c>
      <c r="I357" s="36">
        <v>677.77914499697965</v>
      </c>
    </row>
    <row r="358" spans="1:9" x14ac:dyDescent="0.25">
      <c r="A358" s="143" t="s">
        <v>179</v>
      </c>
      <c r="B358" s="102">
        <v>0.21202757096092106</v>
      </c>
      <c r="C358" s="42">
        <v>0.20474857753712142</v>
      </c>
      <c r="D358" s="42">
        <v>0.12003872770223388</v>
      </c>
      <c r="E358" s="36">
        <v>0.53681487620027635</v>
      </c>
      <c r="F358" s="173">
        <v>49.286973531633741</v>
      </c>
      <c r="G358" s="174">
        <v>47.594931526955627</v>
      </c>
      <c r="H358" s="174">
        <v>27.903661623900021</v>
      </c>
      <c r="I358" s="36">
        <v>124.78556668248939</v>
      </c>
    </row>
    <row r="359" spans="1:9" x14ac:dyDescent="0.25">
      <c r="A359" s="143" t="s">
        <v>180</v>
      </c>
      <c r="B359" s="102">
        <v>1.0987818303820363E-2</v>
      </c>
      <c r="C359" s="42">
        <v>4.809788563943037E-2</v>
      </c>
      <c r="D359" s="42">
        <v>2.3406192480517039E-2</v>
      </c>
      <c r="E359" s="36">
        <v>8.2491896423767766E-2</v>
      </c>
      <c r="F359" s="173">
        <v>2.5541787205146522</v>
      </c>
      <c r="G359" s="174">
        <v>11.180617717282995</v>
      </c>
      <c r="H359" s="174">
        <v>5.4408980116844923</v>
      </c>
      <c r="I359" s="36">
        <v>19.175694449482137</v>
      </c>
    </row>
    <row r="360" spans="1:9" x14ac:dyDescent="0.25">
      <c r="A360" s="143" t="s">
        <v>181</v>
      </c>
      <c r="B360" s="102">
        <v>9.131632617996847E-3</v>
      </c>
      <c r="C360" s="42">
        <v>1.6110852208884408E-2</v>
      </c>
      <c r="D360" s="42">
        <v>9.38242342820007E-3</v>
      </c>
      <c r="E360" s="36">
        <v>3.4624908255081327E-2</v>
      </c>
      <c r="F360" s="173">
        <v>2.122698161866726</v>
      </c>
      <c r="G360" s="174">
        <v>3.7450560924347975</v>
      </c>
      <c r="H360" s="174">
        <v>2.1809958632856676</v>
      </c>
      <c r="I360" s="36">
        <v>8.0487501175871934</v>
      </c>
    </row>
    <row r="361" spans="1:9" x14ac:dyDescent="0.25">
      <c r="A361" s="143" t="s">
        <v>182</v>
      </c>
      <c r="B361" s="102">
        <v>0.18579727268841154</v>
      </c>
      <c r="C361" s="42">
        <v>5.91496167196255E-2</v>
      </c>
      <c r="D361" s="42">
        <v>0</v>
      </c>
      <c r="E361" s="36">
        <v>0.24494688940803705</v>
      </c>
      <c r="F361" s="173">
        <v>43.189596615863131</v>
      </c>
      <c r="G361" s="174">
        <v>13.749653313737129</v>
      </c>
      <c r="H361" s="174">
        <v>0</v>
      </c>
      <c r="I361" s="36">
        <v>56.939249929600265</v>
      </c>
    </row>
    <row r="362" spans="1:9" x14ac:dyDescent="0.25">
      <c r="A362" s="143" t="s">
        <v>200</v>
      </c>
      <c r="B362" s="102">
        <v>1.9614605761339864E-3</v>
      </c>
      <c r="C362" s="42">
        <v>1.6621616076814112E-3</v>
      </c>
      <c r="D362" s="42">
        <v>1.7385376043784653E-3</v>
      </c>
      <c r="E362" s="36">
        <v>5.3621597881938626E-3</v>
      </c>
      <c r="F362" s="173">
        <v>0.45595228517274761</v>
      </c>
      <c r="G362" s="174">
        <v>0.38637859591473023</v>
      </c>
      <c r="H362" s="174">
        <v>0.40413261587826443</v>
      </c>
      <c r="I362" s="36">
        <v>1.2464634969657422</v>
      </c>
    </row>
    <row r="363" spans="1:9" x14ac:dyDescent="0.25">
      <c r="A363" s="143" t="s">
        <v>201</v>
      </c>
      <c r="B363" s="102">
        <v>1.5639098471976237E-3</v>
      </c>
      <c r="C363" s="42">
        <v>4.0405624699585809E-3</v>
      </c>
      <c r="D363" s="42">
        <v>3.2861410505826863E-3</v>
      </c>
      <c r="E363" s="36">
        <v>8.8906133677388918E-3</v>
      </c>
      <c r="F363" s="173">
        <v>0.36353943449598541</v>
      </c>
      <c r="G363" s="174">
        <v>0.93925094084328387</v>
      </c>
      <c r="H363" s="174">
        <v>0.76388153789270941</v>
      </c>
      <c r="I363" s="36">
        <v>2.0666719132319789</v>
      </c>
    </row>
    <row r="364" spans="1:9" x14ac:dyDescent="0.25">
      <c r="A364" s="143" t="s">
        <v>185</v>
      </c>
      <c r="B364" s="102">
        <v>8.4064178261593651E-4</v>
      </c>
      <c r="C364" s="42">
        <v>5.8566529788006666E-2</v>
      </c>
      <c r="D364" s="42">
        <v>0.1540417795129323</v>
      </c>
      <c r="E364" s="36">
        <v>0.21344895108355488</v>
      </c>
      <c r="F364" s="173">
        <v>0.19541179999186784</v>
      </c>
      <c r="G364" s="174">
        <v>13.614111553601434</v>
      </c>
      <c r="H364" s="174">
        <v>35.807857795149616</v>
      </c>
      <c r="I364" s="36">
        <v>49.617381148742915</v>
      </c>
    </row>
    <row r="365" spans="1:9" x14ac:dyDescent="0.25">
      <c r="A365" s="143" t="s">
        <v>186</v>
      </c>
      <c r="B365" s="102">
        <v>1.5303206329741498E-3</v>
      </c>
      <c r="C365" s="42">
        <v>7.983418826024432E-3</v>
      </c>
      <c r="D365" s="42">
        <v>1.86540480556935</v>
      </c>
      <c r="E365" s="36">
        <v>1.8749185450283485</v>
      </c>
      <c r="F365" s="173">
        <v>0.35573143714508487</v>
      </c>
      <c r="G365" s="174">
        <v>1.8557895588151365</v>
      </c>
      <c r="H365" s="174">
        <v>433.62359367322324</v>
      </c>
      <c r="I365" s="36">
        <v>435.83511466918344</v>
      </c>
    </row>
    <row r="366" spans="1:9" x14ac:dyDescent="0.25">
      <c r="A366" s="143" t="s">
        <v>187</v>
      </c>
      <c r="B366" s="102">
        <v>3.7268567325002746E-3</v>
      </c>
      <c r="C366" s="42">
        <v>1.4401176862661163E-2</v>
      </c>
      <c r="D366" s="42">
        <v>8.2826722114541368E-2</v>
      </c>
      <c r="E366" s="36">
        <v>0.1009547557097028</v>
      </c>
      <c r="F366" s="173">
        <v>0.86632831899388807</v>
      </c>
      <c r="G366" s="174">
        <v>3.3476326670043255</v>
      </c>
      <c r="H366" s="174">
        <v>19.253526520491011</v>
      </c>
      <c r="I366" s="36">
        <v>23.467487506489228</v>
      </c>
    </row>
    <row r="367" spans="1:9" x14ac:dyDescent="0.25">
      <c r="A367" s="143" t="s">
        <v>188</v>
      </c>
      <c r="B367" s="102">
        <v>2.4343294116829046E-4</v>
      </c>
      <c r="C367" s="42">
        <v>5.7368816061945571E-4</v>
      </c>
      <c r="D367" s="42">
        <v>1.6150272811556756E-2</v>
      </c>
      <c r="E367" s="36">
        <v>1.6967393913344501E-2</v>
      </c>
      <c r="F367" s="173">
        <v>5.6587324345194048E-2</v>
      </c>
      <c r="G367" s="174">
        <v>0.1333569641896912</v>
      </c>
      <c r="H367" s="174">
        <v>3.7542196280622995</v>
      </c>
      <c r="I367" s="36">
        <v>3.9441639165971849</v>
      </c>
    </row>
    <row r="368" spans="1:9" x14ac:dyDescent="0.25">
      <c r="A368" s="143" t="s">
        <v>189</v>
      </c>
      <c r="B368" s="102">
        <v>1.9074568581284895E-4</v>
      </c>
      <c r="C368" s="42">
        <v>4.1359543141978824E-4</v>
      </c>
      <c r="D368" s="42">
        <v>6.4738721654580477E-3</v>
      </c>
      <c r="E368" s="36">
        <v>7.078213282690685E-3</v>
      </c>
      <c r="F368" s="173">
        <v>4.4339882428139347E-2</v>
      </c>
      <c r="G368" s="174">
        <v>9.6142529902155466E-2</v>
      </c>
      <c r="H368" s="174">
        <v>1.5048871456671105</v>
      </c>
      <c r="I368" s="36">
        <v>1.6453695579974053</v>
      </c>
    </row>
    <row r="369" spans="1:51" x14ac:dyDescent="0.25">
      <c r="A369" s="143" t="s">
        <v>190</v>
      </c>
      <c r="B369" s="102">
        <v>3.9145443861561113E-3</v>
      </c>
      <c r="C369" s="42">
        <v>1.1756834347630829E-2</v>
      </c>
      <c r="D369" s="42">
        <v>0</v>
      </c>
      <c r="E369" s="42">
        <v>1.5671378733786941E-2</v>
      </c>
      <c r="F369" s="173">
        <v>0.90995734504944115</v>
      </c>
      <c r="G369" s="174">
        <v>2.732940724082924</v>
      </c>
      <c r="H369" s="174">
        <v>0</v>
      </c>
      <c r="I369" s="36">
        <v>3.6428980691323649</v>
      </c>
    </row>
    <row r="370" spans="1:51" x14ac:dyDescent="0.25">
      <c r="A370" s="143" t="s">
        <v>191</v>
      </c>
      <c r="B370" s="102">
        <v>2.0667975493027295E-5</v>
      </c>
      <c r="C370" s="42">
        <v>3.8058712828816584E-5</v>
      </c>
      <c r="D370" s="42">
        <v>1.1995909470211409E-3</v>
      </c>
      <c r="E370" s="42">
        <v>1.2583176353429847E-3</v>
      </c>
      <c r="F370" s="173">
        <v>4.8043844319899387E-3</v>
      </c>
      <c r="G370" s="174">
        <v>8.8469568525484949E-3</v>
      </c>
      <c r="H370" s="174">
        <v>0.27885150495600242</v>
      </c>
      <c r="I370" s="36">
        <v>0.29250284624054079</v>
      </c>
    </row>
    <row r="371" spans="1:51" x14ac:dyDescent="0.25">
      <c r="A371" s="156" t="s">
        <v>192</v>
      </c>
      <c r="B371" s="175">
        <v>6.0532721153725307E-5</v>
      </c>
      <c r="C371" s="157">
        <v>1.1819866990980941E-4</v>
      </c>
      <c r="D371" s="157">
        <v>2.2674373249020534E-3</v>
      </c>
      <c r="E371" s="157">
        <v>2.4461687159655879E-3</v>
      </c>
      <c r="F371" s="176">
        <v>1.4071163536799238E-2</v>
      </c>
      <c r="G371" s="177">
        <v>2.7475930082662789E-2</v>
      </c>
      <c r="H371" s="177">
        <v>0.52707826114596945</v>
      </c>
      <c r="I371" s="158">
        <v>0.56862535476543141</v>
      </c>
      <c r="AY371" s="159"/>
    </row>
    <row r="373" spans="1:51" ht="12.75" customHeight="1" x14ac:dyDescent="0.25">
      <c r="A373" s="77" t="s">
        <v>296</v>
      </c>
    </row>
    <row r="374" spans="1:51" x14ac:dyDescent="0.25">
      <c r="A374" s="149"/>
      <c r="B374" s="160" t="s">
        <v>285</v>
      </c>
      <c r="C374" s="161"/>
      <c r="D374" s="161"/>
      <c r="E374" s="162"/>
      <c r="F374" s="60" t="s">
        <v>286</v>
      </c>
      <c r="G374" s="83"/>
      <c r="H374" s="84"/>
      <c r="I374" s="84"/>
    </row>
    <row r="375" spans="1:51" ht="26.25" x14ac:dyDescent="0.25">
      <c r="A375" s="156" t="s">
        <v>194</v>
      </c>
      <c r="B375" s="164" t="s">
        <v>195</v>
      </c>
      <c r="C375" s="165" t="s">
        <v>196</v>
      </c>
      <c r="D375" s="165" t="s">
        <v>197</v>
      </c>
      <c r="E375" s="19" t="s">
        <v>198</v>
      </c>
      <c r="F375" s="89" t="s">
        <v>195</v>
      </c>
      <c r="G375" s="89" t="s">
        <v>196</v>
      </c>
      <c r="H375" s="165" t="s">
        <v>197</v>
      </c>
      <c r="I375" s="19" t="s">
        <v>198</v>
      </c>
    </row>
    <row r="376" spans="1:51" x14ac:dyDescent="0.25">
      <c r="A376" s="143" t="s">
        <v>170</v>
      </c>
      <c r="B376" s="167">
        <v>-1734.4670049399099</v>
      </c>
      <c r="C376" s="154">
        <v>4118.9119932990225</v>
      </c>
      <c r="D376" s="154">
        <v>4020.466142996388</v>
      </c>
      <c r="E376" s="155">
        <v>6404.9111313555004</v>
      </c>
      <c r="F376" s="168">
        <v>-431409.42946661398</v>
      </c>
      <c r="G376" s="169">
        <v>1024486.1781696946</v>
      </c>
      <c r="H376" s="169">
        <v>1000000</v>
      </c>
      <c r="I376" s="151">
        <v>1593076.7487030807</v>
      </c>
      <c r="N376" s="154"/>
      <c r="O376" s="178"/>
    </row>
    <row r="377" spans="1:51" x14ac:dyDescent="0.25">
      <c r="A377" s="143" t="s">
        <v>172</v>
      </c>
      <c r="B377" s="167">
        <v>342.09607823523231</v>
      </c>
      <c r="C377" s="154">
        <v>1637.0935746105388</v>
      </c>
      <c r="D377" s="154">
        <v>939.43561387374211</v>
      </c>
      <c r="E377" s="155">
        <v>2918.6252667195131</v>
      </c>
      <c r="F377" s="170">
        <v>85088.660386099829</v>
      </c>
      <c r="G377" s="171">
        <v>407189.9915044278</v>
      </c>
      <c r="H377" s="171">
        <v>233663.35655138639</v>
      </c>
      <c r="I377" s="155">
        <v>725942.00844191399</v>
      </c>
      <c r="N377" s="154"/>
      <c r="O377" s="178"/>
    </row>
    <row r="378" spans="1:51" x14ac:dyDescent="0.25">
      <c r="A378" s="143" t="s">
        <v>33</v>
      </c>
      <c r="B378" s="167">
        <v>4.1746234076854067</v>
      </c>
      <c r="C378" s="154">
        <v>248.36064653264307</v>
      </c>
      <c r="D378" s="154">
        <v>0</v>
      </c>
      <c r="E378" s="155">
        <v>252.53526994032848</v>
      </c>
      <c r="F378" s="170">
        <v>1038.3431321657961</v>
      </c>
      <c r="G378" s="171">
        <v>61774.092281633777</v>
      </c>
      <c r="H378" s="171">
        <v>0</v>
      </c>
      <c r="I378" s="155">
        <v>62812.435413799569</v>
      </c>
      <c r="N378" s="154"/>
      <c r="O378" s="178"/>
    </row>
    <row r="379" spans="1:51" x14ac:dyDescent="0.25">
      <c r="A379" s="143" t="s">
        <v>25</v>
      </c>
      <c r="B379" s="167">
        <v>214.0827557978144</v>
      </c>
      <c r="C379" s="154">
        <v>1274.6602065097359</v>
      </c>
      <c r="D379" s="154">
        <v>0</v>
      </c>
      <c r="E379" s="155">
        <v>1488.7429623075502</v>
      </c>
      <c r="F379" s="170">
        <v>53248.242413567998</v>
      </c>
      <c r="G379" s="171">
        <v>317042.89034498681</v>
      </c>
      <c r="H379" s="171">
        <v>0</v>
      </c>
      <c r="I379" s="155">
        <v>370291.13275855483</v>
      </c>
      <c r="N379" s="154"/>
      <c r="O379" s="178"/>
      <c r="AX379" s="159"/>
    </row>
    <row r="380" spans="1:51" x14ac:dyDescent="0.25">
      <c r="A380" s="143" t="s">
        <v>173</v>
      </c>
      <c r="B380" s="167">
        <v>123.8386990297325</v>
      </c>
      <c r="C380" s="154">
        <v>114.07272156815966</v>
      </c>
      <c r="D380" s="154">
        <v>939.43561387374211</v>
      </c>
      <c r="E380" s="155">
        <v>1177.3470344716343</v>
      </c>
      <c r="F380" s="170">
        <v>30802.074840366029</v>
      </c>
      <c r="G380" s="171">
        <v>28373.008877807169</v>
      </c>
      <c r="H380" s="171">
        <v>233663.35655138639</v>
      </c>
      <c r="I380" s="155">
        <v>292838.44026955956</v>
      </c>
      <c r="N380" s="154"/>
      <c r="O380" s="178"/>
      <c r="AV380" s="159"/>
    </row>
    <row r="381" spans="1:51" x14ac:dyDescent="0.25">
      <c r="A381" s="143" t="s">
        <v>199</v>
      </c>
      <c r="B381" s="272">
        <v>1.2846532307006857</v>
      </c>
      <c r="C381" s="273">
        <v>0.17308809698228916</v>
      </c>
      <c r="D381" s="154">
        <v>0</v>
      </c>
      <c r="E381" s="155">
        <v>1.4577413276829749</v>
      </c>
      <c r="F381" s="170">
        <v>319.52842904510931</v>
      </c>
      <c r="G381" s="171">
        <v>43.051748435640214</v>
      </c>
      <c r="H381" s="171">
        <v>0</v>
      </c>
      <c r="I381" s="155">
        <v>362.58017748074957</v>
      </c>
      <c r="N381" s="154"/>
      <c r="O381" s="178"/>
      <c r="AY381" s="159"/>
    </row>
    <row r="382" spans="1:51" x14ac:dyDescent="0.25">
      <c r="A382" s="143" t="s">
        <v>175</v>
      </c>
      <c r="B382" s="167">
        <v>-182.02144037196499</v>
      </c>
      <c r="C382" s="154">
        <v>110.86195704888777</v>
      </c>
      <c r="D382" s="154">
        <v>303.00814599841942</v>
      </c>
      <c r="E382" s="155">
        <v>231.84866267534221</v>
      </c>
      <c r="F382" s="170">
        <v>-45273.715509094516</v>
      </c>
      <c r="G382" s="171">
        <v>27574.403839218543</v>
      </c>
      <c r="H382" s="171">
        <v>75366.421509669119</v>
      </c>
      <c r="I382" s="155">
        <v>57667.109839793149</v>
      </c>
      <c r="N382" s="154"/>
      <c r="O382" s="178"/>
      <c r="AT382" s="432"/>
    </row>
    <row r="383" spans="1:51" x14ac:dyDescent="0.25">
      <c r="A383" s="143" t="s">
        <v>85</v>
      </c>
      <c r="B383" s="102">
        <v>0.18195156427655504</v>
      </c>
      <c r="C383" s="42">
        <v>0.39764752139524517</v>
      </c>
      <c r="D383" s="42">
        <v>8.6409950208849416E-3</v>
      </c>
      <c r="E383" s="36">
        <v>0.58824008069268507</v>
      </c>
      <c r="F383" s="173">
        <v>45.256335411134565</v>
      </c>
      <c r="G383" s="174">
        <v>98.905825158593416</v>
      </c>
      <c r="H383" s="174">
        <v>2.1492520303740075</v>
      </c>
      <c r="I383" s="36">
        <v>146.31141260010199</v>
      </c>
      <c r="N383" s="42"/>
      <c r="O383" s="178"/>
    </row>
    <row r="384" spans="1:51" x14ac:dyDescent="0.25">
      <c r="A384" s="143" t="s">
        <v>86</v>
      </c>
      <c r="B384" s="102">
        <v>0.11450500062875325</v>
      </c>
      <c r="C384" s="42">
        <v>2.7684474837000421E-3</v>
      </c>
      <c r="D384" s="42">
        <v>7.6166044833770605E-3</v>
      </c>
      <c r="E384" s="36">
        <v>0.12489005259583036</v>
      </c>
      <c r="F384" s="173">
        <v>28.480528514888711</v>
      </c>
      <c r="G384" s="174">
        <v>0.68858868231551962</v>
      </c>
      <c r="H384" s="174">
        <v>1.8944580584629744</v>
      </c>
      <c r="I384" s="36">
        <v>31.063575255667203</v>
      </c>
      <c r="N384" s="42"/>
      <c r="O384" s="178"/>
    </row>
    <row r="385" spans="1:15" x14ac:dyDescent="0.25">
      <c r="A385" s="143" t="s">
        <v>176</v>
      </c>
      <c r="B385" s="167">
        <v>-146.21906827704873</v>
      </c>
      <c r="C385" s="154">
        <v>123.52502127392565</v>
      </c>
      <c r="D385" s="154">
        <v>305.28577603714092</v>
      </c>
      <c r="E385" s="155">
        <v>282.59172903401782</v>
      </c>
      <c r="F385" s="170">
        <v>-36368.685390314975</v>
      </c>
      <c r="G385" s="171">
        <v>30724.054594789963</v>
      </c>
      <c r="H385" s="171">
        <v>75932.930456073038</v>
      </c>
      <c r="I385" s="155">
        <v>70288.299660548015</v>
      </c>
      <c r="N385" s="154"/>
      <c r="O385" s="178"/>
    </row>
    <row r="386" spans="1:15" x14ac:dyDescent="0.25">
      <c r="A386" s="143" t="s">
        <v>177</v>
      </c>
      <c r="B386" s="102">
        <v>9.3807474037129659E-3</v>
      </c>
      <c r="C386" s="42">
        <v>0.19461335406208474</v>
      </c>
      <c r="D386" s="42">
        <v>0.22324895581584392</v>
      </c>
      <c r="E386" s="36">
        <v>0.42724305728164164</v>
      </c>
      <c r="F386" s="173">
        <v>2.3332487005403921</v>
      </c>
      <c r="G386" s="174">
        <v>48.405669178709353</v>
      </c>
      <c r="H386" s="174">
        <v>55.52812730552187</v>
      </c>
      <c r="I386" s="36">
        <v>106.26704518477162</v>
      </c>
      <c r="N386" s="42"/>
      <c r="O386" s="178"/>
    </row>
    <row r="387" spans="1:15" x14ac:dyDescent="0.25">
      <c r="A387" s="143" t="s">
        <v>178</v>
      </c>
      <c r="B387" s="102">
        <v>6.3983131825865111E-2</v>
      </c>
      <c r="C387" s="42">
        <v>8.044677820654389E-2</v>
      </c>
      <c r="D387" s="42">
        <v>2.7034852254628263</v>
      </c>
      <c r="E387" s="36">
        <v>2.8479151354952355</v>
      </c>
      <c r="F387" s="173">
        <v>15.914356582090138</v>
      </c>
      <c r="G387" s="174">
        <v>20.009316170136483</v>
      </c>
      <c r="H387" s="174">
        <v>672.43079018891149</v>
      </c>
      <c r="I387" s="36">
        <v>708.35446294113819</v>
      </c>
      <c r="N387" s="42"/>
      <c r="O387" s="178"/>
    </row>
    <row r="388" spans="1:15" x14ac:dyDescent="0.25">
      <c r="A388" s="143" t="s">
        <v>179</v>
      </c>
      <c r="B388" s="102">
        <v>0.18301474980730387</v>
      </c>
      <c r="C388" s="42">
        <v>0.15598159124455227</v>
      </c>
      <c r="D388" s="42">
        <v>0.12003872770223388</v>
      </c>
      <c r="E388" s="36">
        <v>0.45903506875409006</v>
      </c>
      <c r="F388" s="173">
        <v>45.520778759973823</v>
      </c>
      <c r="G388" s="174">
        <v>38.796892125623458</v>
      </c>
      <c r="H388" s="174">
        <v>29.856917937573023</v>
      </c>
      <c r="I388" s="36">
        <v>114.17458882317031</v>
      </c>
      <c r="N388" s="42"/>
      <c r="O388" s="178"/>
    </row>
    <row r="389" spans="1:15" x14ac:dyDescent="0.25">
      <c r="A389" s="143" t="s">
        <v>180</v>
      </c>
      <c r="B389" s="102">
        <v>8.8928515134511135E-3</v>
      </c>
      <c r="C389" s="42">
        <v>4.4449150601031336E-2</v>
      </c>
      <c r="D389" s="42">
        <v>2.3406192480517039E-2</v>
      </c>
      <c r="E389" s="36">
        <v>7.6748194594999486E-2</v>
      </c>
      <c r="F389" s="173">
        <v>2.2118956352716395</v>
      </c>
      <c r="G389" s="174">
        <v>11.055720660267546</v>
      </c>
      <c r="H389" s="174">
        <v>5.8217608725024075</v>
      </c>
      <c r="I389" s="36">
        <v>19.08937716804159</v>
      </c>
      <c r="N389" s="42"/>
      <c r="O389" s="178"/>
    </row>
    <row r="390" spans="1:15" x14ac:dyDescent="0.25">
      <c r="A390" s="143" t="s">
        <v>181</v>
      </c>
      <c r="B390" s="102">
        <v>7.4339564348055599E-3</v>
      </c>
      <c r="C390" s="42">
        <v>1.3171662554701846E-2</v>
      </c>
      <c r="D390" s="42">
        <v>9.38242342820007E-3</v>
      </c>
      <c r="E390" s="36">
        <v>2.9988042417707476E-2</v>
      </c>
      <c r="F390" s="173">
        <v>1.8490284883397012</v>
      </c>
      <c r="G390" s="174">
        <v>3.2761530843001259</v>
      </c>
      <c r="H390" s="174">
        <v>2.3336655737156642</v>
      </c>
      <c r="I390" s="36">
        <v>7.4588471463554908</v>
      </c>
      <c r="N390" s="42"/>
      <c r="O390" s="178"/>
    </row>
    <row r="391" spans="1:15" x14ac:dyDescent="0.25">
      <c r="A391" s="143" t="s">
        <v>182</v>
      </c>
      <c r="B391" s="102">
        <v>0.1534179473540136</v>
      </c>
      <c r="C391" s="42">
        <v>0.1415449997365881</v>
      </c>
      <c r="D391" s="42">
        <v>1.3009173050004695E-3</v>
      </c>
      <c r="E391" s="36">
        <v>0.29626386439560215</v>
      </c>
      <c r="F391" s="173">
        <v>38.159243703933718</v>
      </c>
      <c r="G391" s="174">
        <v>35.206116580078181</v>
      </c>
      <c r="H391" s="174">
        <v>0.32357374959285617</v>
      </c>
      <c r="I391" s="36">
        <v>73.688934033604752</v>
      </c>
      <c r="N391" s="42"/>
      <c r="O391" s="178"/>
    </row>
    <row r="392" spans="1:15" x14ac:dyDescent="0.25">
      <c r="A392" s="143" t="s">
        <v>200</v>
      </c>
      <c r="B392" s="102">
        <v>1.243659721356307E-3</v>
      </c>
      <c r="C392" s="42">
        <v>1.0352446152547066E-3</v>
      </c>
      <c r="D392" s="42">
        <v>1.7385376043784653E-3</v>
      </c>
      <c r="E392" s="36">
        <v>4.0174419409894791E-3</v>
      </c>
      <c r="F392" s="173">
        <v>0.30933222097212532</v>
      </c>
      <c r="G392" s="174">
        <v>0.25749367820397956</v>
      </c>
      <c r="H392" s="174">
        <v>0.43242189898974293</v>
      </c>
      <c r="I392" s="36">
        <v>0.99924779816584786</v>
      </c>
      <c r="N392" s="42"/>
      <c r="O392" s="178"/>
    </row>
    <row r="393" spans="1:15" x14ac:dyDescent="0.25">
      <c r="A393" s="143" t="s">
        <v>201</v>
      </c>
      <c r="B393" s="102">
        <v>1.3174315422768423E-3</v>
      </c>
      <c r="C393" s="42">
        <v>2.7972482179598993E-3</v>
      </c>
      <c r="D393" s="42">
        <v>3.2861410505826863E-3</v>
      </c>
      <c r="E393" s="36">
        <v>7.4008208108194279E-3</v>
      </c>
      <c r="F393" s="173">
        <v>0.32768129252171291</v>
      </c>
      <c r="G393" s="174">
        <v>0.69575221341751081</v>
      </c>
      <c r="H393" s="174">
        <v>0.81735324554519917</v>
      </c>
      <c r="I393" s="36">
        <v>1.8407867514844227</v>
      </c>
      <c r="N393" s="42"/>
      <c r="O393" s="178"/>
    </row>
    <row r="394" spans="1:15" x14ac:dyDescent="0.25">
      <c r="A394" s="143" t="s">
        <v>185</v>
      </c>
      <c r="B394" s="102">
        <v>1.1169030191834517E-3</v>
      </c>
      <c r="C394" s="42">
        <v>5.6418654284008773E-2</v>
      </c>
      <c r="D394" s="42">
        <v>0.1540417795129323</v>
      </c>
      <c r="E394" s="36">
        <v>0.21157733681612451</v>
      </c>
      <c r="F394" s="173">
        <v>0.27780435886248805</v>
      </c>
      <c r="G394" s="174">
        <v>14.032863921087735</v>
      </c>
      <c r="H394" s="174">
        <v>38.314407840810091</v>
      </c>
      <c r="I394" s="36">
        <v>52.625076120760312</v>
      </c>
      <c r="N394" s="42"/>
      <c r="O394" s="178"/>
    </row>
    <row r="395" spans="1:15" x14ac:dyDescent="0.25">
      <c r="A395" s="143" t="s">
        <v>186</v>
      </c>
      <c r="B395" s="102">
        <v>1.2455187259661825E-3</v>
      </c>
      <c r="C395" s="42">
        <v>8.0877574693977283E-3</v>
      </c>
      <c r="D395" s="42">
        <v>1.86540480556935</v>
      </c>
      <c r="E395" s="36">
        <v>1.8747380817647139</v>
      </c>
      <c r="F395" s="173">
        <v>0.30979460631346534</v>
      </c>
      <c r="G395" s="174">
        <v>2.0116467050683964</v>
      </c>
      <c r="H395" s="174">
        <v>463.9772452303489</v>
      </c>
      <c r="I395" s="36">
        <v>466.29868654173072</v>
      </c>
      <c r="K395" s="433"/>
      <c r="L395" s="42"/>
      <c r="N395" s="42"/>
      <c r="O395" s="178"/>
    </row>
    <row r="396" spans="1:15" x14ac:dyDescent="0.25">
      <c r="A396" s="143" t="s">
        <v>187</v>
      </c>
      <c r="B396" s="102">
        <v>3.3736218522762936E-3</v>
      </c>
      <c r="C396" s="42">
        <v>1.6797561752250049E-2</v>
      </c>
      <c r="D396" s="42">
        <v>8.2826722114541368E-2</v>
      </c>
      <c r="E396" s="36">
        <v>0.10299790571906771</v>
      </c>
      <c r="F396" s="173">
        <v>0.83911211593041501</v>
      </c>
      <c r="G396" s="174">
        <v>4.1780134827179767</v>
      </c>
      <c r="H396" s="174">
        <v>20.601273376925384</v>
      </c>
      <c r="I396" s="36">
        <v>25.618398975573776</v>
      </c>
      <c r="K396" s="433"/>
      <c r="L396" s="42"/>
      <c r="N396" s="42"/>
      <c r="O396" s="178"/>
    </row>
    <row r="397" spans="1:15" x14ac:dyDescent="0.25">
      <c r="A397" s="143" t="s">
        <v>188</v>
      </c>
      <c r="B397" s="102">
        <v>2.220171134388831E-4</v>
      </c>
      <c r="C397" s="42">
        <v>1.147980000529679E-3</v>
      </c>
      <c r="D397" s="42">
        <v>1.6150272811556756E-2</v>
      </c>
      <c r="E397" s="36">
        <v>1.7520269925525318E-2</v>
      </c>
      <c r="F397" s="173">
        <v>5.5221734381630028E-2</v>
      </c>
      <c r="G397" s="174">
        <v>0.28553405493277162</v>
      </c>
      <c r="H397" s="174">
        <v>4.0170150020266604</v>
      </c>
      <c r="I397" s="36">
        <v>4.3577707913410615</v>
      </c>
      <c r="K397" s="433"/>
      <c r="L397" s="42"/>
      <c r="N397" s="42"/>
      <c r="O397" s="178"/>
    </row>
    <row r="398" spans="1:15" x14ac:dyDescent="0.25">
      <c r="A398" s="143" t="s">
        <v>189</v>
      </c>
      <c r="B398" s="102">
        <v>1.7870684044882075E-4</v>
      </c>
      <c r="C398" s="42">
        <v>9.4356733103358333E-4</v>
      </c>
      <c r="D398" s="42">
        <v>6.4738721654580477E-3</v>
      </c>
      <c r="E398" s="36">
        <v>7.5961463369404519E-3</v>
      </c>
      <c r="F398" s="173">
        <v>4.4449283762811015E-2</v>
      </c>
      <c r="G398" s="174">
        <v>0.23469102772504832</v>
      </c>
      <c r="H398" s="174">
        <v>1.6102292458638083</v>
      </c>
      <c r="I398" s="36">
        <v>1.8893695573516678</v>
      </c>
      <c r="K398" s="433"/>
      <c r="L398" s="42"/>
      <c r="N398" s="42"/>
      <c r="O398" s="178"/>
    </row>
    <row r="399" spans="1:15" x14ac:dyDescent="0.25">
      <c r="A399" s="143" t="s">
        <v>190</v>
      </c>
      <c r="B399" s="102">
        <v>3.2807076551069395E-3</v>
      </c>
      <c r="C399" s="42">
        <v>2.4577369736366515E-2</v>
      </c>
      <c r="D399" s="42">
        <v>8.9763294045032394E-4</v>
      </c>
      <c r="E399" s="42">
        <v>2.8755710331923777E-2</v>
      </c>
      <c r="F399" s="173">
        <v>0.81600181133769767</v>
      </c>
      <c r="G399" s="174">
        <v>6.1130647199156369</v>
      </c>
      <c r="H399" s="174">
        <v>0.22326588721907076</v>
      </c>
      <c r="I399" s="36">
        <v>7.1523324184724046</v>
      </c>
      <c r="K399" s="433"/>
      <c r="L399" s="42"/>
      <c r="N399" s="42"/>
      <c r="O399" s="178"/>
    </row>
    <row r="400" spans="1:15" x14ac:dyDescent="0.25">
      <c r="A400" s="143" t="s">
        <v>191</v>
      </c>
      <c r="B400" s="102">
        <v>2.1744884847705609E-5</v>
      </c>
      <c r="C400" s="42">
        <v>1.0381438422276624E-4</v>
      </c>
      <c r="D400" s="42">
        <v>1.1995909470211409E-3</v>
      </c>
      <c r="E400" s="42">
        <v>1.3251502160916127E-3</v>
      </c>
      <c r="F400" s="173">
        <v>5.4085481818034915E-3</v>
      </c>
      <c r="G400" s="174">
        <v>2.5821479532568595E-2</v>
      </c>
      <c r="H400" s="174">
        <v>0.29837111030292257</v>
      </c>
      <c r="I400" s="36">
        <v>0.32960113801729468</v>
      </c>
      <c r="K400" s="433"/>
      <c r="L400" s="42"/>
      <c r="N400" s="42"/>
      <c r="O400" s="178"/>
    </row>
    <row r="401" spans="1:53" x14ac:dyDescent="0.25">
      <c r="A401" s="156" t="s">
        <v>192</v>
      </c>
      <c r="B401" s="175">
        <v>5.8956504841370838E-5</v>
      </c>
      <c r="C401" s="157">
        <v>2.5725853833205559E-4</v>
      </c>
      <c r="D401" s="157">
        <v>2.2674373249020534E-3</v>
      </c>
      <c r="E401" s="157">
        <v>2.5836523680754799E-3</v>
      </c>
      <c r="F401" s="176">
        <v>1.4664096834659952E-2</v>
      </c>
      <c r="G401" s="177">
        <v>6.398724157401435E-2</v>
      </c>
      <c r="H401" s="177">
        <v>0.56397373942618734</v>
      </c>
      <c r="I401" s="158">
        <v>0.64262507783486167</v>
      </c>
      <c r="K401" s="433"/>
      <c r="L401" s="42"/>
      <c r="N401" s="42"/>
      <c r="O401" s="178"/>
      <c r="AW401" s="159"/>
    </row>
    <row r="403" spans="1:53" x14ac:dyDescent="0.25">
      <c r="A403" s="77" t="s">
        <v>297</v>
      </c>
    </row>
    <row r="404" spans="1:53" x14ac:dyDescent="0.25">
      <c r="A404" s="149"/>
      <c r="B404" s="160" t="s">
        <v>285</v>
      </c>
      <c r="C404" s="161"/>
      <c r="D404" s="161"/>
      <c r="E404" s="162"/>
      <c r="F404" s="60" t="s">
        <v>286</v>
      </c>
      <c r="G404" s="83"/>
      <c r="H404" s="84"/>
      <c r="I404" s="84"/>
    </row>
    <row r="405" spans="1:53" ht="26.25" x14ac:dyDescent="0.25">
      <c r="A405" s="156" t="s">
        <v>194</v>
      </c>
      <c r="B405" s="164" t="s">
        <v>195</v>
      </c>
      <c r="C405" s="165" t="s">
        <v>196</v>
      </c>
      <c r="D405" s="165" t="s">
        <v>197</v>
      </c>
      <c r="E405" s="19" t="s">
        <v>198</v>
      </c>
      <c r="F405" s="89" t="s">
        <v>195</v>
      </c>
      <c r="G405" s="89" t="s">
        <v>196</v>
      </c>
      <c r="H405" s="165" t="s">
        <v>197</v>
      </c>
      <c r="I405" s="19" t="s">
        <v>198</v>
      </c>
    </row>
    <row r="406" spans="1:53" x14ac:dyDescent="0.25">
      <c r="A406" s="143" t="s">
        <v>170</v>
      </c>
      <c r="B406" s="167">
        <v>228.77520039106469</v>
      </c>
      <c r="C406" s="154">
        <v>1705.5491410799127</v>
      </c>
      <c r="D406" s="154">
        <v>4301.8987730061353</v>
      </c>
      <c r="E406" s="155">
        <v>6236.2231144771122</v>
      </c>
      <c r="F406" s="168">
        <v>53180.051986950464</v>
      </c>
      <c r="G406" s="169">
        <v>396464.26637977065</v>
      </c>
      <c r="H406" s="169">
        <v>1000000</v>
      </c>
      <c r="I406" s="151">
        <v>1449644.318366721</v>
      </c>
    </row>
    <row r="407" spans="1:53" x14ac:dyDescent="0.25">
      <c r="A407" s="143" t="s">
        <v>172</v>
      </c>
      <c r="B407" s="167">
        <v>223.29265600350072</v>
      </c>
      <c r="C407" s="154">
        <v>373.21659973297284</v>
      </c>
      <c r="D407" s="154">
        <v>0</v>
      </c>
      <c r="E407" s="155">
        <v>596.50925573647351</v>
      </c>
      <c r="F407" s="170">
        <v>51905.60442859176</v>
      </c>
      <c r="G407" s="171">
        <v>86756.2486767144</v>
      </c>
      <c r="H407" s="171">
        <v>0</v>
      </c>
      <c r="I407" s="155">
        <v>138661.85310530616</v>
      </c>
    </row>
    <row r="408" spans="1:53" x14ac:dyDescent="0.25">
      <c r="A408" s="143" t="s">
        <v>33</v>
      </c>
      <c r="B408" s="167">
        <v>15.44140891246281</v>
      </c>
      <c r="C408" s="154">
        <v>122.43432809868203</v>
      </c>
      <c r="D408" s="154">
        <v>0</v>
      </c>
      <c r="E408" s="155">
        <v>137.87573701114485</v>
      </c>
      <c r="F408" s="170">
        <v>3589.4403209475026</v>
      </c>
      <c r="G408" s="171">
        <v>28460.532095023198</v>
      </c>
      <c r="H408" s="171">
        <v>0</v>
      </c>
      <c r="I408" s="155">
        <v>32049.972415970708</v>
      </c>
    </row>
    <row r="409" spans="1:53" x14ac:dyDescent="0.25">
      <c r="A409" s="143" t="s">
        <v>25</v>
      </c>
      <c r="B409" s="167">
        <v>65.538226408892342</v>
      </c>
      <c r="C409" s="154">
        <v>185.38188055474734</v>
      </c>
      <c r="D409" s="154">
        <v>0</v>
      </c>
      <c r="E409" s="155">
        <v>250.92010696363968</v>
      </c>
      <c r="F409" s="170">
        <v>15234.720728469098</v>
      </c>
      <c r="G409" s="171">
        <v>43093.036432655026</v>
      </c>
      <c r="H409" s="171">
        <v>0</v>
      </c>
      <c r="I409" s="155">
        <v>58327.757161124122</v>
      </c>
      <c r="AZ409" s="159"/>
    </row>
    <row r="410" spans="1:53" x14ac:dyDescent="0.25">
      <c r="A410" s="143" t="s">
        <v>173</v>
      </c>
      <c r="B410" s="167">
        <v>142.31302068214558</v>
      </c>
      <c r="C410" s="154">
        <v>65.400391079543454</v>
      </c>
      <c r="D410" s="154">
        <v>0</v>
      </c>
      <c r="E410" s="155">
        <v>207.71341176168903</v>
      </c>
      <c r="F410" s="170">
        <v>33081.443379175165</v>
      </c>
      <c r="G410" s="171">
        <v>15202.680149036176</v>
      </c>
      <c r="H410" s="171">
        <v>0</v>
      </c>
      <c r="I410" s="155">
        <v>48284.123528211341</v>
      </c>
      <c r="AX410" s="159"/>
    </row>
    <row r="411" spans="1:53" x14ac:dyDescent="0.25">
      <c r="A411" s="143" t="s">
        <v>199</v>
      </c>
      <c r="B411" s="272">
        <v>2.7903989978950179</v>
      </c>
      <c r="C411" s="273">
        <v>1.3367791745134477E-2</v>
      </c>
      <c r="D411" s="154">
        <v>0</v>
      </c>
      <c r="E411" s="155">
        <v>2.8037667896401524</v>
      </c>
      <c r="F411" s="170">
        <v>648.6435746476451</v>
      </c>
      <c r="G411" s="171">
        <v>3.1074166200784785</v>
      </c>
      <c r="H411" s="171">
        <v>0</v>
      </c>
      <c r="I411" s="155">
        <v>651.75099126772363</v>
      </c>
      <c r="BA411" s="159"/>
    </row>
    <row r="412" spans="1:53" x14ac:dyDescent="0.25">
      <c r="A412" s="143" t="s">
        <v>175</v>
      </c>
      <c r="B412" s="167">
        <v>-306.54314262077651</v>
      </c>
      <c r="C412" s="154">
        <v>29.850210852393346</v>
      </c>
      <c r="D412" s="154">
        <v>323.2742245983078</v>
      </c>
      <c r="E412" s="155">
        <v>46.581292829924621</v>
      </c>
      <c r="F412" s="170">
        <v>-71257.637335470456</v>
      </c>
      <c r="G412" s="171">
        <v>6938.8454790474389</v>
      </c>
      <c r="H412" s="171">
        <v>75146.869244532718</v>
      </c>
      <c r="I412" s="155">
        <v>10828.077388109707</v>
      </c>
      <c r="AV412" s="432"/>
    </row>
    <row r="413" spans="1:53" x14ac:dyDescent="0.25">
      <c r="A413" s="143" t="s">
        <v>85</v>
      </c>
      <c r="B413" s="102">
        <v>4.0135441741124281E-2</v>
      </c>
      <c r="C413" s="42">
        <v>7.4301747518587258E-2</v>
      </c>
      <c r="D413" s="42">
        <v>8.6409950208849416E-3</v>
      </c>
      <c r="E413" s="36">
        <v>0.12307818428059648</v>
      </c>
      <c r="F413" s="173">
        <v>9.3297038956307041</v>
      </c>
      <c r="G413" s="174">
        <v>17.271849348204384</v>
      </c>
      <c r="H413" s="174">
        <v>2.0086467573588855</v>
      </c>
      <c r="I413" s="36">
        <v>28.610200001193974</v>
      </c>
    </row>
    <row r="414" spans="1:53" x14ac:dyDescent="0.25">
      <c r="A414" s="143" t="s">
        <v>86</v>
      </c>
      <c r="B414" s="102">
        <v>9.9984419473712532E-2</v>
      </c>
      <c r="C414" s="42">
        <v>5.360692464906466E-4</v>
      </c>
      <c r="D414" s="42">
        <v>7.6166044833770605E-3</v>
      </c>
      <c r="E414" s="36">
        <v>0.10813709320358024</v>
      </c>
      <c r="F414" s="173">
        <v>23.241927518402335</v>
      </c>
      <c r="G414" s="174">
        <v>0.12461224096076193</v>
      </c>
      <c r="H414" s="174">
        <v>1.7705215499653968</v>
      </c>
      <c r="I414" s="36">
        <v>25.137061309328491</v>
      </c>
    </row>
    <row r="415" spans="1:53" x14ac:dyDescent="0.25">
      <c r="A415" s="143" t="s">
        <v>176</v>
      </c>
      <c r="B415" s="167">
        <v>-278.84320820800895</v>
      </c>
      <c r="C415" s="154">
        <v>32.221321628270985</v>
      </c>
      <c r="D415" s="154">
        <v>325.55185463702929</v>
      </c>
      <c r="E415" s="155">
        <v>78.929968057291276</v>
      </c>
      <c r="F415" s="170">
        <v>-64818.635426224908</v>
      </c>
      <c r="G415" s="171">
        <v>7490.0232033481725</v>
      </c>
      <c r="H415" s="171">
        <v>75676.31685799433</v>
      </c>
      <c r="I415" s="155">
        <v>18347.704635117578</v>
      </c>
    </row>
    <row r="416" spans="1:53" x14ac:dyDescent="0.25">
      <c r="A416" s="143" t="s">
        <v>177</v>
      </c>
      <c r="B416" s="102">
        <v>1.091528835620479E-2</v>
      </c>
      <c r="C416" s="42">
        <v>9.0328826800573248E-2</v>
      </c>
      <c r="D416" s="42">
        <v>0.23889051384286944</v>
      </c>
      <c r="E416" s="36">
        <v>0.34013462899964747</v>
      </c>
      <c r="F416" s="173">
        <v>2.5373187357863531</v>
      </c>
      <c r="G416" s="174">
        <v>20.997431963619203</v>
      </c>
      <c r="H416" s="174">
        <v>55.531412161968312</v>
      </c>
      <c r="I416" s="36">
        <v>79.066162861373869</v>
      </c>
    </row>
    <row r="417" spans="1:51" x14ac:dyDescent="0.25">
      <c r="A417" s="143" t="s">
        <v>178</v>
      </c>
      <c r="B417" s="102">
        <v>7.3092976558639222E-2</v>
      </c>
      <c r="C417" s="42">
        <v>0.681688163449503</v>
      </c>
      <c r="D417" s="42">
        <v>2.7034852254628263</v>
      </c>
      <c r="E417" s="36">
        <v>3.4582663654709687</v>
      </c>
      <c r="F417" s="173">
        <v>16.99086389881796</v>
      </c>
      <c r="G417" s="174">
        <v>158.46215808865821</v>
      </c>
      <c r="H417" s="174">
        <v>628.43999083075835</v>
      </c>
      <c r="I417" s="36">
        <v>803.89301281823452</v>
      </c>
    </row>
    <row r="418" spans="1:51" x14ac:dyDescent="0.25">
      <c r="A418" s="143" t="s">
        <v>179</v>
      </c>
      <c r="B418" s="102">
        <v>9.9813602432627629E-2</v>
      </c>
      <c r="C418" s="42">
        <v>1.1109641842055222</v>
      </c>
      <c r="D418" s="42">
        <v>0.12003872770223388</v>
      </c>
      <c r="E418" s="36">
        <v>1.3308165143403838</v>
      </c>
      <c r="F418" s="173">
        <v>23.20222015890872</v>
      </c>
      <c r="G418" s="174">
        <v>258.24972711507775</v>
      </c>
      <c r="H418" s="174">
        <v>27.903661623900021</v>
      </c>
      <c r="I418" s="36">
        <v>309.35560889788655</v>
      </c>
    </row>
    <row r="419" spans="1:51" x14ac:dyDescent="0.25">
      <c r="A419" s="143" t="s">
        <v>180</v>
      </c>
      <c r="B419" s="102">
        <v>6.226458461387481E-3</v>
      </c>
      <c r="C419" s="42">
        <v>3.7087692798256485E-3</v>
      </c>
      <c r="D419" s="42">
        <v>2.3406192480517039E-2</v>
      </c>
      <c r="E419" s="36">
        <v>3.3341420221730173E-2</v>
      </c>
      <c r="F419" s="173">
        <v>1.4473744711190584</v>
      </c>
      <c r="G419" s="174">
        <v>0.86212379126577821</v>
      </c>
      <c r="H419" s="174">
        <v>5.4408980116844923</v>
      </c>
      <c r="I419" s="36">
        <v>7.7503962740693302</v>
      </c>
    </row>
    <row r="420" spans="1:51" x14ac:dyDescent="0.25">
      <c r="A420" s="143" t="s">
        <v>181</v>
      </c>
      <c r="B420" s="102">
        <v>5.4968095549099193E-3</v>
      </c>
      <c r="C420" s="42">
        <v>2.4601868190286757E-3</v>
      </c>
      <c r="D420" s="42">
        <v>9.38242342820007E-3</v>
      </c>
      <c r="E420" s="36">
        <v>1.7339419802138663E-2</v>
      </c>
      <c r="F420" s="173">
        <v>1.2777635748664511</v>
      </c>
      <c r="G420" s="174">
        <v>0.57188393982351082</v>
      </c>
      <c r="H420" s="174">
        <v>2.1809958632856676</v>
      </c>
      <c r="I420" s="36">
        <v>4.030643377975629</v>
      </c>
    </row>
    <row r="421" spans="1:51" x14ac:dyDescent="0.25">
      <c r="A421" s="143" t="s">
        <v>182</v>
      </c>
      <c r="B421" s="102">
        <v>7.2336035409705263E-2</v>
      </c>
      <c r="C421" s="42">
        <v>5.9945566672408454E-2</v>
      </c>
      <c r="D421" s="42">
        <v>0</v>
      </c>
      <c r="E421" s="36">
        <v>0.1322816020821137</v>
      </c>
      <c r="F421" s="173">
        <v>16.814908770890806</v>
      </c>
      <c r="G421" s="174">
        <v>13.934676252393297</v>
      </c>
      <c r="H421" s="174">
        <v>0</v>
      </c>
      <c r="I421" s="36">
        <v>30.749585023284105</v>
      </c>
    </row>
    <row r="422" spans="1:51" x14ac:dyDescent="0.25">
      <c r="A422" s="143" t="s">
        <v>200</v>
      </c>
      <c r="B422" s="102">
        <v>2.9093107276088334E-3</v>
      </c>
      <c r="C422" s="42">
        <v>3.0410351132332256E-4</v>
      </c>
      <c r="D422" s="42">
        <v>1.7385376043784653E-3</v>
      </c>
      <c r="E422" s="36">
        <v>4.9519518433106214E-3</v>
      </c>
      <c r="F422" s="173">
        <v>0.67628525939856754</v>
      </c>
      <c r="G422" s="174">
        <v>7.0690531639547916E-2</v>
      </c>
      <c r="H422" s="174">
        <v>0.40413261587826443</v>
      </c>
      <c r="I422" s="36">
        <v>1.1511084069163799</v>
      </c>
    </row>
    <row r="423" spans="1:51" x14ac:dyDescent="0.25">
      <c r="A423" s="143" t="s">
        <v>201</v>
      </c>
      <c r="B423" s="102">
        <v>1.1498350827337813E-3</v>
      </c>
      <c r="C423" s="42">
        <v>9.5695276105807578E-4</v>
      </c>
      <c r="D423" s="42">
        <v>3.2861410505826863E-3</v>
      </c>
      <c r="E423" s="36">
        <v>5.3929288943745431E-3</v>
      </c>
      <c r="F423" s="173">
        <v>0.26728548099477595</v>
      </c>
      <c r="G423" s="174">
        <v>0.22244892582383205</v>
      </c>
      <c r="H423" s="174">
        <v>0.76388153789270941</v>
      </c>
      <c r="I423" s="36">
        <v>1.2536159447113173</v>
      </c>
    </row>
    <row r="424" spans="1:51" x14ac:dyDescent="0.25">
      <c r="A424" s="143" t="s">
        <v>185</v>
      </c>
      <c r="B424" s="102">
        <v>6.7361570764610656E-4</v>
      </c>
      <c r="C424" s="42">
        <v>1.5252985251243342E-3</v>
      </c>
      <c r="D424" s="42">
        <v>0.16483445455157991</v>
      </c>
      <c r="E424" s="36">
        <v>0.16703336878435035</v>
      </c>
      <c r="F424" s="173">
        <v>0.15658567139537524</v>
      </c>
      <c r="G424" s="174">
        <v>0.35456402058909137</v>
      </c>
      <c r="H424" s="174">
        <v>38.316674391758134</v>
      </c>
      <c r="I424" s="36">
        <v>38.827824083742598</v>
      </c>
    </row>
    <row r="425" spans="1:51" x14ac:dyDescent="0.25">
      <c r="A425" s="143" t="s">
        <v>186</v>
      </c>
      <c r="B425" s="102">
        <v>7.0301565551030324E-4</v>
      </c>
      <c r="C425" s="42">
        <v>2.19121619417349E-3</v>
      </c>
      <c r="D425" s="42">
        <v>1.86540480556935</v>
      </c>
      <c r="E425" s="36">
        <v>1.8682990374190338</v>
      </c>
      <c r="F425" s="173">
        <v>0.1634198507695338</v>
      </c>
      <c r="G425" s="174">
        <v>0.50936024062748553</v>
      </c>
      <c r="H425" s="174">
        <v>433.62359367322324</v>
      </c>
      <c r="I425" s="36">
        <v>434.29637376462028</v>
      </c>
    </row>
    <row r="426" spans="1:51" x14ac:dyDescent="0.25">
      <c r="A426" s="143" t="s">
        <v>187</v>
      </c>
      <c r="B426" s="102">
        <v>1.6592701243349961E-3</v>
      </c>
      <c r="C426" s="42">
        <v>7.0950934804227582E-3</v>
      </c>
      <c r="D426" s="42">
        <v>8.2826722114541368E-2</v>
      </c>
      <c r="E426" s="36">
        <v>9.1581085719299127E-2</v>
      </c>
      <c r="F426" s="173">
        <v>0.38570645472801546</v>
      </c>
      <c r="G426" s="174">
        <v>1.6492934526826997</v>
      </c>
      <c r="H426" s="174">
        <v>19.253526520491011</v>
      </c>
      <c r="I426" s="36">
        <v>21.288526427901729</v>
      </c>
    </row>
    <row r="427" spans="1:51" x14ac:dyDescent="0.25">
      <c r="A427" s="143" t="s">
        <v>188</v>
      </c>
      <c r="B427" s="102">
        <v>1.4283872592236823E-4</v>
      </c>
      <c r="C427" s="42">
        <v>3.8931481682234797E-4</v>
      </c>
      <c r="D427" s="42">
        <v>1.6150272811556756E-2</v>
      </c>
      <c r="E427" s="36">
        <v>1.6682426354301474E-2</v>
      </c>
      <c r="F427" s="173">
        <v>3.3203646449949727E-2</v>
      </c>
      <c r="G427" s="174">
        <v>9.0498367666214899E-2</v>
      </c>
      <c r="H427" s="174">
        <v>3.7542196280622995</v>
      </c>
      <c r="I427" s="36">
        <v>3.8779216421784652</v>
      </c>
    </row>
    <row r="428" spans="1:51" x14ac:dyDescent="0.25">
      <c r="A428" s="143" t="s">
        <v>189</v>
      </c>
      <c r="B428" s="102">
        <v>1.0612710528811951E-4</v>
      </c>
      <c r="C428" s="42">
        <v>2.9356115458523471E-4</v>
      </c>
      <c r="D428" s="42">
        <v>6.4738721654580477E-3</v>
      </c>
      <c r="E428" s="36">
        <v>6.873560425331402E-3</v>
      </c>
      <c r="F428" s="173">
        <v>2.4669828577569872E-2</v>
      </c>
      <c r="G428" s="174">
        <v>6.823990290689623E-2</v>
      </c>
      <c r="H428" s="174">
        <v>1.5048871456671105</v>
      </c>
      <c r="I428" s="36">
        <v>1.5977968771515767</v>
      </c>
    </row>
    <row r="429" spans="1:51" x14ac:dyDescent="0.25">
      <c r="A429" s="143" t="s">
        <v>190</v>
      </c>
      <c r="B429" s="102">
        <v>2.6546763200995965E-3</v>
      </c>
      <c r="C429" s="42">
        <v>7.229108962033496E-3</v>
      </c>
      <c r="D429" s="42">
        <v>0</v>
      </c>
      <c r="E429" s="42">
        <v>9.883785282133092E-3</v>
      </c>
      <c r="F429" s="173">
        <v>0.61709409267306592</v>
      </c>
      <c r="G429" s="174">
        <v>1.6804460875265663</v>
      </c>
      <c r="H429" s="174">
        <v>0</v>
      </c>
      <c r="I429" s="36">
        <v>2.2975401801996322</v>
      </c>
    </row>
    <row r="430" spans="1:51" x14ac:dyDescent="0.25">
      <c r="A430" s="143" t="s">
        <v>191</v>
      </c>
      <c r="B430" s="102">
        <v>1.0024259453746652E-5</v>
      </c>
      <c r="C430" s="42">
        <v>2.5461213460657881E-5</v>
      </c>
      <c r="D430" s="42">
        <v>1.1995909470211409E-3</v>
      </c>
      <c r="E430" s="42">
        <v>1.2350764199355454E-3</v>
      </c>
      <c r="F430" s="173">
        <v>2.3301941730120659E-3</v>
      </c>
      <c r="G430" s="174">
        <v>5.9185989266934266E-3</v>
      </c>
      <c r="H430" s="174">
        <v>0.27885150495600242</v>
      </c>
      <c r="I430" s="36">
        <v>0.28710029805570786</v>
      </c>
    </row>
    <row r="431" spans="1:51" x14ac:dyDescent="0.25">
      <c r="A431" s="156" t="s">
        <v>192</v>
      </c>
      <c r="B431" s="175">
        <v>2.7642017941647744E-5</v>
      </c>
      <c r="C431" s="157">
        <v>9.8284465726657919E-5</v>
      </c>
      <c r="D431" s="157">
        <v>2.2674373249020534E-3</v>
      </c>
      <c r="E431" s="157">
        <v>2.393363808570359E-3</v>
      </c>
      <c r="F431" s="176">
        <v>6.4255389074001175E-3</v>
      </c>
      <c r="G431" s="177">
        <v>2.2846763932099095E-2</v>
      </c>
      <c r="H431" s="177">
        <v>0.52707826114596945</v>
      </c>
      <c r="I431" s="158">
        <v>0.55635056398546867</v>
      </c>
      <c r="AY431" s="159"/>
    </row>
    <row r="433" spans="1:44" x14ac:dyDescent="0.25">
      <c r="A433" s="77" t="s">
        <v>298</v>
      </c>
    </row>
    <row r="434" spans="1:44" x14ac:dyDescent="0.25">
      <c r="A434" s="149"/>
      <c r="B434" s="160" t="s">
        <v>285</v>
      </c>
      <c r="C434" s="161"/>
      <c r="D434" s="161"/>
      <c r="E434" s="162"/>
      <c r="F434" s="60" t="s">
        <v>286</v>
      </c>
      <c r="G434" s="83"/>
      <c r="H434" s="84"/>
      <c r="I434" s="84"/>
    </row>
    <row r="435" spans="1:44" ht="26.25" x14ac:dyDescent="0.25">
      <c r="A435" s="156" t="s">
        <v>194</v>
      </c>
      <c r="B435" s="164" t="s">
        <v>195</v>
      </c>
      <c r="C435" s="165" t="s">
        <v>196</v>
      </c>
      <c r="D435" s="165" t="s">
        <v>197</v>
      </c>
      <c r="E435" s="19" t="s">
        <v>198</v>
      </c>
      <c r="F435" s="89" t="s">
        <v>195</v>
      </c>
      <c r="G435" s="89" t="s">
        <v>196</v>
      </c>
      <c r="H435" s="165" t="s">
        <v>197</v>
      </c>
      <c r="I435" s="19" t="s">
        <v>198</v>
      </c>
    </row>
    <row r="436" spans="1:44" x14ac:dyDescent="0.25">
      <c r="A436" s="143" t="s">
        <v>170</v>
      </c>
      <c r="B436" s="167">
        <v>204.10642201811862</v>
      </c>
      <c r="C436" s="154">
        <v>3944.9937558168776</v>
      </c>
      <c r="D436" s="154">
        <v>4301.8987730061353</v>
      </c>
      <c r="E436" s="155">
        <v>8450.9989508411309</v>
      </c>
      <c r="F436" s="168">
        <v>47445.658949220357</v>
      </c>
      <c r="G436" s="169">
        <v>917035.46828465816</v>
      </c>
      <c r="H436" s="169">
        <v>1000000</v>
      </c>
      <c r="I436" s="151">
        <v>1964481.1272338782</v>
      </c>
    </row>
    <row r="437" spans="1:44" x14ac:dyDescent="0.25">
      <c r="A437" s="143" t="s">
        <v>172</v>
      </c>
      <c r="B437" s="167">
        <v>203.18207412307768</v>
      </c>
      <c r="C437" s="154">
        <v>1378.8930447758851</v>
      </c>
      <c r="D437" s="154">
        <v>0</v>
      </c>
      <c r="E437" s="155">
        <v>1582.0751188989627</v>
      </c>
      <c r="F437" s="170">
        <v>47230.789203599874</v>
      </c>
      <c r="G437" s="171">
        <v>320531.26248071261</v>
      </c>
      <c r="H437" s="171">
        <v>0</v>
      </c>
      <c r="I437" s="155">
        <v>367762.05168431246</v>
      </c>
    </row>
    <row r="438" spans="1:44" x14ac:dyDescent="0.25">
      <c r="A438" s="143" t="s">
        <v>33</v>
      </c>
      <c r="B438" s="167">
        <v>2.5514357651922324</v>
      </c>
      <c r="C438" s="154">
        <v>207.60236030360278</v>
      </c>
      <c r="D438" s="154">
        <v>0</v>
      </c>
      <c r="E438" s="155">
        <v>210.153796068795</v>
      </c>
      <c r="F438" s="170">
        <v>593.09525858724658</v>
      </c>
      <c r="G438" s="171">
        <v>48258.309006776508</v>
      </c>
      <c r="H438" s="171">
        <v>0</v>
      </c>
      <c r="I438" s="155">
        <v>48851.404265363752</v>
      </c>
    </row>
    <row r="439" spans="1:44" x14ac:dyDescent="0.25">
      <c r="A439" s="143" t="s">
        <v>25</v>
      </c>
      <c r="B439" s="167">
        <v>22.993227743852287</v>
      </c>
      <c r="C439" s="154">
        <v>1047.9454246763783</v>
      </c>
      <c r="D439" s="154">
        <v>0</v>
      </c>
      <c r="E439" s="155">
        <v>1070.9386524202305</v>
      </c>
      <c r="F439" s="170">
        <v>5344.9020902425345</v>
      </c>
      <c r="G439" s="171">
        <v>243600.67030217024</v>
      </c>
      <c r="H439" s="171">
        <v>0</v>
      </c>
      <c r="I439" s="155">
        <v>248945.57239241275</v>
      </c>
      <c r="AQ439" s="159"/>
    </row>
    <row r="440" spans="1:44" x14ac:dyDescent="0.25">
      <c r="A440" s="143" t="s">
        <v>173</v>
      </c>
      <c r="B440" s="167">
        <v>177.63741061403317</v>
      </c>
      <c r="C440" s="154">
        <v>123.34525979590408</v>
      </c>
      <c r="D440" s="154">
        <v>0</v>
      </c>
      <c r="E440" s="155">
        <v>300.98267040993727</v>
      </c>
      <c r="F440" s="170">
        <v>41292.791854770083</v>
      </c>
      <c r="G440" s="171">
        <v>28672.283171765877</v>
      </c>
      <c r="H440" s="171">
        <v>0</v>
      </c>
      <c r="I440" s="155">
        <v>69965.075026535967</v>
      </c>
      <c r="AO440" s="159"/>
    </row>
    <row r="441" spans="1:44" x14ac:dyDescent="0.25">
      <c r="A441" s="143" t="s">
        <v>199</v>
      </c>
      <c r="B441" s="272">
        <v>3.8359818947288813E-3</v>
      </c>
      <c r="C441" s="273">
        <v>5.2185962064024115E-2</v>
      </c>
      <c r="D441" s="154">
        <v>0</v>
      </c>
      <c r="E441" s="155">
        <v>5.6021943958752998E-2</v>
      </c>
      <c r="F441" s="170">
        <v>0.89169506237552065</v>
      </c>
      <c r="G441" s="171">
        <v>12.130913537874102</v>
      </c>
      <c r="H441" s="171">
        <v>0</v>
      </c>
      <c r="I441" s="155">
        <v>13.022608600249624</v>
      </c>
      <c r="AR441" s="159"/>
    </row>
    <row r="442" spans="1:44" x14ac:dyDescent="0.25">
      <c r="A442" s="143" t="s">
        <v>175</v>
      </c>
      <c r="B442" s="167">
        <v>-307.71297883029382</v>
      </c>
      <c r="C442" s="154">
        <v>93.248561433925659</v>
      </c>
      <c r="D442" s="154">
        <v>323.2742245983078</v>
      </c>
      <c r="E442" s="155">
        <v>108.80980720193963</v>
      </c>
      <c r="F442" s="170">
        <v>-71529.57218825171</v>
      </c>
      <c r="G442" s="171">
        <v>21676.1403171661</v>
      </c>
      <c r="H442" s="171">
        <v>75146.869244532718</v>
      </c>
      <c r="I442" s="155">
        <v>25293.437373447105</v>
      </c>
      <c r="AM442" s="432"/>
    </row>
    <row r="443" spans="1:44" x14ac:dyDescent="0.25">
      <c r="A443" s="143" t="s">
        <v>85</v>
      </c>
      <c r="B443" s="102">
        <v>3.1938796967898503E-2</v>
      </c>
      <c r="C443" s="42">
        <v>0.33417954730889732</v>
      </c>
      <c r="D443" s="42">
        <v>8.6409950208849416E-3</v>
      </c>
      <c r="E443" s="36">
        <v>0.37475933929768074</v>
      </c>
      <c r="F443" s="173">
        <v>7.4243487941441977</v>
      </c>
      <c r="G443" s="174">
        <v>77.681871411254775</v>
      </c>
      <c r="H443" s="174">
        <v>2.0086467573588855</v>
      </c>
      <c r="I443" s="36">
        <v>87.114866962757858</v>
      </c>
    </row>
    <row r="444" spans="1:44" x14ac:dyDescent="0.25">
      <c r="A444" s="143" t="s">
        <v>86</v>
      </c>
      <c r="B444" s="102">
        <v>1.5848511278732604E-4</v>
      </c>
      <c r="C444" s="42">
        <v>1.771566232669832E-3</v>
      </c>
      <c r="D444" s="42">
        <v>7.6166044833770605E-3</v>
      </c>
      <c r="E444" s="36">
        <v>9.5466558288342176E-3</v>
      </c>
      <c r="F444" s="173">
        <v>3.6840735021893091E-2</v>
      </c>
      <c r="G444" s="174">
        <v>0.41181030194996304</v>
      </c>
      <c r="H444" s="174">
        <v>1.7705215499653968</v>
      </c>
      <c r="I444" s="36">
        <v>2.2191725869372525</v>
      </c>
    </row>
    <row r="445" spans="1:44" x14ac:dyDescent="0.25">
      <c r="A445" s="143" t="s">
        <v>176</v>
      </c>
      <c r="B445" s="167">
        <v>-306.7128163663682</v>
      </c>
      <c r="C445" s="154">
        <v>103.74341290485009</v>
      </c>
      <c r="D445" s="154">
        <v>325.55185463702929</v>
      </c>
      <c r="E445" s="155">
        <v>122.58245117551112</v>
      </c>
      <c r="F445" s="170">
        <v>-71297.078929646581</v>
      </c>
      <c r="G445" s="171">
        <v>24115.726189520483</v>
      </c>
      <c r="H445" s="171">
        <v>75676.31685799433</v>
      </c>
      <c r="I445" s="155">
        <v>28494.964117868214</v>
      </c>
    </row>
    <row r="446" spans="1:44" x14ac:dyDescent="0.25">
      <c r="A446" s="143" t="s">
        <v>177</v>
      </c>
      <c r="B446" s="102">
        <v>6.165608146943757E-3</v>
      </c>
      <c r="C446" s="42">
        <v>2.3913977025597378E-2</v>
      </c>
      <c r="D446" s="42">
        <v>0.23889051384286944</v>
      </c>
      <c r="E446" s="36">
        <v>0.26897009901541058</v>
      </c>
      <c r="F446" s="173">
        <v>1.4332294812774675</v>
      </c>
      <c r="G446" s="174">
        <v>5.5589353184353216</v>
      </c>
      <c r="H446" s="174">
        <v>55.531412161968312</v>
      </c>
      <c r="I446" s="36">
        <v>62.523576961681094</v>
      </c>
    </row>
    <row r="447" spans="1:44" x14ac:dyDescent="0.25">
      <c r="A447" s="143" t="s">
        <v>178</v>
      </c>
      <c r="B447" s="102">
        <v>2.6434089093860972E-2</v>
      </c>
      <c r="C447" s="42">
        <v>5.7699966300809494E-2</v>
      </c>
      <c r="D447" s="42">
        <v>2.7034852254628263</v>
      </c>
      <c r="E447" s="36">
        <v>2.7876192808574967</v>
      </c>
      <c r="F447" s="173">
        <v>6.144749211611277</v>
      </c>
      <c r="G447" s="174">
        <v>13.412674110992432</v>
      </c>
      <c r="H447" s="174">
        <v>628.43999083075835</v>
      </c>
      <c r="I447" s="36">
        <v>647.99741415336212</v>
      </c>
    </row>
    <row r="448" spans="1:44" x14ac:dyDescent="0.25">
      <c r="A448" s="143" t="s">
        <v>179</v>
      </c>
      <c r="B448" s="102">
        <v>6.0296435817570333E-2</v>
      </c>
      <c r="C448" s="42">
        <v>0.11061071212532461</v>
      </c>
      <c r="D448" s="42">
        <v>0.12003872770223388</v>
      </c>
      <c r="E448" s="36">
        <v>0.2909458756451288</v>
      </c>
      <c r="F448" s="173">
        <v>14.016237712500992</v>
      </c>
      <c r="G448" s="174">
        <v>25.712067615210451</v>
      </c>
      <c r="H448" s="174">
        <v>27.903661623900021</v>
      </c>
      <c r="I448" s="36">
        <v>67.631966951611446</v>
      </c>
    </row>
    <row r="449" spans="1:42" x14ac:dyDescent="0.25">
      <c r="A449" s="143" t="s">
        <v>180</v>
      </c>
      <c r="B449" s="102">
        <v>3.0383186760733409E-3</v>
      </c>
      <c r="C449" s="42">
        <v>2.0826686721531651E-2</v>
      </c>
      <c r="D449" s="42">
        <v>2.3406192480517039E-2</v>
      </c>
      <c r="E449" s="36">
        <v>4.7271197878122034E-2</v>
      </c>
      <c r="F449" s="173">
        <v>0.70627386565634742</v>
      </c>
      <c r="G449" s="174">
        <v>4.8412777288523028</v>
      </c>
      <c r="H449" s="174">
        <v>5.4408980116844923</v>
      </c>
      <c r="I449" s="36">
        <v>10.988449606193145</v>
      </c>
    </row>
    <row r="450" spans="1:42" x14ac:dyDescent="0.25">
      <c r="A450" s="143" t="s">
        <v>181</v>
      </c>
      <c r="B450" s="102">
        <v>2.893575010363315E-3</v>
      </c>
      <c r="C450" s="42">
        <v>1.8204442881798844E-2</v>
      </c>
      <c r="D450" s="42">
        <v>9.38242342820007E-3</v>
      </c>
      <c r="E450" s="36">
        <v>3.048044132036223E-2</v>
      </c>
      <c r="F450" s="173">
        <v>0.67262740548897337</v>
      </c>
      <c r="G450" s="174">
        <v>4.2317227443912433</v>
      </c>
      <c r="H450" s="174">
        <v>2.1809958632856676</v>
      </c>
      <c r="I450" s="36">
        <v>7.0853460131658847</v>
      </c>
    </row>
    <row r="451" spans="1:42" x14ac:dyDescent="0.25">
      <c r="A451" s="143" t="s">
        <v>182</v>
      </c>
      <c r="B451" s="102">
        <v>3.6660192479243655E-3</v>
      </c>
      <c r="C451" s="42">
        <v>8.8560319716081567E-2</v>
      </c>
      <c r="D451" s="42">
        <v>0</v>
      </c>
      <c r="E451" s="36">
        <v>9.2226338964005936E-2</v>
      </c>
      <c r="F451" s="173">
        <v>0.85218631152554492</v>
      </c>
      <c r="G451" s="174">
        <v>20.586332777467067</v>
      </c>
      <c r="H451" s="174">
        <v>0</v>
      </c>
      <c r="I451" s="36">
        <v>21.438519088992614</v>
      </c>
    </row>
    <row r="452" spans="1:42" x14ac:dyDescent="0.25">
      <c r="A452" s="143" t="s">
        <v>200</v>
      </c>
      <c r="B452" s="102">
        <v>1.9484893115227764E-3</v>
      </c>
      <c r="C452" s="42">
        <v>4.3139050496616716E-4</v>
      </c>
      <c r="D452" s="42">
        <v>1.7385376043784653E-3</v>
      </c>
      <c r="E452" s="36">
        <v>4.1184174208674087E-3</v>
      </c>
      <c r="F452" s="173">
        <v>0.45293704346306279</v>
      </c>
      <c r="G452" s="174">
        <v>0.10027909249587355</v>
      </c>
      <c r="H452" s="174">
        <v>0.40413261587826443</v>
      </c>
      <c r="I452" s="36">
        <v>0.9573487518372007</v>
      </c>
    </row>
    <row r="453" spans="1:42" x14ac:dyDescent="0.25">
      <c r="A453" s="143" t="s">
        <v>201</v>
      </c>
      <c r="B453" s="102">
        <v>7.1061946149482121E-4</v>
      </c>
      <c r="C453" s="42">
        <v>1.1844860874076029E-3</v>
      </c>
      <c r="D453" s="42">
        <v>3.2861410505826863E-3</v>
      </c>
      <c r="E453" s="36">
        <v>5.1812465994851105E-3</v>
      </c>
      <c r="F453" s="173">
        <v>0.16518739723813761</v>
      </c>
      <c r="G453" s="174">
        <v>0.27534029736824628</v>
      </c>
      <c r="H453" s="174">
        <v>0.76388153789270941</v>
      </c>
      <c r="I453" s="36">
        <v>1.2044092324990934</v>
      </c>
    </row>
    <row r="454" spans="1:42" x14ac:dyDescent="0.25">
      <c r="A454" s="143" t="s">
        <v>185</v>
      </c>
      <c r="B454" s="102">
        <v>0</v>
      </c>
      <c r="C454" s="42">
        <v>4.6824778657451318E-3</v>
      </c>
      <c r="D454" s="42">
        <v>0.16483445455157991</v>
      </c>
      <c r="E454" s="36">
        <v>0.16951693241732504</v>
      </c>
      <c r="F454" s="173">
        <v>0</v>
      </c>
      <c r="G454" s="174">
        <v>1.0884677006179415</v>
      </c>
      <c r="H454" s="174">
        <v>38.316674391758134</v>
      </c>
      <c r="I454" s="36">
        <v>39.405142092376074</v>
      </c>
    </row>
    <row r="455" spans="1:42" x14ac:dyDescent="0.25">
      <c r="A455" s="143" t="s">
        <v>186</v>
      </c>
      <c r="B455" s="102">
        <v>0</v>
      </c>
      <c r="C455" s="42">
        <v>8.8914355137759121E-3</v>
      </c>
      <c r="D455" s="42">
        <v>1.86540480556935</v>
      </c>
      <c r="E455" s="36">
        <v>1.8742962410831259</v>
      </c>
      <c r="F455" s="173">
        <v>0</v>
      </c>
      <c r="G455" s="174">
        <v>2.0668630255943103</v>
      </c>
      <c r="H455" s="174">
        <v>433.62359367322324</v>
      </c>
      <c r="I455" s="36">
        <v>435.69045669881751</v>
      </c>
    </row>
    <row r="456" spans="1:42" x14ac:dyDescent="0.25">
      <c r="A456" s="143" t="s">
        <v>187</v>
      </c>
      <c r="B456" s="102">
        <v>0</v>
      </c>
      <c r="C456" s="42">
        <v>1.8547514237587305E-2</v>
      </c>
      <c r="D456" s="42">
        <v>8.2826722114541368E-2</v>
      </c>
      <c r="E456" s="36">
        <v>0.10137423635212867</v>
      </c>
      <c r="F456" s="173">
        <v>0</v>
      </c>
      <c r="G456" s="174">
        <v>4.3114715655260385</v>
      </c>
      <c r="H456" s="174">
        <v>19.253526520491011</v>
      </c>
      <c r="I456" s="36">
        <v>23.564998086017049</v>
      </c>
    </row>
    <row r="457" spans="1:42" x14ac:dyDescent="0.25">
      <c r="A457" s="143" t="s">
        <v>188</v>
      </c>
      <c r="B457" s="102">
        <v>0</v>
      </c>
      <c r="C457" s="42">
        <v>1.5617670648022885E-3</v>
      </c>
      <c r="D457" s="42">
        <v>1.6150272811556756E-2</v>
      </c>
      <c r="E457" s="36">
        <v>1.7712039876359043E-2</v>
      </c>
      <c r="F457" s="173">
        <v>0</v>
      </c>
      <c r="G457" s="174">
        <v>0.36304133295794344</v>
      </c>
      <c r="H457" s="174">
        <v>3.7542196280622995</v>
      </c>
      <c r="I457" s="36">
        <v>4.1172609610202429</v>
      </c>
    </row>
    <row r="458" spans="1:42" x14ac:dyDescent="0.25">
      <c r="A458" s="143" t="s">
        <v>189</v>
      </c>
      <c r="B458" s="102">
        <v>0</v>
      </c>
      <c r="C458" s="42">
        <v>1.1154534007919317E-3</v>
      </c>
      <c r="D458" s="42">
        <v>6.4738721654580477E-3</v>
      </c>
      <c r="E458" s="36">
        <v>7.5893255662499793E-3</v>
      </c>
      <c r="F458" s="173">
        <v>0</v>
      </c>
      <c r="G458" s="174">
        <v>0.25929327016973508</v>
      </c>
      <c r="H458" s="174">
        <v>1.5048871456671105</v>
      </c>
      <c r="I458" s="36">
        <v>1.7641804158368455</v>
      </c>
    </row>
    <row r="459" spans="1:42" x14ac:dyDescent="0.25">
      <c r="A459" s="143" t="s">
        <v>190</v>
      </c>
      <c r="B459" s="102">
        <v>0</v>
      </c>
      <c r="C459" s="42">
        <v>3.6073229153869055E-2</v>
      </c>
      <c r="D459" s="42">
        <v>0</v>
      </c>
      <c r="E459" s="42">
        <v>3.6073229153869055E-2</v>
      </c>
      <c r="F459" s="173">
        <v>0</v>
      </c>
      <c r="G459" s="174">
        <v>8.3854202660983006</v>
      </c>
      <c r="H459" s="174">
        <v>0</v>
      </c>
      <c r="I459" s="36">
        <v>8.3854202660983006</v>
      </c>
    </row>
    <row r="460" spans="1:42" x14ac:dyDescent="0.25">
      <c r="A460" s="143" t="s">
        <v>191</v>
      </c>
      <c r="B460" s="102">
        <v>0</v>
      </c>
      <c r="C460" s="42">
        <v>9.4439932885619077E-5</v>
      </c>
      <c r="D460" s="42">
        <v>1.1995909470211409E-3</v>
      </c>
      <c r="E460" s="42">
        <v>1.2940308799067599E-3</v>
      </c>
      <c r="F460" s="173">
        <v>0</v>
      </c>
      <c r="G460" s="174">
        <v>2.1953081155283702E-2</v>
      </c>
      <c r="H460" s="174">
        <v>0.27885150495600242</v>
      </c>
      <c r="I460" s="36">
        <v>0.30080458611128608</v>
      </c>
    </row>
    <row r="461" spans="1:42" x14ac:dyDescent="0.25">
      <c r="A461" s="156" t="s">
        <v>192</v>
      </c>
      <c r="B461" s="175">
        <v>0</v>
      </c>
      <c r="C461" s="157">
        <v>2.6568596590062206E-4</v>
      </c>
      <c r="D461" s="157">
        <v>2.2674373249020534E-3</v>
      </c>
      <c r="E461" s="157">
        <v>2.5331232908026753E-3</v>
      </c>
      <c r="F461" s="176">
        <v>0</v>
      </c>
      <c r="G461" s="177">
        <v>6.1760162179493282E-2</v>
      </c>
      <c r="H461" s="177">
        <v>0.52707826114596945</v>
      </c>
      <c r="I461" s="158">
        <v>0.58883842332546277</v>
      </c>
      <c r="AP461" s="159"/>
    </row>
    <row r="463" spans="1:42" x14ac:dyDescent="0.25">
      <c r="A463" s="77" t="s">
        <v>684</v>
      </c>
    </row>
    <row r="464" spans="1:42" x14ac:dyDescent="0.25">
      <c r="A464" s="149"/>
      <c r="B464" s="160" t="s">
        <v>285</v>
      </c>
      <c r="C464" s="161"/>
      <c r="D464" s="161"/>
      <c r="E464" s="162"/>
      <c r="F464" s="60" t="s">
        <v>286</v>
      </c>
      <c r="G464" s="83"/>
      <c r="H464" s="84"/>
      <c r="I464" s="84"/>
    </row>
    <row r="465" spans="1:9" ht="26.25" x14ac:dyDescent="0.25">
      <c r="A465" s="156" t="s">
        <v>194</v>
      </c>
      <c r="B465" s="164" t="s">
        <v>195</v>
      </c>
      <c r="C465" s="165" t="s">
        <v>196</v>
      </c>
      <c r="D465" s="165" t="s">
        <v>197</v>
      </c>
      <c r="E465" s="19" t="s">
        <v>198</v>
      </c>
      <c r="F465" s="89" t="s">
        <v>195</v>
      </c>
      <c r="G465" s="89" t="s">
        <v>196</v>
      </c>
      <c r="H465" s="165" t="s">
        <v>197</v>
      </c>
      <c r="I465" s="19" t="s">
        <v>198</v>
      </c>
    </row>
    <row r="466" spans="1:9" x14ac:dyDescent="0.25">
      <c r="A466" s="143" t="s">
        <v>170</v>
      </c>
      <c r="B466" s="167">
        <v>473.89328902084924</v>
      </c>
      <c r="C466" s="154">
        <v>13195.843553959068</v>
      </c>
      <c r="D466" s="154">
        <v>4301.8987730061353</v>
      </c>
      <c r="E466" s="155">
        <v>17971.635615986052</v>
      </c>
      <c r="F466" s="168">
        <v>110159.09811603869</v>
      </c>
      <c r="G466" s="169">
        <v>3067446.3185329461</v>
      </c>
      <c r="H466" s="169">
        <v>1000000</v>
      </c>
      <c r="I466" s="151">
        <v>4177605.4166489844</v>
      </c>
    </row>
    <row r="467" spans="1:9" x14ac:dyDescent="0.25">
      <c r="A467" s="143" t="s">
        <v>172</v>
      </c>
      <c r="B467" s="167">
        <v>402.40908490495707</v>
      </c>
      <c r="C467" s="154">
        <v>361.47501505273567</v>
      </c>
      <c r="D467" s="154">
        <v>0</v>
      </c>
      <c r="E467" s="155">
        <v>763.8840999576928</v>
      </c>
      <c r="F467" s="170">
        <v>93542.202208481205</v>
      </c>
      <c r="G467" s="171">
        <v>84026.852821583147</v>
      </c>
      <c r="H467" s="171">
        <v>0</v>
      </c>
      <c r="I467" s="155">
        <v>177569.05503006437</v>
      </c>
    </row>
    <row r="468" spans="1:9" x14ac:dyDescent="0.25">
      <c r="A468" s="143" t="s">
        <v>33</v>
      </c>
      <c r="B468" s="167">
        <v>13.644997716350904</v>
      </c>
      <c r="C468" s="154">
        <v>25.618121096492974</v>
      </c>
      <c r="D468" s="154">
        <v>0</v>
      </c>
      <c r="E468" s="155">
        <v>39.263118812843878</v>
      </c>
      <c r="F468" s="170">
        <v>3171.854670772711</v>
      </c>
      <c r="G468" s="171">
        <v>5955.0729685327351</v>
      </c>
      <c r="H468" s="171">
        <v>0</v>
      </c>
      <c r="I468" s="155">
        <v>9126.9276393054461</v>
      </c>
    </row>
    <row r="469" spans="1:9" x14ac:dyDescent="0.25">
      <c r="A469" s="143" t="s">
        <v>25</v>
      </c>
      <c r="B469" s="167">
        <v>80.582859628290521</v>
      </c>
      <c r="C469" s="154">
        <v>303.07425148424113</v>
      </c>
      <c r="D469" s="154">
        <v>0</v>
      </c>
      <c r="E469" s="155">
        <v>383.65711111253165</v>
      </c>
      <c r="F469" s="170">
        <v>18731.928360085476</v>
      </c>
      <c r="G469" s="171">
        <v>70451.274536256722</v>
      </c>
      <c r="H469" s="171">
        <v>0</v>
      </c>
      <c r="I469" s="155">
        <v>89183.202896342191</v>
      </c>
    </row>
    <row r="470" spans="1:9" x14ac:dyDescent="0.25">
      <c r="A470" s="143" t="s">
        <v>173</v>
      </c>
      <c r="B470" s="167">
        <v>308.18122756031562</v>
      </c>
      <c r="C470" s="154">
        <v>32.782642472001584</v>
      </c>
      <c r="D470" s="154">
        <v>0</v>
      </c>
      <c r="E470" s="155">
        <v>340.96387003231723</v>
      </c>
      <c r="F470" s="170">
        <v>71638.419177623015</v>
      </c>
      <c r="G470" s="171">
        <v>7620.5053167937085</v>
      </c>
      <c r="H470" s="171">
        <v>0</v>
      </c>
      <c r="I470" s="155">
        <v>79258.924494416729</v>
      </c>
    </row>
    <row r="471" spans="1:9" x14ac:dyDescent="0.25">
      <c r="A471" s="143" t="s">
        <v>199</v>
      </c>
      <c r="B471" s="272">
        <v>0.15052695791811752</v>
      </c>
      <c r="C471" s="273">
        <v>5.9389373166823514E-3</v>
      </c>
      <c r="D471" s="154">
        <v>0</v>
      </c>
      <c r="E471" s="155">
        <v>0.15646589523479987</v>
      </c>
      <c r="F471" s="170">
        <v>34.990818208614051</v>
      </c>
      <c r="G471" s="171">
        <v>1.380538601686405</v>
      </c>
      <c r="H471" s="171">
        <v>0</v>
      </c>
      <c r="I471" s="155">
        <v>36.371356810300462</v>
      </c>
    </row>
    <row r="472" spans="1:9" x14ac:dyDescent="0.25">
      <c r="A472" s="143" t="s">
        <v>175</v>
      </c>
      <c r="B472" s="167">
        <v>-280.99008476153023</v>
      </c>
      <c r="C472" s="154">
        <v>22.854846456735181</v>
      </c>
      <c r="D472" s="154">
        <v>312.90096971540339</v>
      </c>
      <c r="E472" s="155">
        <v>54.765731410608339</v>
      </c>
      <c r="F472" s="170">
        <v>-65317.688673826327</v>
      </c>
      <c r="G472" s="171">
        <v>5312.7345999274603</v>
      </c>
      <c r="H472" s="171">
        <v>72735.5491669904</v>
      </c>
      <c r="I472" s="155">
        <v>12730.595093091521</v>
      </c>
    </row>
    <row r="473" spans="1:9" x14ac:dyDescent="0.25">
      <c r="A473" s="143" t="s">
        <v>85</v>
      </c>
      <c r="B473" s="102">
        <v>6.584888004132762E-2</v>
      </c>
      <c r="C473" s="42">
        <v>0.19000145901131213</v>
      </c>
      <c r="D473" s="42">
        <v>8.6409950208849416E-3</v>
      </c>
      <c r="E473" s="36">
        <v>0.26449133407352471</v>
      </c>
      <c r="F473" s="173">
        <v>15.306933871740759</v>
      </c>
      <c r="G473" s="174">
        <v>44.166882820104227</v>
      </c>
      <c r="H473" s="174">
        <v>2.0086467573588855</v>
      </c>
      <c r="I473" s="36">
        <v>61.482463449203884</v>
      </c>
    </row>
    <row r="474" spans="1:9" x14ac:dyDescent="0.25">
      <c r="A474" s="143" t="s">
        <v>86</v>
      </c>
      <c r="B474" s="102">
        <v>1.6632308511732297E-2</v>
      </c>
      <c r="C474" s="42">
        <v>1.3751203223584835E-2</v>
      </c>
      <c r="D474" s="42">
        <v>7.6166044833770605E-3</v>
      </c>
      <c r="E474" s="36">
        <v>3.8000116218694195E-2</v>
      </c>
      <c r="F474" s="173">
        <v>3.8662714743772928</v>
      </c>
      <c r="G474" s="174">
        <v>3.1965427243132445</v>
      </c>
      <c r="H474" s="174">
        <v>1.7705215499653968</v>
      </c>
      <c r="I474" s="36">
        <v>8.8333357486559354</v>
      </c>
    </row>
    <row r="475" spans="1:9" x14ac:dyDescent="0.25">
      <c r="A475" s="143" t="s">
        <v>176</v>
      </c>
      <c r="B475" s="167">
        <v>-274.60705660468136</v>
      </c>
      <c r="C475" s="154">
        <v>32.198959081324524</v>
      </c>
      <c r="D475" s="154">
        <v>315.17859975412489</v>
      </c>
      <c r="E475" s="155">
        <v>72.770502230768045</v>
      </c>
      <c r="F475" s="170">
        <v>-63833.91871696413</v>
      </c>
      <c r="G475" s="171">
        <v>7484.8249064735965</v>
      </c>
      <c r="H475" s="171">
        <v>73264.996780451998</v>
      </c>
      <c r="I475" s="155">
        <v>16915.902969961458</v>
      </c>
    </row>
    <row r="476" spans="1:9" x14ac:dyDescent="0.25">
      <c r="A476" s="143" t="s">
        <v>177</v>
      </c>
      <c r="B476" s="102">
        <v>1.6184279794947506E-2</v>
      </c>
      <c r="C476" s="42">
        <v>6.2371854402292079E-2</v>
      </c>
      <c r="D476" s="42">
        <v>0.23889051384286944</v>
      </c>
      <c r="E476" s="36">
        <v>0.31744664804010903</v>
      </c>
      <c r="F476" s="173">
        <v>3.7621247381509284</v>
      </c>
      <c r="G476" s="174">
        <v>14.498680162738253</v>
      </c>
      <c r="H476" s="174">
        <v>55.531412161968312</v>
      </c>
      <c r="I476" s="36">
        <v>73.792217062857489</v>
      </c>
    </row>
    <row r="477" spans="1:9" x14ac:dyDescent="0.25">
      <c r="A477" s="143" t="s">
        <v>178</v>
      </c>
      <c r="B477" s="102">
        <v>6.9370994520531651E-2</v>
      </c>
      <c r="C477" s="42">
        <v>0.42272793383590906</v>
      </c>
      <c r="D477" s="42">
        <v>2.7034852254628263</v>
      </c>
      <c r="E477" s="36">
        <v>3.1955841538192669</v>
      </c>
      <c r="F477" s="173">
        <v>16.125668729312221</v>
      </c>
      <c r="G477" s="174">
        <v>98.265430253373893</v>
      </c>
      <c r="H477" s="174">
        <v>628.43999083075835</v>
      </c>
      <c r="I477" s="36">
        <v>742.83108981344446</v>
      </c>
    </row>
    <row r="478" spans="1:9" x14ac:dyDescent="0.25">
      <c r="A478" s="143" t="s">
        <v>179</v>
      </c>
      <c r="B478" s="102">
        <v>0.16519720952612438</v>
      </c>
      <c r="C478" s="42">
        <v>1.0415125335079254</v>
      </c>
      <c r="D478" s="42">
        <v>0.12003872770223388</v>
      </c>
      <c r="E478" s="36">
        <v>1.3267484707362838</v>
      </c>
      <c r="F478" s="173">
        <v>38.400998778194349</v>
      </c>
      <c r="G478" s="174">
        <v>242.10530941436451</v>
      </c>
      <c r="H478" s="174">
        <v>27.903661623900021</v>
      </c>
      <c r="I478" s="36">
        <v>308.4099698164589</v>
      </c>
    </row>
    <row r="479" spans="1:9" x14ac:dyDescent="0.25">
      <c r="A479" s="143" t="s">
        <v>180</v>
      </c>
      <c r="B479" s="102">
        <v>9.3071996004321089E-3</v>
      </c>
      <c r="C479" s="42">
        <v>0.15685502609324761</v>
      </c>
      <c r="D479" s="42">
        <v>2.3406192480517039E-2</v>
      </c>
      <c r="E479" s="36">
        <v>0.18956841817419676</v>
      </c>
      <c r="F479" s="173">
        <v>2.163509671318534</v>
      </c>
      <c r="G479" s="174">
        <v>36.461812415832014</v>
      </c>
      <c r="H479" s="174">
        <v>5.4408980116844923</v>
      </c>
      <c r="I479" s="36">
        <v>44.066220098835039</v>
      </c>
    </row>
    <row r="480" spans="1:9" x14ac:dyDescent="0.25">
      <c r="A480" s="143" t="s">
        <v>181</v>
      </c>
      <c r="B480" s="102">
        <v>8.6612505565810891E-3</v>
      </c>
      <c r="C480" s="42">
        <v>0.11978597970246399</v>
      </c>
      <c r="D480" s="42">
        <v>9.38242342820007E-3</v>
      </c>
      <c r="E480" s="36">
        <v>0.13782965368724515</v>
      </c>
      <c r="F480" s="173">
        <v>2.0133552678945699</v>
      </c>
      <c r="G480" s="174">
        <v>27.844908963015516</v>
      </c>
      <c r="H480" s="174">
        <v>2.1809958632856676</v>
      </c>
      <c r="I480" s="36">
        <v>32.039260094195754</v>
      </c>
    </row>
    <row r="481" spans="1:9" x14ac:dyDescent="0.25">
      <c r="A481" s="143" t="s">
        <v>182</v>
      </c>
      <c r="B481" s="102">
        <v>3.2362990585406398E-2</v>
      </c>
      <c r="C481" s="42">
        <v>2.503635835666523E-2</v>
      </c>
      <c r="D481" s="42">
        <v>2.047333785545558E-3</v>
      </c>
      <c r="E481" s="36">
        <v>5.9446682727617189E-2</v>
      </c>
      <c r="F481" s="173">
        <v>7.5229549306180861</v>
      </c>
      <c r="G481" s="174">
        <v>5.8198390240526301</v>
      </c>
      <c r="H481" s="174">
        <v>0.47591398439970645</v>
      </c>
      <c r="I481" s="36">
        <v>13.818707939070423</v>
      </c>
    </row>
    <row r="482" spans="1:9" x14ac:dyDescent="0.25">
      <c r="A482" s="143" t="s">
        <v>200</v>
      </c>
      <c r="B482" s="102">
        <v>5.5854821264700828E-3</v>
      </c>
      <c r="C482" s="42">
        <v>9.5178390959685458E-3</v>
      </c>
      <c r="D482" s="42">
        <v>1.7385376043784653E-3</v>
      </c>
      <c r="E482" s="36">
        <v>1.6841858826817095E-2</v>
      </c>
      <c r="F482" s="173">
        <v>1.2983760012016714</v>
      </c>
      <c r="G482" s="174">
        <v>2.2124739790930854</v>
      </c>
      <c r="H482" s="174">
        <v>0.40413261587826443</v>
      </c>
      <c r="I482" s="36">
        <v>3.9149825961730218</v>
      </c>
    </row>
    <row r="483" spans="1:9" x14ac:dyDescent="0.25">
      <c r="A483" s="143" t="s">
        <v>201</v>
      </c>
      <c r="B483" s="102">
        <v>1.8682982147316468E-3</v>
      </c>
      <c r="C483" s="42">
        <v>2.0951138047789725E-2</v>
      </c>
      <c r="D483" s="42">
        <v>3.2861410505826863E-3</v>
      </c>
      <c r="E483" s="36">
        <v>2.6105577313104058E-2</v>
      </c>
      <c r="F483" s="173">
        <v>0.43429618252641816</v>
      </c>
      <c r="G483" s="174">
        <v>4.8702071232487931</v>
      </c>
      <c r="H483" s="174">
        <v>0.76388153789270941</v>
      </c>
      <c r="I483" s="36">
        <v>6.0683848436679213</v>
      </c>
    </row>
    <row r="484" spans="1:9" x14ac:dyDescent="0.25">
      <c r="A484" s="143" t="s">
        <v>185</v>
      </c>
      <c r="B484" s="102">
        <v>0</v>
      </c>
      <c r="C484" s="42">
        <v>3.5880472114336139E-4</v>
      </c>
      <c r="D484" s="42">
        <v>0.16483445455157991</v>
      </c>
      <c r="E484" s="36">
        <v>0.16519325927272327</v>
      </c>
      <c r="F484" s="173">
        <v>0</v>
      </c>
      <c r="G484" s="174">
        <v>8.3406128334496191E-2</v>
      </c>
      <c r="H484" s="174">
        <v>38.316674391758134</v>
      </c>
      <c r="I484" s="36">
        <v>38.400080520092629</v>
      </c>
    </row>
    <row r="485" spans="1:9" x14ac:dyDescent="0.25">
      <c r="A485" s="143" t="s">
        <v>186</v>
      </c>
      <c r="B485" s="102">
        <v>0</v>
      </c>
      <c r="C485" s="42">
        <v>1.5758636762537958E-3</v>
      </c>
      <c r="D485" s="42">
        <v>1.86540480556935</v>
      </c>
      <c r="E485" s="36">
        <v>1.8669806692456037</v>
      </c>
      <c r="F485" s="173">
        <v>0</v>
      </c>
      <c r="G485" s="174">
        <v>0.36631816772215536</v>
      </c>
      <c r="H485" s="174">
        <v>433.62359367322324</v>
      </c>
      <c r="I485" s="36">
        <v>433.98991184094541</v>
      </c>
    </row>
    <row r="486" spans="1:9" x14ac:dyDescent="0.25">
      <c r="A486" s="143" t="s">
        <v>187</v>
      </c>
      <c r="B486" s="102">
        <v>0</v>
      </c>
      <c r="C486" s="42">
        <v>3.5942249865310591E-3</v>
      </c>
      <c r="D486" s="42">
        <v>8.2826722114541368E-2</v>
      </c>
      <c r="E486" s="36">
        <v>8.6420947101072426E-2</v>
      </c>
      <c r="F486" s="173">
        <v>0</v>
      </c>
      <c r="G486" s="174">
        <v>0.83549734110071616</v>
      </c>
      <c r="H486" s="174">
        <v>19.253526520491011</v>
      </c>
      <c r="I486" s="36">
        <v>20.089023861591727</v>
      </c>
    </row>
    <row r="487" spans="1:9" x14ac:dyDescent="0.25">
      <c r="A487" s="143" t="s">
        <v>188</v>
      </c>
      <c r="B487" s="102">
        <v>0</v>
      </c>
      <c r="C487" s="42">
        <v>1.621952196752676E-4</v>
      </c>
      <c r="D487" s="42">
        <v>1.6150272811556756E-2</v>
      </c>
      <c r="E487" s="36">
        <v>1.6312468031232024E-2</v>
      </c>
      <c r="F487" s="173">
        <v>0</v>
      </c>
      <c r="G487" s="174">
        <v>3.7703169747512859E-2</v>
      </c>
      <c r="H487" s="174">
        <v>3.7542196280622995</v>
      </c>
      <c r="I487" s="36">
        <v>3.7919227978098125</v>
      </c>
    </row>
    <row r="488" spans="1:9" x14ac:dyDescent="0.25">
      <c r="A488" s="143" t="s">
        <v>189</v>
      </c>
      <c r="B488" s="102">
        <v>0</v>
      </c>
      <c r="C488" s="42">
        <v>1.2093483618333494E-4</v>
      </c>
      <c r="D488" s="42">
        <v>6.4738721654580477E-3</v>
      </c>
      <c r="E488" s="36">
        <v>6.5948070016413826E-3</v>
      </c>
      <c r="F488" s="173">
        <v>0</v>
      </c>
      <c r="G488" s="174">
        <v>2.8111966962631844E-2</v>
      </c>
      <c r="H488" s="174">
        <v>1.5048871456671105</v>
      </c>
      <c r="I488" s="36">
        <v>1.5329991126297424</v>
      </c>
    </row>
    <row r="489" spans="1:9" x14ac:dyDescent="0.25">
      <c r="A489" s="143" t="s">
        <v>190</v>
      </c>
      <c r="B489" s="102">
        <v>0</v>
      </c>
      <c r="C489" s="42">
        <v>2.841052343647235E-3</v>
      </c>
      <c r="D489" s="42">
        <v>1.4126603120264349E-3</v>
      </c>
      <c r="E489" s="42">
        <v>4.2537126556736696E-3</v>
      </c>
      <c r="F489" s="173">
        <v>0</v>
      </c>
      <c r="G489" s="174">
        <v>0.66041822310521925</v>
      </c>
      <c r="H489" s="174">
        <v>0.32838064923579741</v>
      </c>
      <c r="I489" s="36">
        <v>0.98879887234101671</v>
      </c>
    </row>
    <row r="490" spans="1:9" x14ac:dyDescent="0.25">
      <c r="A490" s="143" t="s">
        <v>191</v>
      </c>
      <c r="B490" s="102">
        <v>0</v>
      </c>
      <c r="C490" s="42">
        <v>1.3170297819530384E-5</v>
      </c>
      <c r="D490" s="42">
        <v>1.1995909470211409E-3</v>
      </c>
      <c r="E490" s="42">
        <v>1.2127612448406713E-3</v>
      </c>
      <c r="F490" s="173">
        <v>0</v>
      </c>
      <c r="G490" s="174">
        <v>3.0615080722429635E-3</v>
      </c>
      <c r="H490" s="174">
        <v>0.27885150495600242</v>
      </c>
      <c r="I490" s="36">
        <v>0.2819130130282454</v>
      </c>
    </row>
    <row r="491" spans="1:9" x14ac:dyDescent="0.25">
      <c r="A491" s="156" t="s">
        <v>192</v>
      </c>
      <c r="B491" s="175">
        <v>0</v>
      </c>
      <c r="C491" s="157">
        <v>3.5080273844393914E-5</v>
      </c>
      <c r="D491" s="157">
        <v>2.2674373249020534E-3</v>
      </c>
      <c r="E491" s="157">
        <v>2.3025175987464474E-3</v>
      </c>
      <c r="F491" s="176">
        <v>0</v>
      </c>
      <c r="G491" s="177">
        <v>8.1546023501338875E-3</v>
      </c>
      <c r="H491" s="177">
        <v>0.52707826114596945</v>
      </c>
      <c r="I491" s="158">
        <v>0.53523286349610333</v>
      </c>
    </row>
    <row r="493" spans="1:9" x14ac:dyDescent="0.25">
      <c r="A493" s="77" t="s">
        <v>935</v>
      </c>
    </row>
    <row r="494" spans="1:9" x14ac:dyDescent="0.25">
      <c r="A494" s="149"/>
      <c r="B494" s="160" t="s">
        <v>285</v>
      </c>
      <c r="C494" s="161"/>
      <c r="D494" s="161"/>
      <c r="E494" s="162"/>
      <c r="F494" s="60" t="s">
        <v>286</v>
      </c>
      <c r="G494" s="83"/>
      <c r="H494" s="84"/>
      <c r="I494" s="84"/>
    </row>
    <row r="495" spans="1:9" ht="26.25" x14ac:dyDescent="0.25">
      <c r="A495" s="156" t="s">
        <v>194</v>
      </c>
      <c r="B495" s="164" t="s">
        <v>195</v>
      </c>
      <c r="C495" s="165" t="s">
        <v>196</v>
      </c>
      <c r="D495" s="165" t="s">
        <v>197</v>
      </c>
      <c r="E495" s="19" t="s">
        <v>198</v>
      </c>
      <c r="F495" s="89" t="s">
        <v>195</v>
      </c>
      <c r="G495" s="89" t="s">
        <v>196</v>
      </c>
      <c r="H495" s="165" t="s">
        <v>197</v>
      </c>
      <c r="I495" s="19" t="s">
        <v>198</v>
      </c>
    </row>
    <row r="496" spans="1:9" x14ac:dyDescent="0.25">
      <c r="A496" s="143" t="s">
        <v>170</v>
      </c>
      <c r="B496" s="167">
        <v>294.84903690772785</v>
      </c>
      <c r="C496" s="154">
        <v>1004.1517204221516</v>
      </c>
      <c r="D496" s="154">
        <v>4097.0464504820338</v>
      </c>
      <c r="E496" s="155">
        <v>5396.0472078119128</v>
      </c>
      <c r="F496" s="168">
        <v>71966.242138415997</v>
      </c>
      <c r="G496" s="169">
        <v>245091.61235016244</v>
      </c>
      <c r="H496" s="169">
        <v>1000000</v>
      </c>
      <c r="I496" s="151">
        <v>1317057.8544885784</v>
      </c>
    </row>
    <row r="497" spans="1:9" x14ac:dyDescent="0.25">
      <c r="A497" s="143" t="s">
        <v>172</v>
      </c>
      <c r="B497" s="167">
        <v>281.48360691489063</v>
      </c>
      <c r="C497" s="154">
        <v>961.2193943303829</v>
      </c>
      <c r="D497" s="154">
        <v>3376.6034260802826</v>
      </c>
      <c r="E497" s="155">
        <v>4619.3064273255559</v>
      </c>
      <c r="F497" s="170">
        <v>68704.031139742874</v>
      </c>
      <c r="G497" s="171">
        <v>234612.76457270619</v>
      </c>
      <c r="H497" s="171">
        <v>824155.51468375768</v>
      </c>
      <c r="I497" s="155">
        <v>1127472.3103962066</v>
      </c>
    </row>
    <row r="498" spans="1:9" x14ac:dyDescent="0.25">
      <c r="A498" s="143" t="s">
        <v>33</v>
      </c>
      <c r="B498" s="167">
        <v>36.552012478278051</v>
      </c>
      <c r="C498" s="154">
        <v>42.053805591856111</v>
      </c>
      <c r="D498" s="154">
        <v>0</v>
      </c>
      <c r="E498" s="155">
        <v>78.605818070134163</v>
      </c>
      <c r="F498" s="170">
        <v>8921.5518837912041</v>
      </c>
      <c r="G498" s="171">
        <v>10264.420015767289</v>
      </c>
      <c r="H498" s="171">
        <v>0</v>
      </c>
      <c r="I498" s="155">
        <v>19185.971899558495</v>
      </c>
    </row>
    <row r="499" spans="1:9" x14ac:dyDescent="0.25">
      <c r="A499" s="143" t="s">
        <v>25</v>
      </c>
      <c r="B499" s="167">
        <v>188.8983787861375</v>
      </c>
      <c r="C499" s="154">
        <v>762.66117237757385</v>
      </c>
      <c r="D499" s="154">
        <v>0</v>
      </c>
      <c r="E499" s="155">
        <v>951.55955116371138</v>
      </c>
      <c r="F499" s="170">
        <v>46105.989050700868</v>
      </c>
      <c r="G499" s="171">
        <v>186149.01773638514</v>
      </c>
      <c r="H499" s="171">
        <v>0</v>
      </c>
      <c r="I499" s="155">
        <v>232255.00678708599</v>
      </c>
    </row>
    <row r="500" spans="1:9" x14ac:dyDescent="0.25">
      <c r="A500" s="143" t="s">
        <v>173</v>
      </c>
      <c r="B500" s="167">
        <v>56.033215650475078</v>
      </c>
      <c r="C500" s="154">
        <v>156.50441636095292</v>
      </c>
      <c r="D500" s="154">
        <v>3376.6034260802826</v>
      </c>
      <c r="E500" s="155">
        <v>3589.1410580917104</v>
      </c>
      <c r="F500" s="170">
        <v>13676.490205250797</v>
      </c>
      <c r="G500" s="171">
        <v>38199.326820553761</v>
      </c>
      <c r="H500" s="171">
        <v>824155.51468375768</v>
      </c>
      <c r="I500" s="155">
        <v>876031.3317095621</v>
      </c>
    </row>
    <row r="501" spans="1:9" x14ac:dyDescent="0.25">
      <c r="A501" s="143" t="s">
        <v>199</v>
      </c>
      <c r="B501" s="272">
        <v>6.405753842578385E-2</v>
      </c>
      <c r="C501" s="273">
        <v>0.16237381278399307</v>
      </c>
      <c r="D501" s="154">
        <v>0</v>
      </c>
      <c r="E501" s="155">
        <v>0.22643135120977692</v>
      </c>
      <c r="F501" s="170">
        <v>15.635053007086904</v>
      </c>
      <c r="G501" s="171">
        <v>39.631918931475418</v>
      </c>
      <c r="H501" s="171">
        <v>0</v>
      </c>
      <c r="I501" s="155">
        <v>55.266971938562328</v>
      </c>
    </row>
    <row r="502" spans="1:9" x14ac:dyDescent="0.25">
      <c r="A502" s="143" t="s">
        <v>175</v>
      </c>
      <c r="B502" s="167">
        <v>1.6854312276168548</v>
      </c>
      <c r="C502" s="154">
        <v>65.493139064718775</v>
      </c>
      <c r="D502" s="154">
        <v>314.2669087263472</v>
      </c>
      <c r="E502" s="155">
        <v>381.44547901868282</v>
      </c>
      <c r="F502" s="170">
        <v>411.37713423252916</v>
      </c>
      <c r="G502" s="171">
        <v>15985.451924034996</v>
      </c>
      <c r="H502" s="171">
        <v>76705.72265280821</v>
      </c>
      <c r="I502" s="155">
        <v>93102.551711075736</v>
      </c>
    </row>
    <row r="503" spans="1:9" x14ac:dyDescent="0.25">
      <c r="A503" s="143" t="s">
        <v>85</v>
      </c>
      <c r="B503" s="102">
        <v>0.52690909095716765</v>
      </c>
      <c r="C503" s="42">
        <v>0.24360352178997888</v>
      </c>
      <c r="D503" s="42">
        <v>8.6409950208849416E-3</v>
      </c>
      <c r="E503" s="36">
        <v>0.77915360776803144</v>
      </c>
      <c r="F503" s="173">
        <v>128.60705811504155</v>
      </c>
      <c r="G503" s="174">
        <v>59.458325585085312</v>
      </c>
      <c r="H503" s="174">
        <v>2.1090790952268295</v>
      </c>
      <c r="I503" s="36">
        <v>190.17446279535372</v>
      </c>
    </row>
    <row r="504" spans="1:9" x14ac:dyDescent="0.25">
      <c r="A504" s="143" t="s">
        <v>86</v>
      </c>
      <c r="B504" s="102">
        <v>3.8068986930519741E-4</v>
      </c>
      <c r="C504" s="42">
        <v>1.0138389430988541E-2</v>
      </c>
      <c r="D504" s="42">
        <v>7.6166044833770605E-3</v>
      </c>
      <c r="E504" s="36">
        <v>1.8135683783670798E-2</v>
      </c>
      <c r="F504" s="173">
        <v>9.2918123801209965E-2</v>
      </c>
      <c r="G504" s="174">
        <v>2.4745605287915931</v>
      </c>
      <c r="H504" s="174">
        <v>1.8590476274636663</v>
      </c>
      <c r="I504" s="36">
        <v>4.4265262800564695</v>
      </c>
    </row>
    <row r="505" spans="1:9" x14ac:dyDescent="0.25">
      <c r="A505" s="143" t="s">
        <v>176</v>
      </c>
      <c r="B505" s="167">
        <v>17.593586771697762</v>
      </c>
      <c r="C505" s="154">
        <v>75.487917917630099</v>
      </c>
      <c r="D505" s="154">
        <v>316.54453876506869</v>
      </c>
      <c r="E505" s="155">
        <v>409.62604345439649</v>
      </c>
      <c r="F505" s="170">
        <v>4294.2121804910967</v>
      </c>
      <c r="G505" s="171">
        <v>18424.960231717327</v>
      </c>
      <c r="H505" s="171">
        <v>77261.642646942899</v>
      </c>
      <c r="I505" s="155">
        <v>99980.815059151297</v>
      </c>
    </row>
    <row r="506" spans="1:9" x14ac:dyDescent="0.25">
      <c r="A506" s="143" t="s">
        <v>177</v>
      </c>
      <c r="B506" s="102">
        <v>1.4128026221997507E-2</v>
      </c>
      <c r="C506" s="42">
        <v>0.11306039490324146</v>
      </c>
      <c r="D506" s="42">
        <v>0.23889051384286944</v>
      </c>
      <c r="E506" s="36">
        <v>0.36607893496810839</v>
      </c>
      <c r="F506" s="173">
        <v>3.4483441651815516</v>
      </c>
      <c r="G506" s="174">
        <v>27.595585324628054</v>
      </c>
      <c r="H506" s="174">
        <v>58.307982770066722</v>
      </c>
      <c r="I506" s="36">
        <v>89.351912259876315</v>
      </c>
    </row>
    <row r="507" spans="1:9" x14ac:dyDescent="0.25">
      <c r="A507" s="143" t="s">
        <v>178</v>
      </c>
      <c r="B507" s="102">
        <v>3.1411731984799664E-2</v>
      </c>
      <c r="C507" s="42">
        <v>5.0066877727807477E-2</v>
      </c>
      <c r="D507" s="42">
        <v>2.7034852254628263</v>
      </c>
      <c r="E507" s="36">
        <v>2.7849638351754336</v>
      </c>
      <c r="F507" s="173">
        <v>7.6669211258524914</v>
      </c>
      <c r="G507" s="174">
        <v>12.220236781039402</v>
      </c>
      <c r="H507" s="174">
        <v>659.8619903722963</v>
      </c>
      <c r="I507" s="36">
        <v>679.74914827918826</v>
      </c>
    </row>
    <row r="508" spans="1:9" x14ac:dyDescent="0.25">
      <c r="A508" s="143" t="s">
        <v>179</v>
      </c>
      <c r="B508" s="102">
        <v>7.7640819637395081E-2</v>
      </c>
      <c r="C508" s="42">
        <v>0.10029288670433124</v>
      </c>
      <c r="D508" s="42">
        <v>0.12003872770223388</v>
      </c>
      <c r="E508" s="36">
        <v>0.29797243404396023</v>
      </c>
      <c r="F508" s="173">
        <v>18.950436753837714</v>
      </c>
      <c r="G508" s="174">
        <v>24.479314041589983</v>
      </c>
      <c r="H508" s="174">
        <v>29.298844705095018</v>
      </c>
      <c r="I508" s="36">
        <v>72.728595500522729</v>
      </c>
    </row>
    <row r="509" spans="1:9" x14ac:dyDescent="0.25">
      <c r="A509" s="143" t="s">
        <v>180</v>
      </c>
      <c r="B509" s="102">
        <v>4.3916783715639519E-3</v>
      </c>
      <c r="C509" s="42">
        <v>1.0361183263000928E-2</v>
      </c>
      <c r="D509" s="42">
        <v>2.3406192480517039E-2</v>
      </c>
      <c r="E509" s="36">
        <v>3.8159054115081914E-2</v>
      </c>
      <c r="F509" s="173">
        <v>1.071913248883779</v>
      </c>
      <c r="G509" s="174">
        <v>2.5289396613460151</v>
      </c>
      <c r="H509" s="174">
        <v>5.7129429122687174</v>
      </c>
      <c r="I509" s="36">
        <v>9.3137958224985091</v>
      </c>
    </row>
    <row r="510" spans="1:9" x14ac:dyDescent="0.25">
      <c r="A510" s="143" t="s">
        <v>181</v>
      </c>
      <c r="B510" s="102">
        <v>3.7222658825211566E-3</v>
      </c>
      <c r="C510" s="42">
        <v>7.7619196213092687E-3</v>
      </c>
      <c r="D510" s="42">
        <v>9.38242342820007E-3</v>
      </c>
      <c r="E510" s="36">
        <v>2.0866608932030496E-2</v>
      </c>
      <c r="F510" s="173">
        <v>0.90852420823376734</v>
      </c>
      <c r="G510" s="174">
        <v>1.8945158945893934</v>
      </c>
      <c r="H510" s="174">
        <v>2.290045656449951</v>
      </c>
      <c r="I510" s="36">
        <v>5.0930857592731114</v>
      </c>
    </row>
    <row r="511" spans="1:9" x14ac:dyDescent="0.25">
      <c r="A511" s="143" t="s">
        <v>182</v>
      </c>
      <c r="B511" s="102">
        <v>3.4224515945462892E-2</v>
      </c>
      <c r="C511" s="42">
        <v>0.10442578881254654</v>
      </c>
      <c r="D511" s="42">
        <v>4.9851785822709284E-3</v>
      </c>
      <c r="E511" s="36">
        <v>0.14363548334028037</v>
      </c>
      <c r="F511" s="173">
        <v>8.3534605621657629</v>
      </c>
      <c r="G511" s="174">
        <v>25.48806562841396</v>
      </c>
      <c r="H511" s="174">
        <v>1.2167737521463546</v>
      </c>
      <c r="I511" s="36">
        <v>35.05829994272608</v>
      </c>
    </row>
    <row r="512" spans="1:9" x14ac:dyDescent="0.25">
      <c r="A512" s="143" t="s">
        <v>200</v>
      </c>
      <c r="B512" s="102">
        <v>6.7994847496744329E-4</v>
      </c>
      <c r="C512" s="42">
        <v>5.4682262825202568E-4</v>
      </c>
      <c r="D512" s="42">
        <v>1.7385376043784653E-3</v>
      </c>
      <c r="E512" s="36">
        <v>2.9653087075979341E-3</v>
      </c>
      <c r="F512" s="173">
        <v>0.15805775794494123</v>
      </c>
      <c r="G512" s="174">
        <v>0.12711192361923246</v>
      </c>
      <c r="H512" s="174">
        <v>0.40413261587826443</v>
      </c>
      <c r="I512" s="36">
        <v>0.68930229744243798</v>
      </c>
    </row>
    <row r="513" spans="1:9" x14ac:dyDescent="0.25">
      <c r="A513" s="143" t="s">
        <v>201</v>
      </c>
      <c r="B513" s="102">
        <v>1.3427383868159662E-3</v>
      </c>
      <c r="C513" s="42">
        <v>1.4149262149404081E-3</v>
      </c>
      <c r="D513" s="42">
        <v>3.2861410505826863E-3</v>
      </c>
      <c r="E513" s="36">
        <v>6.0438056523390606E-3</v>
      </c>
      <c r="F513" s="173">
        <v>0.31212691364136175</v>
      </c>
      <c r="G513" s="174">
        <v>0.32890737081469451</v>
      </c>
      <c r="H513" s="174">
        <v>0.76388153789270941</v>
      </c>
      <c r="I513" s="36">
        <v>1.4049158223487657</v>
      </c>
    </row>
    <row r="514" spans="1:9" x14ac:dyDescent="0.25">
      <c r="A514" s="143" t="s">
        <v>185</v>
      </c>
      <c r="B514" s="102">
        <v>2.4031906857525614E-3</v>
      </c>
      <c r="C514" s="42">
        <v>6.4850672705787399E-2</v>
      </c>
      <c r="D514" s="42">
        <v>0.16483445455157991</v>
      </c>
      <c r="E514" s="36">
        <v>0.23208831794311988</v>
      </c>
      <c r="F514" s="173">
        <v>0.58656661934350696</v>
      </c>
      <c r="G514" s="174">
        <v>15.828639848141693</v>
      </c>
      <c r="H514" s="174">
        <v>40.232508111346043</v>
      </c>
      <c r="I514" s="36">
        <v>56.647714578831234</v>
      </c>
    </row>
    <row r="515" spans="1:9" x14ac:dyDescent="0.25">
      <c r="A515" s="143" t="s">
        <v>186</v>
      </c>
      <c r="B515" s="102">
        <v>1.2554261137735624E-3</v>
      </c>
      <c r="C515" s="42">
        <v>1.55468203046662E-2</v>
      </c>
      <c r="D515" s="42">
        <v>1.86540480556935</v>
      </c>
      <c r="E515" s="36">
        <v>1.8822070519877898</v>
      </c>
      <c r="F515" s="173">
        <v>0.30642223097711196</v>
      </c>
      <c r="G515" s="174">
        <v>3.7946409669914911</v>
      </c>
      <c r="H515" s="174">
        <v>455.30477335688437</v>
      </c>
      <c r="I515" s="36">
        <v>459.40583655485301</v>
      </c>
    </row>
    <row r="516" spans="1:9" x14ac:dyDescent="0.25">
      <c r="A516" s="143" t="s">
        <v>187</v>
      </c>
      <c r="B516" s="102">
        <v>3.8613435255358528E-3</v>
      </c>
      <c r="C516" s="42">
        <v>3.0234814366937705E-2</v>
      </c>
      <c r="D516" s="42">
        <v>8.2826722114541368E-2</v>
      </c>
      <c r="E516" s="36">
        <v>0.11692288000701492</v>
      </c>
      <c r="F516" s="173">
        <v>0.94247003840572774</v>
      </c>
      <c r="G516" s="174">
        <v>7.3796611125510818</v>
      </c>
      <c r="H516" s="174">
        <v>20.216202846515561</v>
      </c>
      <c r="I516" s="36">
        <v>28.538333997472371</v>
      </c>
    </row>
    <row r="517" spans="1:9" x14ac:dyDescent="0.25">
      <c r="A517" s="143" t="s">
        <v>188</v>
      </c>
      <c r="B517" s="102">
        <v>3.036552148685785E-4</v>
      </c>
      <c r="C517" s="42">
        <v>2.9096317685530435E-3</v>
      </c>
      <c r="D517" s="42">
        <v>1.6150272811556756E-2</v>
      </c>
      <c r="E517" s="36">
        <v>1.9363559794978377E-2</v>
      </c>
      <c r="F517" s="173">
        <v>7.4115638799470349E-2</v>
      </c>
      <c r="G517" s="174">
        <v>0.71017788148599426</v>
      </c>
      <c r="H517" s="174">
        <v>3.9419306094654143</v>
      </c>
      <c r="I517" s="36">
        <v>4.7262241297508796</v>
      </c>
    </row>
    <row r="518" spans="1:9" x14ac:dyDescent="0.25">
      <c r="A518" s="143" t="s">
        <v>189</v>
      </c>
      <c r="B518" s="102">
        <v>2.3775629514609815E-4</v>
      </c>
      <c r="C518" s="42">
        <v>2.3627651261580395E-3</v>
      </c>
      <c r="D518" s="42">
        <v>6.4738721654580477E-3</v>
      </c>
      <c r="E518" s="36">
        <v>9.0743935867621858E-3</v>
      </c>
      <c r="F518" s="173">
        <v>5.8031144635454446E-2</v>
      </c>
      <c r="G518" s="174">
        <v>0.57669961879003129</v>
      </c>
      <c r="H518" s="174">
        <v>1.5801315029504659</v>
      </c>
      <c r="I518" s="36">
        <v>2.2148622663759516</v>
      </c>
    </row>
    <row r="519" spans="1:9" x14ac:dyDescent="0.25">
      <c r="A519" s="143" t="s">
        <v>190</v>
      </c>
      <c r="B519" s="102">
        <v>4.8391490107707758E-3</v>
      </c>
      <c r="C519" s="42">
        <v>5.1729977624216598E-2</v>
      </c>
      <c r="D519" s="42">
        <v>3.4397732217669405E-3</v>
      </c>
      <c r="E519" s="42">
        <v>6.0008899856754311E-2</v>
      </c>
      <c r="F519" s="173">
        <v>1.1811311073130331</v>
      </c>
      <c r="G519" s="174">
        <v>12.626163322637057</v>
      </c>
      <c r="H519" s="174">
        <v>0.83957388898098473</v>
      </c>
      <c r="I519" s="36">
        <v>14.646868318931075</v>
      </c>
    </row>
    <row r="520" spans="1:9" x14ac:dyDescent="0.25">
      <c r="A520" s="143" t="s">
        <v>191</v>
      </c>
      <c r="B520" s="102">
        <v>3.0578278979744414E-5</v>
      </c>
      <c r="C520" s="42">
        <v>2.215162067510197E-4</v>
      </c>
      <c r="D520" s="42">
        <v>1.1995909470211409E-3</v>
      </c>
      <c r="E520" s="42">
        <v>1.4516854327519049E-3</v>
      </c>
      <c r="F520" s="173">
        <v>7.108088914508915E-3</v>
      </c>
      <c r="G520" s="174">
        <v>5.149265904186439E-2</v>
      </c>
      <c r="H520" s="174">
        <v>0.27885150495600242</v>
      </c>
      <c r="I520" s="36">
        <v>0.33745225291237568</v>
      </c>
    </row>
    <row r="521" spans="1:9" x14ac:dyDescent="0.25">
      <c r="A521" s="156" t="s">
        <v>192</v>
      </c>
      <c r="B521" s="175">
        <v>7.2118456865236292E-5</v>
      </c>
      <c r="C521" s="157">
        <v>5.7003280665699602E-4</v>
      </c>
      <c r="D521" s="157">
        <v>2.2674373249020534E-3</v>
      </c>
      <c r="E521" s="157">
        <v>2.9095885884242857E-3</v>
      </c>
      <c r="F521" s="176">
        <v>1.6764331443075878E-2</v>
      </c>
      <c r="G521" s="177">
        <v>0.13250725708235606</v>
      </c>
      <c r="H521" s="177">
        <v>0.52707826114596945</v>
      </c>
      <c r="I521" s="158">
        <v>0.67634984967140144</v>
      </c>
    </row>
    <row r="523" spans="1:9" x14ac:dyDescent="0.25">
      <c r="A523" s="77" t="s">
        <v>677</v>
      </c>
    </row>
    <row r="524" spans="1:9" x14ac:dyDescent="0.25">
      <c r="A524" s="149"/>
      <c r="B524" s="160" t="s">
        <v>285</v>
      </c>
      <c r="C524" s="161"/>
      <c r="D524" s="161"/>
      <c r="E524" s="162"/>
      <c r="F524" s="60" t="s">
        <v>286</v>
      </c>
      <c r="G524" s="83"/>
      <c r="H524" s="84"/>
      <c r="I524" s="84"/>
    </row>
    <row r="525" spans="1:9" ht="26.25" x14ac:dyDescent="0.25">
      <c r="A525" s="156" t="s">
        <v>194</v>
      </c>
      <c r="B525" s="164" t="s">
        <v>195</v>
      </c>
      <c r="C525" s="165" t="s">
        <v>196</v>
      </c>
      <c r="D525" s="165" t="s">
        <v>197</v>
      </c>
      <c r="E525" s="19" t="s">
        <v>198</v>
      </c>
      <c r="F525" s="89" t="s">
        <v>195</v>
      </c>
      <c r="G525" s="89" t="s">
        <v>196</v>
      </c>
      <c r="H525" s="165" t="s">
        <v>197</v>
      </c>
      <c r="I525" s="19" t="s">
        <v>198</v>
      </c>
    </row>
    <row r="526" spans="1:9" x14ac:dyDescent="0.25">
      <c r="A526" s="143" t="s">
        <v>170</v>
      </c>
      <c r="B526" s="167">
        <v>256.98374546387311</v>
      </c>
      <c r="C526" s="154">
        <v>1181.5826813835688</v>
      </c>
      <c r="D526" s="154">
        <v>4097.0464504820338</v>
      </c>
      <c r="E526" s="155">
        <v>5535.6128773294759</v>
      </c>
      <c r="F526" s="168">
        <v>62724.14739980259</v>
      </c>
      <c r="G526" s="169">
        <v>288398.65392410936</v>
      </c>
      <c r="H526" s="169">
        <v>1000000</v>
      </c>
      <c r="I526" s="151">
        <v>1351122.8013239121</v>
      </c>
    </row>
    <row r="527" spans="1:9" x14ac:dyDescent="0.25">
      <c r="A527" s="143" t="s">
        <v>172</v>
      </c>
      <c r="B527" s="167">
        <v>245.33473926288164</v>
      </c>
      <c r="C527" s="154">
        <v>1082.0153349780073</v>
      </c>
      <c r="D527" s="154">
        <v>3376.6034260802826</v>
      </c>
      <c r="E527" s="155">
        <v>4703.9535003211713</v>
      </c>
      <c r="F527" s="170">
        <v>59880.878146748146</v>
      </c>
      <c r="G527" s="171">
        <v>264096.428501733</v>
      </c>
      <c r="H527" s="171">
        <v>824155.51468375768</v>
      </c>
      <c r="I527" s="155">
        <v>1148132.8213322386</v>
      </c>
    </row>
    <row r="528" spans="1:9" x14ac:dyDescent="0.25">
      <c r="A528" s="143" t="s">
        <v>33</v>
      </c>
      <c r="B528" s="167">
        <v>31.857906572880275</v>
      </c>
      <c r="C528" s="154">
        <v>72.577250947448519</v>
      </c>
      <c r="D528" s="154">
        <v>0</v>
      </c>
      <c r="E528" s="155">
        <v>104.4351575203288</v>
      </c>
      <c r="F528" s="170">
        <v>7775.8226463681085</v>
      </c>
      <c r="G528" s="171">
        <v>17714.529680011201</v>
      </c>
      <c r="H528" s="171">
        <v>0</v>
      </c>
      <c r="I528" s="155">
        <v>25490.35232637931</v>
      </c>
    </row>
    <row r="529" spans="1:9" x14ac:dyDescent="0.25">
      <c r="A529" s="143" t="s">
        <v>25</v>
      </c>
      <c r="B529" s="167">
        <v>164.63955046835272</v>
      </c>
      <c r="C529" s="154">
        <v>890.74030124859905</v>
      </c>
      <c r="D529" s="154">
        <v>0</v>
      </c>
      <c r="E529" s="155">
        <v>1055.3798517169519</v>
      </c>
      <c r="F529" s="170">
        <v>40184.936260359515</v>
      </c>
      <c r="G529" s="171">
        <v>217410.34962974364</v>
      </c>
      <c r="H529" s="171">
        <v>0</v>
      </c>
      <c r="I529" s="155">
        <v>257595.28589010317</v>
      </c>
    </row>
    <row r="530" spans="1:9" x14ac:dyDescent="0.25">
      <c r="A530" s="143" t="s">
        <v>173</v>
      </c>
      <c r="B530" s="167">
        <v>48.837282221648643</v>
      </c>
      <c r="C530" s="154">
        <v>118.6977827819598</v>
      </c>
      <c r="D530" s="154">
        <v>3376.6034260802826</v>
      </c>
      <c r="E530" s="155">
        <v>3544.138491083891</v>
      </c>
      <c r="F530" s="170">
        <v>11920.119240020515</v>
      </c>
      <c r="G530" s="171">
        <v>28971.549191978174</v>
      </c>
      <c r="H530" s="171">
        <v>824155.51468375768</v>
      </c>
      <c r="I530" s="155">
        <v>865047.18311575626</v>
      </c>
    </row>
    <row r="531" spans="1:9" x14ac:dyDescent="0.25">
      <c r="A531" s="143" t="s">
        <v>199</v>
      </c>
      <c r="B531" s="272">
        <v>5.5831100289486658E-2</v>
      </c>
      <c r="C531" s="273">
        <v>0.36595567399253887</v>
      </c>
      <c r="D531" s="154">
        <v>0</v>
      </c>
      <c r="E531" s="155">
        <v>0.42178677428202555</v>
      </c>
      <c r="F531" s="170">
        <v>13.627158238080975</v>
      </c>
      <c r="G531" s="171">
        <v>89.321826934493927</v>
      </c>
      <c r="H531" s="171">
        <v>0</v>
      </c>
      <c r="I531" s="155">
        <v>102.94898517257492</v>
      </c>
    </row>
    <row r="532" spans="1:9" x14ac:dyDescent="0.25">
      <c r="A532" s="143" t="s">
        <v>175</v>
      </c>
      <c r="B532" s="167">
        <v>-34.671801360507132</v>
      </c>
      <c r="C532" s="154">
        <v>78.12920459677008</v>
      </c>
      <c r="D532" s="154">
        <v>313.4107951678115</v>
      </c>
      <c r="E532" s="155">
        <v>356.86819840407446</v>
      </c>
      <c r="F532" s="170">
        <v>-8462.6332114022916</v>
      </c>
      <c r="G532" s="171">
        <v>19069.640908654543</v>
      </c>
      <c r="H532" s="171">
        <v>76496.763938553224</v>
      </c>
      <c r="I532" s="155">
        <v>87103.771635805475</v>
      </c>
    </row>
    <row r="533" spans="1:9" x14ac:dyDescent="0.25">
      <c r="A533" s="143" t="s">
        <v>85</v>
      </c>
      <c r="B533" s="102">
        <v>0.45924203495198396</v>
      </c>
      <c r="C533" s="42">
        <v>0.27914173778419982</v>
      </c>
      <c r="D533" s="42">
        <v>8.6409950208849416E-3</v>
      </c>
      <c r="E533" s="36">
        <v>0.74702476775706861</v>
      </c>
      <c r="F533" s="173">
        <v>112.09100031022405</v>
      </c>
      <c r="G533" s="174">
        <v>68.132431779326708</v>
      </c>
      <c r="H533" s="174">
        <v>2.1090790952268295</v>
      </c>
      <c r="I533" s="36">
        <v>182.33251118477756</v>
      </c>
    </row>
    <row r="534" spans="1:9" x14ac:dyDescent="0.25">
      <c r="A534" s="143" t="s">
        <v>86</v>
      </c>
      <c r="B534" s="102">
        <v>3.3180067162579186E-4</v>
      </c>
      <c r="C534" s="42">
        <v>2.7126778326950599E-2</v>
      </c>
      <c r="D534" s="42">
        <v>7.6166044833770605E-3</v>
      </c>
      <c r="E534" s="36">
        <v>3.5075183481953452E-2</v>
      </c>
      <c r="F534" s="173">
        <v>8.0985333126197337E-2</v>
      </c>
      <c r="G534" s="174">
        <v>6.6210570602046817</v>
      </c>
      <c r="H534" s="174">
        <v>1.8590476274636663</v>
      </c>
      <c r="I534" s="36">
        <v>8.5610900207945448</v>
      </c>
    </row>
    <row r="535" spans="1:9" x14ac:dyDescent="0.25">
      <c r="A535" s="143" t="s">
        <v>176</v>
      </c>
      <c r="B535" s="167">
        <v>-20.806613133966778</v>
      </c>
      <c r="C535" s="154">
        <v>93.692052986937981</v>
      </c>
      <c r="D535" s="154">
        <v>315.688425206533</v>
      </c>
      <c r="E535" s="155">
        <v>388.57386505950421</v>
      </c>
      <c r="F535" s="170">
        <v>-5078.4420888171271</v>
      </c>
      <c r="G535" s="171">
        <v>22868.193982988585</v>
      </c>
      <c r="H535" s="171">
        <v>77052.683932687898</v>
      </c>
      <c r="I535" s="155">
        <v>94842.435826859364</v>
      </c>
    </row>
    <row r="536" spans="1:9" x14ac:dyDescent="0.25">
      <c r="A536" s="143" t="s">
        <v>177</v>
      </c>
      <c r="B536" s="102">
        <v>1.2313667809866176E-2</v>
      </c>
      <c r="C536" s="42">
        <v>0.12682727551007178</v>
      </c>
      <c r="D536" s="42">
        <v>0.23889051384286944</v>
      </c>
      <c r="E536" s="36">
        <v>0.37803145716280739</v>
      </c>
      <c r="F536" s="173">
        <v>3.0054987071033636</v>
      </c>
      <c r="G536" s="174">
        <v>30.955781693700363</v>
      </c>
      <c r="H536" s="174">
        <v>58.307982770066722</v>
      </c>
      <c r="I536" s="36">
        <v>92.269263170870445</v>
      </c>
    </row>
    <row r="537" spans="1:9" x14ac:dyDescent="0.25">
      <c r="A537" s="143" t="s">
        <v>178</v>
      </c>
      <c r="B537" s="102">
        <v>2.7377754465880661E-2</v>
      </c>
      <c r="C537" s="42">
        <v>6.3486946142018483E-2</v>
      </c>
      <c r="D537" s="42">
        <v>2.7034852254628263</v>
      </c>
      <c r="E537" s="36">
        <v>2.7943499260707254</v>
      </c>
      <c r="F537" s="173">
        <v>6.6823148814091571</v>
      </c>
      <c r="G537" s="174">
        <v>15.495783830947046</v>
      </c>
      <c r="H537" s="174">
        <v>659.8619903722963</v>
      </c>
      <c r="I537" s="36">
        <v>682.04008908465244</v>
      </c>
    </row>
    <row r="538" spans="1:9" x14ac:dyDescent="0.25">
      <c r="A538" s="143" t="s">
        <v>179</v>
      </c>
      <c r="B538" s="102">
        <v>6.7669980680814895E-2</v>
      </c>
      <c r="C538" s="42">
        <v>0.13453677691675342</v>
      </c>
      <c r="D538" s="42">
        <v>0.12003872770223388</v>
      </c>
      <c r="E538" s="36">
        <v>0.32224548529980218</v>
      </c>
      <c r="F538" s="173">
        <v>16.516771654578935</v>
      </c>
      <c r="G538" s="174">
        <v>32.837503441271615</v>
      </c>
      <c r="H538" s="174">
        <v>29.298844705095018</v>
      </c>
      <c r="I538" s="36">
        <v>78.653119800945575</v>
      </c>
    </row>
    <row r="539" spans="1:9" x14ac:dyDescent="0.25">
      <c r="A539" s="143" t="s">
        <v>180</v>
      </c>
      <c r="B539" s="102">
        <v>3.8276874451869973E-3</v>
      </c>
      <c r="C539" s="42">
        <v>1.6965413062012366E-2</v>
      </c>
      <c r="D539" s="42">
        <v>2.3406192480517039E-2</v>
      </c>
      <c r="E539" s="36">
        <v>4.4199292987716403E-2</v>
      </c>
      <c r="F539" s="173">
        <v>0.93425532061923655</v>
      </c>
      <c r="G539" s="174">
        <v>4.1408886296654801</v>
      </c>
      <c r="H539" s="174">
        <v>5.7129429122687174</v>
      </c>
      <c r="I539" s="36">
        <v>10.788086862553433</v>
      </c>
    </row>
    <row r="540" spans="1:9" x14ac:dyDescent="0.25">
      <c r="A540" s="143" t="s">
        <v>181</v>
      </c>
      <c r="B540" s="102">
        <v>3.2442426746064944E-3</v>
      </c>
      <c r="C540" s="42">
        <v>9.7123501970778087E-3</v>
      </c>
      <c r="D540" s="42">
        <v>9.38242342820007E-3</v>
      </c>
      <c r="E540" s="36">
        <v>2.2339016299884374E-2</v>
      </c>
      <c r="F540" s="173">
        <v>0.79184913176290606</v>
      </c>
      <c r="G540" s="174">
        <v>2.3705736106397115</v>
      </c>
      <c r="H540" s="174">
        <v>2.290045656449951</v>
      </c>
      <c r="I540" s="36">
        <v>5.4524683988525684</v>
      </c>
    </row>
    <row r="541" spans="1:9" x14ac:dyDescent="0.25">
      <c r="A541" s="143" t="s">
        <v>182</v>
      </c>
      <c r="B541" s="102">
        <v>2.9829313287211175E-2</v>
      </c>
      <c r="C541" s="42">
        <v>0.13068642128583327</v>
      </c>
      <c r="D541" s="42">
        <v>4.9851785822709284E-3</v>
      </c>
      <c r="E541" s="36">
        <v>0.16550091315531537</v>
      </c>
      <c r="F541" s="173">
        <v>7.2806871114926315</v>
      </c>
      <c r="G541" s="174">
        <v>31.897715309148492</v>
      </c>
      <c r="H541" s="174">
        <v>1.2167737521463546</v>
      </c>
      <c r="I541" s="36">
        <v>40.39517617278748</v>
      </c>
    </row>
    <row r="542" spans="1:9" x14ac:dyDescent="0.25">
      <c r="A542" s="143" t="s">
        <v>200</v>
      </c>
      <c r="B542" s="102">
        <v>5.9262769738761324E-4</v>
      </c>
      <c r="C542" s="42">
        <v>7.8312786160864543E-4</v>
      </c>
      <c r="D542" s="42">
        <v>1.7385376043784653E-3</v>
      </c>
      <c r="E542" s="36">
        <v>3.1142931633747241E-3</v>
      </c>
      <c r="F542" s="173">
        <v>0.13775956354581753</v>
      </c>
      <c r="G542" s="174">
        <v>0.18204237313129559</v>
      </c>
      <c r="H542" s="174">
        <v>0.40413261587826443</v>
      </c>
      <c r="I542" s="36">
        <v>0.72393455255537753</v>
      </c>
    </row>
    <row r="543" spans="1:9" x14ac:dyDescent="0.25">
      <c r="A543" s="143" t="s">
        <v>201</v>
      </c>
      <c r="B543" s="102">
        <v>1.1703003796145076E-3</v>
      </c>
      <c r="C543" s="42">
        <v>1.7695800044856794E-3</v>
      </c>
      <c r="D543" s="42">
        <v>3.2861410505826863E-3</v>
      </c>
      <c r="E543" s="36">
        <v>6.226021434682873E-3</v>
      </c>
      <c r="F543" s="173">
        <v>0.27204275167002834</v>
      </c>
      <c r="G543" s="174">
        <v>0.41134859229825854</v>
      </c>
      <c r="H543" s="174">
        <v>0.76388153789270941</v>
      </c>
      <c r="I543" s="36">
        <v>1.4472728818609961</v>
      </c>
    </row>
    <row r="544" spans="1:9" x14ac:dyDescent="0.25">
      <c r="A544" s="143" t="s">
        <v>185</v>
      </c>
      <c r="B544" s="102">
        <v>2.0945665957249064E-3</v>
      </c>
      <c r="C544" s="42">
        <v>6.3301285088409681E-2</v>
      </c>
      <c r="D544" s="42">
        <v>0.16483445455157991</v>
      </c>
      <c r="E544" s="36">
        <v>0.2302303062357145</v>
      </c>
      <c r="F544" s="173">
        <v>0.51123818610317984</v>
      </c>
      <c r="G544" s="174">
        <v>15.45046800261736</v>
      </c>
      <c r="H544" s="174">
        <v>40.232508111346043</v>
      </c>
      <c r="I544" s="36">
        <v>56.194214300066577</v>
      </c>
    </row>
    <row r="545" spans="1:9" x14ac:dyDescent="0.25">
      <c r="A545" s="143" t="s">
        <v>186</v>
      </c>
      <c r="B545" s="102">
        <v>1.0942009790984965E-3</v>
      </c>
      <c r="C545" s="42">
        <v>1.3992713892436892E-2</v>
      </c>
      <c r="D545" s="42">
        <v>1.86540480556935</v>
      </c>
      <c r="E545" s="36">
        <v>1.8804917204408853</v>
      </c>
      <c r="F545" s="173">
        <v>0.26707067940851864</v>
      </c>
      <c r="G545" s="174">
        <v>3.4153173661945164</v>
      </c>
      <c r="H545" s="174">
        <v>455.30477335688437</v>
      </c>
      <c r="I545" s="36">
        <v>458.9871614024874</v>
      </c>
    </row>
    <row r="546" spans="1:9" x14ac:dyDescent="0.25">
      <c r="A546" s="143" t="s">
        <v>187</v>
      </c>
      <c r="B546" s="102">
        <v>3.3654595996710623E-3</v>
      </c>
      <c r="C546" s="42">
        <v>2.7643153326872623E-2</v>
      </c>
      <c r="D546" s="42">
        <v>8.2826722114541368E-2</v>
      </c>
      <c r="E546" s="36">
        <v>0.11383533504108506</v>
      </c>
      <c r="F546" s="173">
        <v>0.82143554883911618</v>
      </c>
      <c r="G546" s="174">
        <v>6.7470929756288944</v>
      </c>
      <c r="H546" s="174">
        <v>20.216202846515561</v>
      </c>
      <c r="I546" s="36">
        <v>27.784731370983572</v>
      </c>
    </row>
    <row r="547" spans="1:9" x14ac:dyDescent="0.25">
      <c r="A547" s="143" t="s">
        <v>188</v>
      </c>
      <c r="B547" s="102">
        <v>2.6465901081096339E-4</v>
      </c>
      <c r="C547" s="42">
        <v>2.5471142246553252E-3</v>
      </c>
      <c r="D547" s="42">
        <v>1.6150272811556756E-2</v>
      </c>
      <c r="E547" s="36">
        <v>1.8962046047023045E-2</v>
      </c>
      <c r="F547" s="173">
        <v>6.4597512869258591E-2</v>
      </c>
      <c r="G547" s="174">
        <v>0.62169522738890293</v>
      </c>
      <c r="H547" s="174">
        <v>3.9419306094654143</v>
      </c>
      <c r="I547" s="36">
        <v>4.6282233497235765</v>
      </c>
    </row>
    <row r="548" spans="1:9" x14ac:dyDescent="0.25">
      <c r="A548" s="143" t="s">
        <v>189</v>
      </c>
      <c r="B548" s="102">
        <v>2.0722300427041684E-4</v>
      </c>
      <c r="C548" s="42">
        <v>2.0915542375177076E-3</v>
      </c>
      <c r="D548" s="42">
        <v>6.4738721654580477E-3</v>
      </c>
      <c r="E548" s="36">
        <v>8.7726494072461712E-3</v>
      </c>
      <c r="F548" s="173">
        <v>5.05786318937234E-2</v>
      </c>
      <c r="G548" s="174">
        <v>0.51050293493051024</v>
      </c>
      <c r="H548" s="174">
        <v>1.5801315029504659</v>
      </c>
      <c r="I548" s="36">
        <v>2.1412130697746994</v>
      </c>
    </row>
    <row r="549" spans="1:9" x14ac:dyDescent="0.25">
      <c r="A549" s="143" t="s">
        <v>190</v>
      </c>
      <c r="B549" s="102">
        <v>4.2176927240052207E-3</v>
      </c>
      <c r="C549" s="42">
        <v>4.5666615941590688E-2</v>
      </c>
      <c r="D549" s="42">
        <v>3.4397732217669405E-3</v>
      </c>
      <c r="E549" s="42">
        <v>5.3324081887362845E-2</v>
      </c>
      <c r="F549" s="173">
        <v>1.0294471334365742</v>
      </c>
      <c r="G549" s="174">
        <v>11.146228507176879</v>
      </c>
      <c r="H549" s="174">
        <v>0.83957388898098473</v>
      </c>
      <c r="I549" s="36">
        <v>13.015249529594437</v>
      </c>
    </row>
    <row r="550" spans="1:9" x14ac:dyDescent="0.25">
      <c r="A550" s="143" t="s">
        <v>191</v>
      </c>
      <c r="B550" s="102">
        <v>2.6651335695266716E-5</v>
      </c>
      <c r="C550" s="42">
        <v>1.9816614342538105E-4</v>
      </c>
      <c r="D550" s="42">
        <v>1.1995909470211409E-3</v>
      </c>
      <c r="E550" s="42">
        <v>1.4244084261417888E-3</v>
      </c>
      <c r="F550" s="173">
        <v>6.1952493774378049E-3</v>
      </c>
      <c r="G550" s="174">
        <v>4.606480856054733E-2</v>
      </c>
      <c r="H550" s="174">
        <v>0.27885150495600242</v>
      </c>
      <c r="I550" s="36">
        <v>0.33111156289398758</v>
      </c>
    </row>
    <row r="551" spans="1:9" x14ac:dyDescent="0.25">
      <c r="A551" s="156" t="s">
        <v>192</v>
      </c>
      <c r="B551" s="175">
        <v>6.285681430970091E-5</v>
      </c>
      <c r="C551" s="157">
        <v>5.0924233091170703E-4</v>
      </c>
      <c r="D551" s="157">
        <v>2.2674373249020534E-3</v>
      </c>
      <c r="E551" s="157">
        <v>2.8395364701234611E-3</v>
      </c>
      <c r="F551" s="176">
        <v>1.4611411757087215E-2</v>
      </c>
      <c r="G551" s="177">
        <v>0.11837617707490877</v>
      </c>
      <c r="H551" s="177">
        <v>0.52707826114596945</v>
      </c>
      <c r="I551" s="158">
        <v>0.66006584997796547</v>
      </c>
    </row>
    <row r="553" spans="1:9" x14ac:dyDescent="0.25">
      <c r="A553" s="77" t="s">
        <v>678</v>
      </c>
    </row>
    <row r="554" spans="1:9" x14ac:dyDescent="0.25">
      <c r="A554" s="149"/>
      <c r="B554" s="160" t="s">
        <v>285</v>
      </c>
      <c r="C554" s="161"/>
      <c r="D554" s="161"/>
      <c r="E554" s="162"/>
      <c r="F554" s="60" t="s">
        <v>286</v>
      </c>
      <c r="G554" s="83"/>
      <c r="H554" s="84"/>
      <c r="I554" s="84"/>
    </row>
    <row r="555" spans="1:9" ht="26.25" x14ac:dyDescent="0.25">
      <c r="A555" s="156" t="s">
        <v>194</v>
      </c>
      <c r="B555" s="164" t="s">
        <v>195</v>
      </c>
      <c r="C555" s="165" t="s">
        <v>196</v>
      </c>
      <c r="D555" s="165" t="s">
        <v>197</v>
      </c>
      <c r="E555" s="19" t="s">
        <v>198</v>
      </c>
      <c r="F555" s="89" t="s">
        <v>195</v>
      </c>
      <c r="G555" s="89" t="s">
        <v>196</v>
      </c>
      <c r="H555" s="165" t="s">
        <v>197</v>
      </c>
      <c r="I555" s="19" t="s">
        <v>198</v>
      </c>
    </row>
    <row r="556" spans="1:9" x14ac:dyDescent="0.25">
      <c r="A556" s="143" t="s">
        <v>170</v>
      </c>
      <c r="B556" s="167">
        <v>219.04252844810441</v>
      </c>
      <c r="C556" s="154">
        <v>1426.5970229158704</v>
      </c>
      <c r="D556" s="154">
        <v>4097.0464504820338</v>
      </c>
      <c r="E556" s="155">
        <v>5742.6860018460084</v>
      </c>
      <c r="F556" s="168">
        <v>53463.520879128235</v>
      </c>
      <c r="G556" s="169">
        <v>348201.32994782756</v>
      </c>
      <c r="H556" s="169">
        <v>1000000</v>
      </c>
      <c r="I556" s="151">
        <v>1401664.8508269559</v>
      </c>
    </row>
    <row r="557" spans="1:9" x14ac:dyDescent="0.25">
      <c r="A557" s="143" t="s">
        <v>172</v>
      </c>
      <c r="B557" s="167">
        <v>209.11338772534407</v>
      </c>
      <c r="C557" s="154">
        <v>1263.3305135524072</v>
      </c>
      <c r="D557" s="154">
        <v>2877.3029158753284</v>
      </c>
      <c r="E557" s="155">
        <v>4349.74681715308</v>
      </c>
      <c r="F557" s="170">
        <v>51040.033412543089</v>
      </c>
      <c r="G557" s="171">
        <v>308351.52318172314</v>
      </c>
      <c r="H557" s="171">
        <v>702287.11113021488</v>
      </c>
      <c r="I557" s="155">
        <v>1061678.6677244813</v>
      </c>
    </row>
    <row r="558" spans="1:9" x14ac:dyDescent="0.25">
      <c r="A558" s="143" t="s">
        <v>33</v>
      </c>
      <c r="B558" s="167">
        <v>27.154388283161598</v>
      </c>
      <c r="C558" s="154">
        <v>108.00033762243812</v>
      </c>
      <c r="D558" s="154">
        <v>0</v>
      </c>
      <c r="E558" s="155">
        <v>135.15472590559972</v>
      </c>
      <c r="F558" s="170">
        <v>6627.7960504857783</v>
      </c>
      <c r="G558" s="171">
        <v>26360.535309462128</v>
      </c>
      <c r="H558" s="171">
        <v>0</v>
      </c>
      <c r="I558" s="155">
        <v>32988.331359947901</v>
      </c>
    </row>
    <row r="559" spans="1:9" x14ac:dyDescent="0.25">
      <c r="A559" s="143" t="s">
        <v>25</v>
      </c>
      <c r="B559" s="167">
        <v>140.3320795720017</v>
      </c>
      <c r="C559" s="154">
        <v>1032.0653032635428</v>
      </c>
      <c r="D559" s="154">
        <v>0</v>
      </c>
      <c r="E559" s="155">
        <v>1172.3973828355445</v>
      </c>
      <c r="F559" s="170">
        <v>34252.010873709056</v>
      </c>
      <c r="G559" s="171">
        <v>251904.71129320885</v>
      </c>
      <c r="H559" s="171">
        <v>0</v>
      </c>
      <c r="I559" s="155">
        <v>286156.72216691793</v>
      </c>
    </row>
    <row r="560" spans="1:9" x14ac:dyDescent="0.25">
      <c r="A560" s="143" t="s">
        <v>173</v>
      </c>
      <c r="B560" s="167">
        <v>41.626919870180764</v>
      </c>
      <c r="C560" s="154">
        <v>123.26487266642634</v>
      </c>
      <c r="D560" s="154">
        <v>2877.3029158753284</v>
      </c>
      <c r="E560" s="155">
        <v>3042.1947084119356</v>
      </c>
      <c r="F560" s="170">
        <v>10160.226488348258</v>
      </c>
      <c r="G560" s="171">
        <v>30086.276579052148</v>
      </c>
      <c r="H560" s="171">
        <v>702287.11113021488</v>
      </c>
      <c r="I560" s="155">
        <v>742533.6141976153</v>
      </c>
    </row>
    <row r="561" spans="1:9" x14ac:dyDescent="0.25">
      <c r="A561" s="143" t="s">
        <v>199</v>
      </c>
      <c r="B561" s="272">
        <v>4.7588166914502628E-2</v>
      </c>
      <c r="C561" s="273">
        <v>0.59337746116395806</v>
      </c>
      <c r="D561" s="154">
        <v>0</v>
      </c>
      <c r="E561" s="155">
        <v>0.64096562807846069</v>
      </c>
      <c r="F561" s="170">
        <v>11.615237339792351</v>
      </c>
      <c r="G561" s="171">
        <v>144.8305427667643</v>
      </c>
      <c r="H561" s="171">
        <v>0</v>
      </c>
      <c r="I561" s="155">
        <v>156.44578010655667</v>
      </c>
    </row>
    <row r="562" spans="1:9" x14ac:dyDescent="0.25">
      <c r="A562" s="143" t="s">
        <v>175</v>
      </c>
      <c r="B562" s="167">
        <v>-74.932499319135246</v>
      </c>
      <c r="C562" s="154">
        <v>94.581386003187319</v>
      </c>
      <c r="D562" s="154">
        <v>312.45510865586238</v>
      </c>
      <c r="E562" s="155">
        <v>332.10399533991443</v>
      </c>
      <c r="F562" s="170">
        <v>-18289.394622391734</v>
      </c>
      <c r="G562" s="171">
        <v>23085.260844933659</v>
      </c>
      <c r="H562" s="171">
        <v>76263.501630327082</v>
      </c>
      <c r="I562" s="155">
        <v>81059.367852869007</v>
      </c>
    </row>
    <row r="563" spans="1:9" x14ac:dyDescent="0.25">
      <c r="A563" s="143" t="s">
        <v>85</v>
      </c>
      <c r="B563" s="102">
        <v>0.39143929638023262</v>
      </c>
      <c r="C563" s="42">
        <v>0.31820684135066402</v>
      </c>
      <c r="D563" s="42">
        <v>8.6409950208849416E-3</v>
      </c>
      <c r="E563" s="36">
        <v>0.71828713275178158</v>
      </c>
      <c r="F563" s="173">
        <v>95.541825339612203</v>
      </c>
      <c r="G563" s="174">
        <v>77.667374582298351</v>
      </c>
      <c r="H563" s="174">
        <v>2.1090790952268295</v>
      </c>
      <c r="I563" s="36">
        <v>175.3182790171374</v>
      </c>
    </row>
    <row r="564" spans="1:9" x14ac:dyDescent="0.25">
      <c r="A564" s="143" t="s">
        <v>86</v>
      </c>
      <c r="B564" s="102">
        <v>2.8281344379389874E-4</v>
      </c>
      <c r="C564" s="42">
        <v>4.6105675070515398E-2</v>
      </c>
      <c r="D564" s="42">
        <v>7.6166044833770605E-3</v>
      </c>
      <c r="E564" s="36">
        <v>5.4005092997686355E-2</v>
      </c>
      <c r="F564" s="173">
        <v>6.902861542139084E-2</v>
      </c>
      <c r="G564" s="174">
        <v>11.25339329874839</v>
      </c>
      <c r="H564" s="174">
        <v>1.8590476274636663</v>
      </c>
      <c r="I564" s="36">
        <v>13.181469541633447</v>
      </c>
    </row>
    <row r="565" spans="1:9" x14ac:dyDescent="0.25">
      <c r="A565" s="143" t="s">
        <v>176</v>
      </c>
      <c r="B565" s="167">
        <v>-63.114374865122883</v>
      </c>
      <c r="C565" s="154">
        <v>116.34559513739381</v>
      </c>
      <c r="D565" s="154">
        <v>314.73273869458387</v>
      </c>
      <c r="E565" s="155">
        <v>367.96395896685476</v>
      </c>
      <c r="F565" s="170">
        <v>-15404.847279116699</v>
      </c>
      <c r="G565" s="171">
        <v>28397.431306570932</v>
      </c>
      <c r="H565" s="171">
        <v>76819.421624461771</v>
      </c>
      <c r="I565" s="155">
        <v>89812.005651915999</v>
      </c>
    </row>
    <row r="566" spans="1:9" x14ac:dyDescent="0.25">
      <c r="A566" s="143" t="s">
        <v>177</v>
      </c>
      <c r="B566" s="102">
        <v>1.0495671337790098E-2</v>
      </c>
      <c r="C566" s="42">
        <v>0.14301053265658492</v>
      </c>
      <c r="D566" s="42">
        <v>0.23889051384286944</v>
      </c>
      <c r="E566" s="36">
        <v>0.39239671783724445</v>
      </c>
      <c r="F566" s="173">
        <v>2.5617652776563564</v>
      </c>
      <c r="G566" s="174">
        <v>34.90576306250059</v>
      </c>
      <c r="H566" s="174">
        <v>58.307982770066722</v>
      </c>
      <c r="I566" s="36">
        <v>95.775511110223675</v>
      </c>
    </row>
    <row r="567" spans="1:9" x14ac:dyDescent="0.25">
      <c r="A567" s="143" t="s">
        <v>178</v>
      </c>
      <c r="B567" s="102">
        <v>2.3335688218774631E-2</v>
      </c>
      <c r="C567" s="42">
        <v>7.917891294029876E-2</v>
      </c>
      <c r="D567" s="42">
        <v>2.7034852254628263</v>
      </c>
      <c r="E567" s="36">
        <v>2.8059998266218997</v>
      </c>
      <c r="F567" s="173">
        <v>5.6957343542026706</v>
      </c>
      <c r="G567" s="174">
        <v>19.325851902651248</v>
      </c>
      <c r="H567" s="174">
        <v>659.8619903722963</v>
      </c>
      <c r="I567" s="36">
        <v>684.88357662915018</v>
      </c>
    </row>
    <row r="568" spans="1:9" x14ac:dyDescent="0.25">
      <c r="A568" s="143" t="s">
        <v>179</v>
      </c>
      <c r="B568" s="102">
        <v>5.7679148701036576E-2</v>
      </c>
      <c r="C568" s="42">
        <v>0.17372552260353413</v>
      </c>
      <c r="D568" s="42">
        <v>0.12003872770223388</v>
      </c>
      <c r="E568" s="36">
        <v>0.3514433990068046</v>
      </c>
      <c r="F568" s="173">
        <v>14.078226692853432</v>
      </c>
      <c r="G568" s="174">
        <v>42.402624598775205</v>
      </c>
      <c r="H568" s="174">
        <v>29.298844705095018</v>
      </c>
      <c r="I568" s="36">
        <v>85.779695996723675</v>
      </c>
    </row>
    <row r="569" spans="1:9" x14ac:dyDescent="0.25">
      <c r="A569" s="143" t="s">
        <v>180</v>
      </c>
      <c r="B569" s="102">
        <v>3.2625656326605735E-3</v>
      </c>
      <c r="C569" s="42">
        <v>2.4487954818984501E-2</v>
      </c>
      <c r="D569" s="42">
        <v>2.3406192480517039E-2</v>
      </c>
      <c r="E569" s="36">
        <v>5.1156712932162118E-2</v>
      </c>
      <c r="F569" s="173">
        <v>0.79632136762245398</v>
      </c>
      <c r="G569" s="174">
        <v>5.976977589820442</v>
      </c>
      <c r="H569" s="174">
        <v>5.7129429122687174</v>
      </c>
      <c r="I569" s="36">
        <v>12.486241869711614</v>
      </c>
    </row>
    <row r="570" spans="1:9" x14ac:dyDescent="0.25">
      <c r="A570" s="143" t="s">
        <v>181</v>
      </c>
      <c r="B570" s="102">
        <v>2.7652609586739313E-3</v>
      </c>
      <c r="C570" s="42">
        <v>1.1965383979076198E-2</v>
      </c>
      <c r="D570" s="42">
        <v>9.38242342820007E-3</v>
      </c>
      <c r="E570" s="36">
        <v>2.4113068365950199E-2</v>
      </c>
      <c r="F570" s="173">
        <v>0.67494010431553375</v>
      </c>
      <c r="G570" s="174">
        <v>2.9204901930434355</v>
      </c>
      <c r="H570" s="174">
        <v>2.290045656449951</v>
      </c>
      <c r="I570" s="36">
        <v>5.8854759538089203</v>
      </c>
    </row>
    <row r="571" spans="1:9" x14ac:dyDescent="0.25">
      <c r="A571" s="143" t="s">
        <v>182</v>
      </c>
      <c r="B571" s="102">
        <v>2.5425297590348599E-2</v>
      </c>
      <c r="C571" s="42">
        <v>0.16198199850598505</v>
      </c>
      <c r="D571" s="42">
        <v>4.9851785822709284E-3</v>
      </c>
      <c r="E571" s="36">
        <v>0.19239247467860457</v>
      </c>
      <c r="F571" s="173">
        <v>6.2057625896228767</v>
      </c>
      <c r="G571" s="174">
        <v>39.536285581269702</v>
      </c>
      <c r="H571" s="174">
        <v>1.2167737521463546</v>
      </c>
      <c r="I571" s="36">
        <v>46.958821923038933</v>
      </c>
    </row>
    <row r="572" spans="1:9" x14ac:dyDescent="0.25">
      <c r="A572" s="143" t="s">
        <v>200</v>
      </c>
      <c r="B572" s="102">
        <v>5.0513182859034068E-4</v>
      </c>
      <c r="C572" s="42">
        <v>1.0539280835926183E-3</v>
      </c>
      <c r="D572" s="42">
        <v>1.7385376043784653E-3</v>
      </c>
      <c r="E572" s="36">
        <v>3.297597516561424E-3</v>
      </c>
      <c r="F572" s="173">
        <v>0.11742066823142802</v>
      </c>
      <c r="G572" s="174">
        <v>0.24499137222983539</v>
      </c>
      <c r="H572" s="174">
        <v>0.40413261587826443</v>
      </c>
      <c r="I572" s="36">
        <v>0.76654465633952773</v>
      </c>
    </row>
    <row r="573" spans="1:9" x14ac:dyDescent="0.25">
      <c r="A573" s="143" t="s">
        <v>201</v>
      </c>
      <c r="B573" s="102">
        <v>9.9751660842134992E-4</v>
      </c>
      <c r="C573" s="42">
        <v>2.1845273228596148E-3</v>
      </c>
      <c r="D573" s="42">
        <v>3.2861410505826863E-3</v>
      </c>
      <c r="E573" s="36">
        <v>6.4681849818636512E-3</v>
      </c>
      <c r="F573" s="173">
        <v>0.23187821495955208</v>
      </c>
      <c r="G573" s="174">
        <v>0.50780537574878437</v>
      </c>
      <c r="H573" s="174">
        <v>0.76388153789270941</v>
      </c>
      <c r="I573" s="36">
        <v>1.5035651286010461</v>
      </c>
    </row>
    <row r="574" spans="1:9" x14ac:dyDescent="0.25">
      <c r="A574" s="143" t="s">
        <v>185</v>
      </c>
      <c r="B574" s="102">
        <v>1.7853236682435244E-3</v>
      </c>
      <c r="C574" s="42">
        <v>6.2208030554310699E-2</v>
      </c>
      <c r="D574" s="42">
        <v>0.16483445455157991</v>
      </c>
      <c r="E574" s="36">
        <v>0.22882780877413414</v>
      </c>
      <c r="F574" s="173">
        <v>0.43575870808920758</v>
      </c>
      <c r="G574" s="174">
        <v>15.183628329864719</v>
      </c>
      <c r="H574" s="174">
        <v>40.232508111346043</v>
      </c>
      <c r="I574" s="36">
        <v>55.85189514929997</v>
      </c>
    </row>
    <row r="575" spans="1:9" x14ac:dyDescent="0.25">
      <c r="A575" s="143" t="s">
        <v>186</v>
      </c>
      <c r="B575" s="102">
        <v>9.3265256391797727E-4</v>
      </c>
      <c r="C575" s="42">
        <v>1.281752965444226E-2</v>
      </c>
      <c r="D575" s="42">
        <v>1.86540480556935</v>
      </c>
      <c r="E575" s="36">
        <v>1.8791549877877103</v>
      </c>
      <c r="F575" s="173">
        <v>0.2276402220941984</v>
      </c>
      <c r="G575" s="174">
        <v>3.1284804332482556</v>
      </c>
      <c r="H575" s="174">
        <v>455.30477335688437</v>
      </c>
      <c r="I575" s="36">
        <v>458.66089401222683</v>
      </c>
    </row>
    <row r="576" spans="1:9" x14ac:dyDescent="0.25">
      <c r="A576" s="143" t="s">
        <v>187</v>
      </c>
      <c r="B576" s="102">
        <v>2.8685813523778984E-3</v>
      </c>
      <c r="C576" s="42">
        <v>2.5526316018264574E-2</v>
      </c>
      <c r="D576" s="42">
        <v>8.2826722114541368E-2</v>
      </c>
      <c r="E576" s="36">
        <v>0.11122161948518385</v>
      </c>
      <c r="F576" s="173">
        <v>0.70015836702080803</v>
      </c>
      <c r="G576" s="174">
        <v>6.2304189925064932</v>
      </c>
      <c r="H576" s="174">
        <v>20.216202846515561</v>
      </c>
      <c r="I576" s="36">
        <v>27.146780206042862</v>
      </c>
    </row>
    <row r="577" spans="1:53" x14ac:dyDescent="0.25">
      <c r="A577" s="143" t="s">
        <v>188</v>
      </c>
      <c r="B577" s="102">
        <v>2.255846135325212E-4</v>
      </c>
      <c r="C577" s="42">
        <v>2.2710553955283962E-3</v>
      </c>
      <c r="D577" s="42">
        <v>1.6150272811556756E-2</v>
      </c>
      <c r="E577" s="36">
        <v>1.8646912820617673E-2</v>
      </c>
      <c r="F577" s="173">
        <v>5.5060301673167576E-2</v>
      </c>
      <c r="G577" s="174">
        <v>0.5543152666138792</v>
      </c>
      <c r="H577" s="174">
        <v>3.9419306094654143</v>
      </c>
      <c r="I577" s="36">
        <v>4.551306177752461</v>
      </c>
    </row>
    <row r="578" spans="1:53" x14ac:dyDescent="0.25">
      <c r="A578" s="143" t="s">
        <v>189</v>
      </c>
      <c r="B578" s="102">
        <v>1.7662848958042553E-4</v>
      </c>
      <c r="C578" s="42">
        <v>1.8700672374210013E-3</v>
      </c>
      <c r="D578" s="42">
        <v>6.4738721654580477E-3</v>
      </c>
      <c r="E578" s="36">
        <v>8.5205678924594741E-3</v>
      </c>
      <c r="F578" s="173">
        <v>4.3111175749458365E-2</v>
      </c>
      <c r="G578" s="174">
        <v>0.4564427716461405</v>
      </c>
      <c r="H578" s="174">
        <v>1.5801315029504659</v>
      </c>
      <c r="I578" s="36">
        <v>2.0796854503460649</v>
      </c>
    </row>
    <row r="579" spans="1:53" x14ac:dyDescent="0.25">
      <c r="A579" s="143" t="s">
        <v>190</v>
      </c>
      <c r="B579" s="102">
        <v>3.5949903244489531E-3</v>
      </c>
      <c r="C579" s="42">
        <v>4.0306581811142217E-2</v>
      </c>
      <c r="D579" s="42">
        <v>3.4397732217669405E-3</v>
      </c>
      <c r="E579" s="42">
        <v>4.7341345357358108E-2</v>
      </c>
      <c r="F579" s="173">
        <v>0.87745901050889685</v>
      </c>
      <c r="G579" s="174">
        <v>9.8379606622229012</v>
      </c>
      <c r="H579" s="174">
        <v>0.83957388898098473</v>
      </c>
      <c r="I579" s="36">
        <v>11.554993561712783</v>
      </c>
    </row>
    <row r="580" spans="1:53" x14ac:dyDescent="0.25">
      <c r="A580" s="143" t="s">
        <v>191</v>
      </c>
      <c r="B580" s="102">
        <v>2.2716518302248489E-5</v>
      </c>
      <c r="C580" s="42">
        <v>1.7788956518490143E-4</v>
      </c>
      <c r="D580" s="42">
        <v>1.1995909470211409E-3</v>
      </c>
      <c r="E580" s="42">
        <v>1.4001970305082909E-3</v>
      </c>
      <c r="F580" s="173">
        <v>5.2805794605841816E-3</v>
      </c>
      <c r="G580" s="174">
        <v>4.1351406569846719E-2</v>
      </c>
      <c r="H580" s="174">
        <v>0.27885150495600242</v>
      </c>
      <c r="I580" s="36">
        <v>0.32548349098643331</v>
      </c>
    </row>
    <row r="581" spans="1:53" x14ac:dyDescent="0.25">
      <c r="A581" s="156" t="s">
        <v>192</v>
      </c>
      <c r="B581" s="175">
        <v>5.357660077580833E-5</v>
      </c>
      <c r="C581" s="157">
        <v>4.5639517519173163E-4</v>
      </c>
      <c r="D581" s="157">
        <v>2.2674373249020534E-3</v>
      </c>
      <c r="E581" s="157">
        <v>2.7774091008695933E-3</v>
      </c>
      <c r="F581" s="176">
        <v>1.2454175145169536E-2</v>
      </c>
      <c r="G581" s="177">
        <v>0.10609156543978975</v>
      </c>
      <c r="H581" s="177">
        <v>0.52707826114596945</v>
      </c>
      <c r="I581" s="158">
        <v>0.64562400173092871</v>
      </c>
    </row>
    <row r="583" spans="1:53" x14ac:dyDescent="0.25">
      <c r="A583" s="77" t="s">
        <v>299</v>
      </c>
      <c r="B583" s="77"/>
    </row>
    <row r="584" spans="1:53" x14ac:dyDescent="0.25">
      <c r="A584" s="149"/>
      <c r="B584" s="160" t="s">
        <v>285</v>
      </c>
      <c r="C584" s="161"/>
      <c r="D584" s="161"/>
      <c r="E584" s="162"/>
      <c r="F584" s="60" t="s">
        <v>286</v>
      </c>
      <c r="G584" s="83"/>
      <c r="H584" s="84"/>
      <c r="I584" s="84"/>
    </row>
    <row r="585" spans="1:53" ht="26.25" x14ac:dyDescent="0.25">
      <c r="A585" s="156" t="s">
        <v>194</v>
      </c>
      <c r="B585" s="164" t="s">
        <v>195</v>
      </c>
      <c r="C585" s="165" t="s">
        <v>196</v>
      </c>
      <c r="D585" s="165" t="s">
        <v>197</v>
      </c>
      <c r="E585" s="19" t="s">
        <v>198</v>
      </c>
      <c r="F585" s="89" t="s">
        <v>195</v>
      </c>
      <c r="G585" s="89" t="s">
        <v>196</v>
      </c>
      <c r="H585" s="165" t="s">
        <v>197</v>
      </c>
      <c r="I585" s="19" t="s">
        <v>198</v>
      </c>
    </row>
    <row r="586" spans="1:53" x14ac:dyDescent="0.25">
      <c r="A586" s="143" t="s">
        <v>170</v>
      </c>
      <c r="B586" s="167">
        <v>417.52833087438529</v>
      </c>
      <c r="C586" s="154">
        <v>2527.521871726231</v>
      </c>
      <c r="D586" s="154">
        <v>3584.9156441717796</v>
      </c>
      <c r="E586" s="155">
        <v>6529.9658467723957</v>
      </c>
      <c r="F586" s="168">
        <v>116468.10478042546</v>
      </c>
      <c r="G586" s="169">
        <v>705043.611231238</v>
      </c>
      <c r="H586" s="169">
        <v>1000000</v>
      </c>
      <c r="I586" s="151">
        <v>1821511.7160116634</v>
      </c>
    </row>
    <row r="587" spans="1:53" x14ac:dyDescent="0.25">
      <c r="A587" s="143" t="s">
        <v>172</v>
      </c>
      <c r="B587" s="167">
        <v>415.13524921632001</v>
      </c>
      <c r="C587" s="154">
        <v>2350.5621140643607</v>
      </c>
      <c r="D587" s="154">
        <v>3584.9156441717796</v>
      </c>
      <c r="E587" s="155">
        <v>6350.6130074524608</v>
      </c>
      <c r="F587" s="170">
        <v>115800.5628085646</v>
      </c>
      <c r="G587" s="171">
        <v>655681.28998678562</v>
      </c>
      <c r="H587" s="171">
        <v>1000000</v>
      </c>
      <c r="I587" s="155">
        <v>1771481.8527953504</v>
      </c>
    </row>
    <row r="588" spans="1:53" x14ac:dyDescent="0.25">
      <c r="A588" s="143" t="s">
        <v>33</v>
      </c>
      <c r="B588" s="167">
        <v>6.7560467483051001</v>
      </c>
      <c r="C588" s="154">
        <v>499.94487448323684</v>
      </c>
      <c r="D588" s="154">
        <v>0</v>
      </c>
      <c r="E588" s="155">
        <v>506.70092123154194</v>
      </c>
      <c r="F588" s="170">
        <v>1884.5762129127993</v>
      </c>
      <c r="G588" s="171">
        <v>139457.91870891812</v>
      </c>
      <c r="H588" s="171">
        <v>0</v>
      </c>
      <c r="I588" s="155">
        <v>141342.49492183092</v>
      </c>
    </row>
    <row r="589" spans="1:53" x14ac:dyDescent="0.25">
      <c r="A589" s="143" t="s">
        <v>25</v>
      </c>
      <c r="B589" s="167">
        <v>393.65748538508728</v>
      </c>
      <c r="C589" s="154">
        <v>1825.9831099523678</v>
      </c>
      <c r="D589" s="154">
        <v>3584.9156441717796</v>
      </c>
      <c r="E589" s="155">
        <v>5804.5562395092347</v>
      </c>
      <c r="F589" s="170">
        <v>109809.41379334287</v>
      </c>
      <c r="G589" s="171">
        <v>509351.7647816852</v>
      </c>
      <c r="H589" s="171">
        <v>1000000</v>
      </c>
      <c r="I589" s="155">
        <v>1619161.1785750282</v>
      </c>
      <c r="AZ589" s="159"/>
    </row>
    <row r="590" spans="1:53" x14ac:dyDescent="0.25">
      <c r="A590" s="143" t="s">
        <v>173</v>
      </c>
      <c r="B590" s="167">
        <v>14.721717082927636</v>
      </c>
      <c r="C590" s="154">
        <v>24.634129628755918</v>
      </c>
      <c r="D590" s="154">
        <v>0</v>
      </c>
      <c r="E590" s="155">
        <v>39.355846711683554</v>
      </c>
      <c r="F590" s="170">
        <v>4106.5728023089323</v>
      </c>
      <c r="G590" s="171">
        <v>6871.6064961821785</v>
      </c>
      <c r="H590" s="171">
        <v>0</v>
      </c>
      <c r="I590" s="155">
        <v>10978.17929849111</v>
      </c>
      <c r="AX590" s="159"/>
    </row>
    <row r="591" spans="1:53" x14ac:dyDescent="0.25">
      <c r="A591" s="143" t="s">
        <v>199</v>
      </c>
      <c r="B591" s="272">
        <v>1.5690625652773134E-2</v>
      </c>
      <c r="C591" s="273">
        <v>0.17514589268509922</v>
      </c>
      <c r="D591" s="154">
        <v>0</v>
      </c>
      <c r="E591" s="155">
        <v>0.19083651833787235</v>
      </c>
      <c r="F591" s="170">
        <v>4.3768465454082195</v>
      </c>
      <c r="G591" s="171">
        <v>48.856349791617781</v>
      </c>
      <c r="H591" s="171">
        <v>0</v>
      </c>
      <c r="I591" s="155">
        <v>53.233196337025994</v>
      </c>
      <c r="BA591" s="159"/>
    </row>
    <row r="592" spans="1:53" x14ac:dyDescent="0.25">
      <c r="A592" s="143" t="s">
        <v>175</v>
      </c>
      <c r="B592" s="167">
        <v>25.296513845363425</v>
      </c>
      <c r="C592" s="154">
        <v>373.65942332805326</v>
      </c>
      <c r="D592" s="154">
        <v>0.93357584208409783</v>
      </c>
      <c r="E592" s="155">
        <v>399.88951301550082</v>
      </c>
      <c r="F592" s="170">
        <v>7056.3763157131862</v>
      </c>
      <c r="G592" s="171">
        <v>104231.02254457079</v>
      </c>
      <c r="H592" s="171">
        <v>260.4177991194494</v>
      </c>
      <c r="I592" s="155">
        <v>111547.81665940344</v>
      </c>
      <c r="AV592" s="432"/>
    </row>
    <row r="593" spans="1:9" x14ac:dyDescent="0.25">
      <c r="A593" s="143" t="s">
        <v>85</v>
      </c>
      <c r="B593" s="102">
        <v>1.1369209624598009</v>
      </c>
      <c r="C593" s="42">
        <v>0.57623417013416367</v>
      </c>
      <c r="D593" s="42">
        <v>8.6409950208849416E-4</v>
      </c>
      <c r="E593" s="36">
        <v>1.7140192320960532</v>
      </c>
      <c r="F593" s="173">
        <v>317.14022736020695</v>
      </c>
      <c r="G593" s="174">
        <v>160.73855770385654</v>
      </c>
      <c r="H593" s="174">
        <v>0.24103761088306627</v>
      </c>
      <c r="I593" s="36">
        <v>478.11982267494665</v>
      </c>
    </row>
    <row r="594" spans="1:9" x14ac:dyDescent="0.25">
      <c r="A594" s="143" t="s">
        <v>86</v>
      </c>
      <c r="B594" s="102">
        <v>5.6167751002311082E-3</v>
      </c>
      <c r="C594" s="42">
        <v>3.3259333418660391E-3</v>
      </c>
      <c r="D594" s="42">
        <v>7.6166044833770605E-3</v>
      </c>
      <c r="E594" s="36">
        <v>1.6559312925474207E-2</v>
      </c>
      <c r="F594" s="173">
        <v>1.566780269812666</v>
      </c>
      <c r="G594" s="174">
        <v>0.92775776949541777</v>
      </c>
      <c r="H594" s="174">
        <v>2.1246258599584755</v>
      </c>
      <c r="I594" s="36">
        <v>4.6191638992665602</v>
      </c>
    </row>
    <row r="595" spans="1:9" x14ac:dyDescent="0.25">
      <c r="A595" s="143" t="s">
        <v>176</v>
      </c>
      <c r="B595" s="167">
        <v>60.892588120718699</v>
      </c>
      <c r="C595" s="154">
        <v>391.82782076767268</v>
      </c>
      <c r="D595" s="154">
        <v>2.977899015241674</v>
      </c>
      <c r="E595" s="155">
        <v>455.69830790363307</v>
      </c>
      <c r="F595" s="170">
        <v>16985.779908019755</v>
      </c>
      <c r="G595" s="171">
        <v>109299.03508460277</v>
      </c>
      <c r="H595" s="171">
        <v>830.67478033493751</v>
      </c>
      <c r="I595" s="155">
        <v>127115.48977295747</v>
      </c>
    </row>
    <row r="596" spans="1:9" x14ac:dyDescent="0.25">
      <c r="A596" s="143" t="s">
        <v>177</v>
      </c>
      <c r="B596" s="102">
        <v>3.8564026333301228E-2</v>
      </c>
      <c r="C596" s="42">
        <v>2.9713399645679046E-2</v>
      </c>
      <c r="D596" s="42">
        <v>2.6922692065873183E-2</v>
      </c>
      <c r="E596" s="36">
        <v>9.5200118044853455E-2</v>
      </c>
      <c r="F596" s="173">
        <v>10.757303702807391</v>
      </c>
      <c r="G596" s="174">
        <v>8.288451555055687</v>
      </c>
      <c r="H596" s="174">
        <v>7.5099931876062636</v>
      </c>
      <c r="I596" s="36">
        <v>26.555748445469341</v>
      </c>
    </row>
    <row r="597" spans="1:9" x14ac:dyDescent="0.25">
      <c r="A597" s="143" t="s">
        <v>178</v>
      </c>
      <c r="B597" s="102">
        <v>0.12277331668696653</v>
      </c>
      <c r="C597" s="42">
        <v>0.11029631558132676</v>
      </c>
      <c r="D597" s="42">
        <v>0.54069704509256533</v>
      </c>
      <c r="E597" s="36">
        <v>0.77376667736085869</v>
      </c>
      <c r="F597" s="173">
        <v>34.2471982253102</v>
      </c>
      <c r="G597" s="174">
        <v>30.766781293903623</v>
      </c>
      <c r="H597" s="174">
        <v>150.82559779938202</v>
      </c>
      <c r="I597" s="36">
        <v>215.83957731859584</v>
      </c>
    </row>
    <row r="598" spans="1:9" x14ac:dyDescent="0.25">
      <c r="A598" s="143" t="s">
        <v>179</v>
      </c>
      <c r="B598" s="102">
        <v>0.15353738155526694</v>
      </c>
      <c r="C598" s="42">
        <v>0.17641766780935514</v>
      </c>
      <c r="D598" s="42">
        <v>0.12003872770223388</v>
      </c>
      <c r="E598" s="36">
        <v>0.44999377706685595</v>
      </c>
      <c r="F598" s="173">
        <v>42.828729263094999</v>
      </c>
      <c r="G598" s="174">
        <v>49.21110712776975</v>
      </c>
      <c r="H598" s="174">
        <v>33.484393948680022</v>
      </c>
      <c r="I598" s="36">
        <v>125.52423033954477</v>
      </c>
    </row>
    <row r="599" spans="1:9" x14ac:dyDescent="0.25">
      <c r="A599" s="143" t="s">
        <v>180</v>
      </c>
      <c r="B599" s="102">
        <v>1.8275955093104851E-3</v>
      </c>
      <c r="C599" s="42">
        <v>5.3634389842584958E-2</v>
      </c>
      <c r="D599" s="42">
        <v>1.8540619248051702E-2</v>
      </c>
      <c r="E599" s="36">
        <v>7.4002604599947147E-2</v>
      </c>
      <c r="F599" s="173">
        <v>0.50980153808687823</v>
      </c>
      <c r="G599" s="174">
        <v>14.96113023741067</v>
      </c>
      <c r="H599" s="174">
        <v>5.171842544801394</v>
      </c>
      <c r="I599" s="36">
        <v>20.64277432029894</v>
      </c>
    </row>
    <row r="600" spans="1:9" x14ac:dyDescent="0.25">
      <c r="A600" s="143" t="s">
        <v>181</v>
      </c>
      <c r="B600" s="102">
        <v>1.6258841101380931E-3</v>
      </c>
      <c r="C600" s="42">
        <v>4.7929551784264064E-2</v>
      </c>
      <c r="D600" s="42">
        <v>5.0782423428200069E-3</v>
      </c>
      <c r="E600" s="36">
        <v>5.4633678237222164E-2</v>
      </c>
      <c r="F600" s="173">
        <v>0.4535348308073564</v>
      </c>
      <c r="G600" s="174">
        <v>13.369785105595476</v>
      </c>
      <c r="H600" s="174">
        <v>1.4165583926852008</v>
      </c>
      <c r="I600" s="36">
        <v>15.239878329088031</v>
      </c>
    </row>
    <row r="601" spans="1:9" x14ac:dyDescent="0.25">
      <c r="A601" s="143" t="s">
        <v>182</v>
      </c>
      <c r="B601" s="102">
        <v>4.2150152424496497E-2</v>
      </c>
      <c r="C601" s="42">
        <v>0.14934100026694258</v>
      </c>
      <c r="D601" s="42">
        <v>0</v>
      </c>
      <c r="E601" s="36">
        <v>0.19149115269143907</v>
      </c>
      <c r="F601" s="173">
        <v>11.757641352878867</v>
      </c>
      <c r="G601" s="174">
        <v>41.658163005797789</v>
      </c>
      <c r="H601" s="174">
        <v>0</v>
      </c>
      <c r="I601" s="36">
        <v>53.415804358676652</v>
      </c>
    </row>
    <row r="602" spans="1:9" x14ac:dyDescent="0.25">
      <c r="A602" s="143" t="s">
        <v>200</v>
      </c>
      <c r="B602" s="102">
        <v>5.5665427026309875E-4</v>
      </c>
      <c r="C602" s="42">
        <v>7.3665179595816391E-4</v>
      </c>
      <c r="D602" s="42">
        <v>7.65776744695641E-4</v>
      </c>
      <c r="E602" s="36">
        <v>2.0590828109169033E-3</v>
      </c>
      <c r="F602" s="173">
        <v>0.15527681137158311</v>
      </c>
      <c r="G602" s="174">
        <v>0.20548650765486898</v>
      </c>
      <c r="H602" s="174">
        <v>0.21361081283477673</v>
      </c>
      <c r="I602" s="36">
        <v>0.57437413186122876</v>
      </c>
    </row>
    <row r="603" spans="1:9" x14ac:dyDescent="0.25">
      <c r="A603" s="143" t="s">
        <v>201</v>
      </c>
      <c r="B603" s="102">
        <v>5.5601330709747381E-4</v>
      </c>
      <c r="C603" s="42">
        <v>1.4875082593507078E-3</v>
      </c>
      <c r="D603" s="42">
        <v>1.0686542861236168E-3</v>
      </c>
      <c r="E603" s="36">
        <v>3.1121758525717988E-3</v>
      </c>
      <c r="F603" s="173">
        <v>0.15509801688121147</v>
      </c>
      <c r="G603" s="174">
        <v>0.41493535887491312</v>
      </c>
      <c r="H603" s="174">
        <v>0.29809747067856246</v>
      </c>
      <c r="I603" s="36">
        <v>0.86813084643468719</v>
      </c>
    </row>
    <row r="604" spans="1:9" x14ac:dyDescent="0.25">
      <c r="A604" s="143" t="s">
        <v>185</v>
      </c>
      <c r="B604" s="102">
        <v>2.3436106967975184E-3</v>
      </c>
      <c r="C604" s="42">
        <v>6.7884657614568885E-3</v>
      </c>
      <c r="D604" s="42">
        <v>1.8576657525452494E-2</v>
      </c>
      <c r="E604" s="36">
        <v>2.77087339837069E-2</v>
      </c>
      <c r="F604" s="173">
        <v>0.65374221583363401</v>
      </c>
      <c r="G604" s="174">
        <v>1.893619386133484</v>
      </c>
      <c r="H604" s="174">
        <v>5.1818952994483203</v>
      </c>
      <c r="I604" s="36">
        <v>7.7292569014154395</v>
      </c>
    </row>
    <row r="605" spans="1:9" x14ac:dyDescent="0.25">
      <c r="A605" s="143" t="s">
        <v>186</v>
      </c>
      <c r="B605" s="102">
        <v>1.1381093842073671E-2</v>
      </c>
      <c r="C605" s="42">
        <v>3.889304556962718E-2</v>
      </c>
      <c r="D605" s="42">
        <v>0.37308096111387007</v>
      </c>
      <c r="E605" s="36">
        <v>0.4233551005255709</v>
      </c>
      <c r="F605" s="173">
        <v>3.1747173355603566</v>
      </c>
      <c r="G605" s="174">
        <v>10.849082497340774</v>
      </c>
      <c r="H605" s="174">
        <v>104.0696624815736</v>
      </c>
      <c r="I605" s="36">
        <v>118.09346231447472</v>
      </c>
    </row>
    <row r="606" spans="1:9" x14ac:dyDescent="0.25">
      <c r="A606" s="143" t="s">
        <v>187</v>
      </c>
      <c r="B606" s="102">
        <v>1.3619957065829035E-2</v>
      </c>
      <c r="C606" s="42">
        <v>6.5272986709779351E-2</v>
      </c>
      <c r="D606" s="42">
        <v>8.2826722114541368E-2</v>
      </c>
      <c r="E606" s="36">
        <v>0.16171966589014974</v>
      </c>
      <c r="F606" s="173">
        <v>3.799240600813536</v>
      </c>
      <c r="G606" s="174">
        <v>18.207677164146865</v>
      </c>
      <c r="H606" s="174">
        <v>23.104231824589213</v>
      </c>
      <c r="I606" s="36">
        <v>45.111149589549605</v>
      </c>
    </row>
    <row r="607" spans="1:9" x14ac:dyDescent="0.25">
      <c r="A607" s="143" t="s">
        <v>188</v>
      </c>
      <c r="B607" s="102">
        <v>6.5407653469877852E-5</v>
      </c>
      <c r="C607" s="42">
        <v>3.2094478491292329E-2</v>
      </c>
      <c r="D607" s="42">
        <v>1.2793027281155674E-2</v>
      </c>
      <c r="E607" s="36">
        <v>4.4952913425917881E-2</v>
      </c>
      <c r="F607" s="173">
        <v>1.8245241997873824E-2</v>
      </c>
      <c r="G607" s="174">
        <v>8.9526453832938362</v>
      </c>
      <c r="H607" s="174">
        <v>3.5685713559129613</v>
      </c>
      <c r="I607" s="36">
        <v>12.539461981204672</v>
      </c>
    </row>
    <row r="608" spans="1:9" x14ac:dyDescent="0.25">
      <c r="A608" s="143" t="s">
        <v>189</v>
      </c>
      <c r="B608" s="102">
        <v>5.35002647402241E-5</v>
      </c>
      <c r="C608" s="42">
        <v>3.1407466126968688E-2</v>
      </c>
      <c r="D608" s="42">
        <v>3.5039872165458044E-3</v>
      </c>
      <c r="E608" s="36">
        <v>3.496495360825471E-2</v>
      </c>
      <c r="F608" s="173">
        <v>1.4923716497263418E-2</v>
      </c>
      <c r="G608" s="174">
        <v>8.7610056259007827</v>
      </c>
      <c r="H608" s="174">
        <v>0.97742529095278841</v>
      </c>
      <c r="I608" s="36">
        <v>9.753354633350833</v>
      </c>
    </row>
    <row r="609" spans="1:53" x14ac:dyDescent="0.25">
      <c r="A609" s="143" t="s">
        <v>190</v>
      </c>
      <c r="B609" s="102">
        <v>1.1482982236281987E-3</v>
      </c>
      <c r="C609" s="42">
        <v>4.7710894531143438E-2</v>
      </c>
      <c r="D609" s="42">
        <v>0</v>
      </c>
      <c r="E609" s="42">
        <v>4.8859192754771637E-2</v>
      </c>
      <c r="F609" s="173">
        <v>0.3203138755845088</v>
      </c>
      <c r="G609" s="174">
        <v>13.308791410115887</v>
      </c>
      <c r="H609" s="174">
        <v>0</v>
      </c>
      <c r="I609" s="36">
        <v>13.629105285700396</v>
      </c>
    </row>
    <row r="610" spans="1:53" x14ac:dyDescent="0.25">
      <c r="A610" s="143" t="s">
        <v>191</v>
      </c>
      <c r="B610" s="102">
        <v>1.0380187968052395E-5</v>
      </c>
      <c r="C610" s="42">
        <v>2.311209630325935E-4</v>
      </c>
      <c r="D610" s="42">
        <v>5.2838595383999226E-4</v>
      </c>
      <c r="E610" s="42">
        <v>7.6988710484063815E-4</v>
      </c>
      <c r="F610" s="173">
        <v>2.8955180535218767E-3</v>
      </c>
      <c r="G610" s="174">
        <v>6.4470404877822227E-2</v>
      </c>
      <c r="H610" s="174">
        <v>0.14739146085599594</v>
      </c>
      <c r="I610" s="36">
        <v>0.21475738378734005</v>
      </c>
    </row>
    <row r="611" spans="1:53" x14ac:dyDescent="0.25">
      <c r="A611" s="156" t="s">
        <v>192</v>
      </c>
      <c r="B611" s="175">
        <v>1.6440766584093152E-5</v>
      </c>
      <c r="C611" s="157">
        <v>5.9159013737179712E-4</v>
      </c>
      <c r="D611" s="157">
        <v>7.3737145742529557E-4</v>
      </c>
      <c r="E611" s="157">
        <v>1.3454023613811857E-3</v>
      </c>
      <c r="F611" s="176">
        <v>4.5860958013954753E-3</v>
      </c>
      <c r="G611" s="177">
        <v>0.16502205242502208</v>
      </c>
      <c r="H611" s="177">
        <v>0.20568725476820807</v>
      </c>
      <c r="I611" s="158">
        <v>0.37529540299462555</v>
      </c>
      <c r="AY611" s="159"/>
    </row>
    <row r="613" spans="1:53" x14ac:dyDescent="0.25">
      <c r="A613" s="77" t="s">
        <v>300</v>
      </c>
    </row>
    <row r="614" spans="1:53" x14ac:dyDescent="0.25">
      <c r="A614" s="149"/>
      <c r="B614" s="160" t="s">
        <v>285</v>
      </c>
      <c r="C614" s="161"/>
      <c r="D614" s="161"/>
      <c r="E614" s="162"/>
      <c r="F614" s="60" t="s">
        <v>286</v>
      </c>
      <c r="G614" s="83"/>
      <c r="H614" s="84"/>
      <c r="I614" s="84"/>
    </row>
    <row r="615" spans="1:53" ht="26.25" x14ac:dyDescent="0.25">
      <c r="A615" s="156" t="s">
        <v>194</v>
      </c>
      <c r="B615" s="164" t="s">
        <v>195</v>
      </c>
      <c r="C615" s="165" t="s">
        <v>196</v>
      </c>
      <c r="D615" s="165" t="s">
        <v>197</v>
      </c>
      <c r="E615" s="19" t="s">
        <v>198</v>
      </c>
      <c r="F615" s="89" t="s">
        <v>195</v>
      </c>
      <c r="G615" s="89" t="s">
        <v>196</v>
      </c>
      <c r="H615" s="165" t="s">
        <v>197</v>
      </c>
      <c r="I615" s="19" t="s">
        <v>198</v>
      </c>
    </row>
    <row r="616" spans="1:53" x14ac:dyDescent="0.25">
      <c r="A616" s="143" t="s">
        <v>170</v>
      </c>
      <c r="B616" s="167">
        <v>304.49885966626368</v>
      </c>
      <c r="C616" s="154">
        <v>4718.7637980497193</v>
      </c>
      <c r="D616" s="154">
        <v>3584.9156441717796</v>
      </c>
      <c r="E616" s="155">
        <v>8608.1783018877613</v>
      </c>
      <c r="F616" s="168">
        <v>84938.919040202934</v>
      </c>
      <c r="G616" s="169">
        <v>1316283.0778797565</v>
      </c>
      <c r="H616" s="169">
        <v>1000000</v>
      </c>
      <c r="I616" s="151">
        <v>2401221.9969199593</v>
      </c>
    </row>
    <row r="617" spans="1:53" x14ac:dyDescent="0.25">
      <c r="A617" s="143" t="s">
        <v>172</v>
      </c>
      <c r="B617" s="167">
        <v>302.79737676603588</v>
      </c>
      <c r="C617" s="154">
        <v>4190.9472206675246</v>
      </c>
      <c r="D617" s="154">
        <v>3584.9156441717796</v>
      </c>
      <c r="E617" s="155">
        <v>8078.6602416053402</v>
      </c>
      <c r="F617" s="170">
        <v>84464.296184573381</v>
      </c>
      <c r="G617" s="171">
        <v>1169050.4426459821</v>
      </c>
      <c r="H617" s="171">
        <v>1000000</v>
      </c>
      <c r="I617" s="155">
        <v>2253514.7388305557</v>
      </c>
    </row>
    <row r="618" spans="1:53" x14ac:dyDescent="0.25">
      <c r="A618" s="143" t="s">
        <v>33</v>
      </c>
      <c r="B618" s="167">
        <v>4.8021183970553203</v>
      </c>
      <c r="C618" s="154">
        <v>1491.1772582557155</v>
      </c>
      <c r="D618" s="154">
        <v>0</v>
      </c>
      <c r="E618" s="155">
        <v>1495.9793766527707</v>
      </c>
      <c r="F618" s="170">
        <v>1339.5345591638743</v>
      </c>
      <c r="G618" s="171">
        <v>415958.81361393124</v>
      </c>
      <c r="H618" s="171">
        <v>0</v>
      </c>
      <c r="I618" s="155">
        <v>417298.34817309509</v>
      </c>
    </row>
    <row r="619" spans="1:53" x14ac:dyDescent="0.25">
      <c r="A619" s="143" t="s">
        <v>25</v>
      </c>
      <c r="B619" s="167">
        <v>283.27896649852067</v>
      </c>
      <c r="C619" s="154">
        <v>2612.4905410802821</v>
      </c>
      <c r="D619" s="154">
        <v>3584.9156441717796</v>
      </c>
      <c r="E619" s="155">
        <v>6480.685151750582</v>
      </c>
      <c r="F619" s="170">
        <v>79019.702167626994</v>
      </c>
      <c r="G619" s="171">
        <v>728745.33193760668</v>
      </c>
      <c r="H619" s="171">
        <v>1000000</v>
      </c>
      <c r="I619" s="155">
        <v>1807765.0341052334</v>
      </c>
      <c r="AZ619" s="159"/>
    </row>
    <row r="620" spans="1:53" x14ac:dyDescent="0.25">
      <c r="A620" s="143" t="s">
        <v>173</v>
      </c>
      <c r="B620" s="167">
        <v>14.716291870459868</v>
      </c>
      <c r="C620" s="154">
        <v>87.279421331527118</v>
      </c>
      <c r="D620" s="154">
        <v>0</v>
      </c>
      <c r="E620" s="155">
        <v>101.99571320198699</v>
      </c>
      <c r="F620" s="170">
        <v>4105.0594577825168</v>
      </c>
      <c r="G620" s="171">
        <v>24346.29709444425</v>
      </c>
      <c r="H620" s="171">
        <v>0</v>
      </c>
      <c r="I620" s="155">
        <v>28451.356552226764</v>
      </c>
      <c r="AX620" s="159"/>
    </row>
    <row r="621" spans="1:53" x14ac:dyDescent="0.25">
      <c r="A621" s="143" t="s">
        <v>199</v>
      </c>
      <c r="B621" s="272">
        <v>1.5405193856472188E-2</v>
      </c>
      <c r="C621" s="273">
        <v>0.33022679119232046</v>
      </c>
      <c r="D621" s="154">
        <v>0</v>
      </c>
      <c r="E621" s="155">
        <v>0.34563198504879267</v>
      </c>
      <c r="F621" s="170">
        <v>4.29722631870498</v>
      </c>
      <c r="G621" s="171">
        <v>92.115637847487619</v>
      </c>
      <c r="H621" s="171">
        <v>0</v>
      </c>
      <c r="I621" s="155">
        <v>96.41286416619262</v>
      </c>
      <c r="BA621" s="159"/>
    </row>
    <row r="622" spans="1:53" x14ac:dyDescent="0.25">
      <c r="A622" s="143" t="s">
        <v>175</v>
      </c>
      <c r="B622" s="167">
        <v>19.612904127980986</v>
      </c>
      <c r="C622" s="154">
        <v>530.89523237249728</v>
      </c>
      <c r="D622" s="154">
        <v>0.93357584208409783</v>
      </c>
      <c r="E622" s="155">
        <v>551.44171234256237</v>
      </c>
      <c r="F622" s="170">
        <v>5470.9527572474135</v>
      </c>
      <c r="G622" s="171">
        <v>148091.41554993257</v>
      </c>
      <c r="H622" s="171">
        <v>260.4177991194494</v>
      </c>
      <c r="I622" s="155">
        <v>153822.78610629946</v>
      </c>
      <c r="AV622" s="432"/>
    </row>
    <row r="623" spans="1:53" x14ac:dyDescent="0.25">
      <c r="A623" s="143" t="s">
        <v>85</v>
      </c>
      <c r="B623" s="102">
        <v>0.76795937863186681</v>
      </c>
      <c r="C623" s="42">
        <v>0.76388217873817565</v>
      </c>
      <c r="D623" s="42">
        <v>8.6409950208849416E-4</v>
      </c>
      <c r="E623" s="36">
        <v>1.5327056568721311</v>
      </c>
      <c r="F623" s="173">
        <v>214.21965113192726</v>
      </c>
      <c r="G623" s="174">
        <v>213.08233011844126</v>
      </c>
      <c r="H623" s="174">
        <v>0.24103761088306627</v>
      </c>
      <c r="I623" s="36">
        <v>427.5430188612516</v>
      </c>
    </row>
    <row r="624" spans="1:53" x14ac:dyDescent="0.25">
      <c r="A624" s="143" t="s">
        <v>86</v>
      </c>
      <c r="B624" s="102">
        <v>8.8904035509105271E-4</v>
      </c>
      <c r="C624" s="42">
        <v>4.3816100709399867E-3</v>
      </c>
      <c r="D624" s="42">
        <v>7.6166044833770605E-3</v>
      </c>
      <c r="E624" s="36">
        <v>1.28872549094081E-2</v>
      </c>
      <c r="F624" s="173">
        <v>0.24799477681892484</v>
      </c>
      <c r="G624" s="174">
        <v>1.2222351948680978</v>
      </c>
      <c r="H624" s="174">
        <v>2.1246258599584755</v>
      </c>
      <c r="I624" s="36">
        <v>3.5948558316454986</v>
      </c>
    </row>
    <row r="625" spans="1:9" x14ac:dyDescent="0.25">
      <c r="A625" s="143" t="s">
        <v>176</v>
      </c>
      <c r="B625" s="167">
        <v>42.887281181036116</v>
      </c>
      <c r="C625" s="154">
        <v>554.97282440344168</v>
      </c>
      <c r="D625" s="154">
        <v>2.977899015241674</v>
      </c>
      <c r="E625" s="155">
        <v>600.8380045997194</v>
      </c>
      <c r="F625" s="170">
        <v>11963.260907062246</v>
      </c>
      <c r="G625" s="171">
        <v>154807.77778012591</v>
      </c>
      <c r="H625" s="171">
        <v>830.67478033493751</v>
      </c>
      <c r="I625" s="155">
        <v>167601.71346752305</v>
      </c>
    </row>
    <row r="626" spans="1:9" x14ac:dyDescent="0.25">
      <c r="A626" s="143" t="s">
        <v>177</v>
      </c>
      <c r="B626" s="102">
        <v>2.6053163335751139E-2</v>
      </c>
      <c r="C626" s="42">
        <v>4.3038593278727645E-2</v>
      </c>
      <c r="D626" s="42">
        <v>2.6922692065873183E-2</v>
      </c>
      <c r="E626" s="36">
        <v>9.6014448680351958E-2</v>
      </c>
      <c r="F626" s="173">
        <v>7.2674411120683944</v>
      </c>
      <c r="G626" s="174">
        <v>12.005468900976279</v>
      </c>
      <c r="H626" s="174">
        <v>7.5099931876062636</v>
      </c>
      <c r="I626" s="36">
        <v>26.782903200650935</v>
      </c>
    </row>
    <row r="627" spans="1:9" x14ac:dyDescent="0.25">
      <c r="A627" s="143" t="s">
        <v>178</v>
      </c>
      <c r="B627" s="102">
        <v>5.6203619893128887E-2</v>
      </c>
      <c r="C627" s="42">
        <v>0.14398089629795477</v>
      </c>
      <c r="D627" s="42">
        <v>0.54069704509256533</v>
      </c>
      <c r="E627" s="36">
        <v>0.74088156128364901</v>
      </c>
      <c r="F627" s="173">
        <v>15.677808202963606</v>
      </c>
      <c r="G627" s="174">
        <v>40.16298027319931</v>
      </c>
      <c r="H627" s="174">
        <v>150.82559779938202</v>
      </c>
      <c r="I627" s="36">
        <v>206.66638627554494</v>
      </c>
    </row>
    <row r="628" spans="1:9" x14ac:dyDescent="0.25">
      <c r="A628" s="143" t="s">
        <v>179</v>
      </c>
      <c r="B628" s="102">
        <v>7.4942257486389982E-2</v>
      </c>
      <c r="C628" s="42">
        <v>0.27822373941313994</v>
      </c>
      <c r="D628" s="42">
        <v>0.12003872770223388</v>
      </c>
      <c r="E628" s="36">
        <v>0.47320472460176383</v>
      </c>
      <c r="F628" s="173">
        <v>20.90488729022907</v>
      </c>
      <c r="G628" s="174">
        <v>77.609563802558526</v>
      </c>
      <c r="H628" s="174">
        <v>33.484393948680022</v>
      </c>
      <c r="I628" s="36">
        <v>131.99884504146763</v>
      </c>
    </row>
    <row r="629" spans="1:9" x14ac:dyDescent="0.25">
      <c r="A629" s="143" t="s">
        <v>180</v>
      </c>
      <c r="B629" s="102">
        <v>1.6833569098918422E-3</v>
      </c>
      <c r="C629" s="42">
        <v>7.6264521476719138E-2</v>
      </c>
      <c r="D629" s="42">
        <v>1.8540619248051702E-2</v>
      </c>
      <c r="E629" s="36">
        <v>9.6488497634662676E-2</v>
      </c>
      <c r="F629" s="173">
        <v>0.46956667240652661</v>
      </c>
      <c r="G629" s="174">
        <v>21.273728323484299</v>
      </c>
      <c r="H629" s="174">
        <v>5.171842544801394</v>
      </c>
      <c r="I629" s="36">
        <v>26.915137540692214</v>
      </c>
    </row>
    <row r="630" spans="1:9" x14ac:dyDescent="0.25">
      <c r="A630" s="143" t="s">
        <v>181</v>
      </c>
      <c r="B630" s="102">
        <v>1.5031548074571177E-3</v>
      </c>
      <c r="C630" s="42">
        <v>5.9324968507826294E-2</v>
      </c>
      <c r="D630" s="42">
        <v>5.0782423428200069E-3</v>
      </c>
      <c r="E630" s="36">
        <v>6.5906365658103414E-2</v>
      </c>
      <c r="F630" s="173">
        <v>0.4192999101389987</v>
      </c>
      <c r="G630" s="174">
        <v>16.548497760128498</v>
      </c>
      <c r="H630" s="174">
        <v>1.4165583926852008</v>
      </c>
      <c r="I630" s="36">
        <v>18.384356062952694</v>
      </c>
    </row>
    <row r="631" spans="1:9" x14ac:dyDescent="0.25">
      <c r="A631" s="143" t="s">
        <v>182</v>
      </c>
      <c r="B631" s="102">
        <v>4.1794780770946033E-2</v>
      </c>
      <c r="C631" s="42">
        <v>0.41839392234408873</v>
      </c>
      <c r="D631" s="42">
        <v>0</v>
      </c>
      <c r="E631" s="36">
        <v>0.46018870311503479</v>
      </c>
      <c r="F631" s="173">
        <v>11.658511641381132</v>
      </c>
      <c r="G631" s="174">
        <v>116.70955857058945</v>
      </c>
      <c r="H631" s="174">
        <v>0</v>
      </c>
      <c r="I631" s="36">
        <v>128.3680702119706</v>
      </c>
    </row>
    <row r="632" spans="1:9" x14ac:dyDescent="0.25">
      <c r="A632" s="143" t="s">
        <v>200</v>
      </c>
      <c r="B632" s="102">
        <v>5.3531979420389333E-4</v>
      </c>
      <c r="C632" s="42">
        <v>1.6683392199729164E-3</v>
      </c>
      <c r="D632" s="42">
        <v>7.65776744695641E-4</v>
      </c>
      <c r="E632" s="36">
        <v>2.9694357588724504E-3</v>
      </c>
      <c r="F632" s="173">
        <v>0.14932563199198173</v>
      </c>
      <c r="G632" s="174">
        <v>0.46537753899041928</v>
      </c>
      <c r="H632" s="174">
        <v>0.21361081283477673</v>
      </c>
      <c r="I632" s="36">
        <v>0.82831398381717769</v>
      </c>
    </row>
    <row r="633" spans="1:9" x14ac:dyDescent="0.25">
      <c r="A633" s="143" t="s">
        <v>201</v>
      </c>
      <c r="B633" s="102">
        <v>5.0710801518096601E-4</v>
      </c>
      <c r="C633" s="42">
        <v>3.7822273445134867E-3</v>
      </c>
      <c r="D633" s="42">
        <v>1.0686542861236168E-3</v>
      </c>
      <c r="E633" s="36">
        <v>5.3579896458180697E-3</v>
      </c>
      <c r="F633" s="173">
        <v>0.14145605239147066</v>
      </c>
      <c r="G633" s="174">
        <v>1.0550394262867773</v>
      </c>
      <c r="H633" s="174">
        <v>0.29809747067856246</v>
      </c>
      <c r="I633" s="36">
        <v>1.4945929493568104</v>
      </c>
    </row>
    <row r="634" spans="1:9" x14ac:dyDescent="0.25">
      <c r="A634" s="143" t="s">
        <v>185</v>
      </c>
      <c r="B634" s="102">
        <v>5.7940659088188734E-4</v>
      </c>
      <c r="C634" s="42">
        <v>3.0731715198216523E-3</v>
      </c>
      <c r="D634" s="42">
        <v>1.8576657525452494E-2</v>
      </c>
      <c r="E634" s="36">
        <v>2.2229235636156034E-2</v>
      </c>
      <c r="F634" s="173">
        <v>0.16162349365845322</v>
      </c>
      <c r="G634" s="174">
        <v>0.85725072075765529</v>
      </c>
      <c r="H634" s="174">
        <v>5.1818952994483203</v>
      </c>
      <c r="I634" s="36">
        <v>6.2007695138644294</v>
      </c>
    </row>
    <row r="635" spans="1:9" x14ac:dyDescent="0.25">
      <c r="A635" s="143" t="s">
        <v>186</v>
      </c>
      <c r="B635" s="102">
        <v>2.0269911700284983E-3</v>
      </c>
      <c r="C635" s="42">
        <v>2.0930336948076275E-2</v>
      </c>
      <c r="D635" s="42">
        <v>0.37308096111387007</v>
      </c>
      <c r="E635" s="36">
        <v>0.39603828923197482</v>
      </c>
      <c r="F635" s="173">
        <v>0.56542227801758849</v>
      </c>
      <c r="G635" s="174">
        <v>5.8384461520326223</v>
      </c>
      <c r="H635" s="174">
        <v>104.0696624815736</v>
      </c>
      <c r="I635" s="36">
        <v>110.4735309116238</v>
      </c>
    </row>
    <row r="636" spans="1:9" x14ac:dyDescent="0.25">
      <c r="A636" s="143" t="s">
        <v>187</v>
      </c>
      <c r="B636" s="102">
        <v>2.5605823586088154E-3</v>
      </c>
      <c r="C636" s="42">
        <v>4.6985295492252672E-2</v>
      </c>
      <c r="D636" s="42">
        <v>8.2826722114541368E-2</v>
      </c>
      <c r="E636" s="36">
        <v>0.13237259996540285</v>
      </c>
      <c r="F636" s="173">
        <v>0.71426572136270872</v>
      </c>
      <c r="G636" s="174">
        <v>13.106388031372395</v>
      </c>
      <c r="H636" s="174">
        <v>23.104231824589213</v>
      </c>
      <c r="I636" s="36">
        <v>36.924885577324318</v>
      </c>
    </row>
    <row r="637" spans="1:9" x14ac:dyDescent="0.25">
      <c r="A637" s="143" t="s">
        <v>188</v>
      </c>
      <c r="B637" s="102">
        <v>4.2385652808685609E-5</v>
      </c>
      <c r="C637" s="42">
        <v>1.0200232356675176E-2</v>
      </c>
      <c r="D637" s="42">
        <v>1.2793027281155674E-2</v>
      </c>
      <c r="E637" s="36">
        <v>2.3035645290639534E-2</v>
      </c>
      <c r="F637" s="173">
        <v>1.1823333382361341E-2</v>
      </c>
      <c r="G637" s="174">
        <v>2.8453200490946915</v>
      </c>
      <c r="H637" s="174">
        <v>3.5685713559129613</v>
      </c>
      <c r="I637" s="36">
        <v>6.4257147383900142</v>
      </c>
    </row>
    <row r="638" spans="1:9" x14ac:dyDescent="0.25">
      <c r="A638" s="143" t="s">
        <v>189</v>
      </c>
      <c r="B638" s="102">
        <v>3.3146741705359258E-5</v>
      </c>
      <c r="C638" s="42">
        <v>8.1495018627352183E-3</v>
      </c>
      <c r="D638" s="42">
        <v>3.5039872165458044E-3</v>
      </c>
      <c r="E638" s="36">
        <v>1.1686635820986382E-2</v>
      </c>
      <c r="F638" s="173">
        <v>9.2461706202900413E-3</v>
      </c>
      <c r="G638" s="174">
        <v>2.2732757675858766</v>
      </c>
      <c r="H638" s="174">
        <v>0.97742529095278841</v>
      </c>
      <c r="I638" s="36">
        <v>3.2599472291589549</v>
      </c>
    </row>
    <row r="639" spans="1:9" x14ac:dyDescent="0.25">
      <c r="A639" s="143" t="s">
        <v>190</v>
      </c>
      <c r="B639" s="102">
        <v>9.6172826188532659E-4</v>
      </c>
      <c r="C639" s="42">
        <v>0.14212001148079983</v>
      </c>
      <c r="D639" s="42">
        <v>0</v>
      </c>
      <c r="E639" s="42">
        <v>0.14308173974268515</v>
      </c>
      <c r="F639" s="173">
        <v>0.2682708206673895</v>
      </c>
      <c r="G639" s="174">
        <v>39.643892796153573</v>
      </c>
      <c r="H639" s="174">
        <v>0</v>
      </c>
      <c r="I639" s="36">
        <v>39.912163616820955</v>
      </c>
    </row>
    <row r="640" spans="1:9" x14ac:dyDescent="0.25">
      <c r="A640" s="143" t="s">
        <v>191</v>
      </c>
      <c r="B640" s="102">
        <v>6.9568225056252118E-6</v>
      </c>
      <c r="C640" s="42">
        <v>2.7062184832529193E-4</v>
      </c>
      <c r="D640" s="42">
        <v>5.2838595383999226E-4</v>
      </c>
      <c r="E640" s="42">
        <v>8.0596462467090934E-4</v>
      </c>
      <c r="F640" s="173">
        <v>1.9405819260866993E-3</v>
      </c>
      <c r="G640" s="174">
        <v>7.5489042194133271E-2</v>
      </c>
      <c r="H640" s="174">
        <v>0.14739146085599594</v>
      </c>
      <c r="I640" s="36">
        <v>0.22482108497621589</v>
      </c>
    </row>
    <row r="641" spans="1:53" x14ac:dyDescent="0.25">
      <c r="A641" s="156" t="s">
        <v>192</v>
      </c>
      <c r="B641" s="175">
        <v>8.975320445172299E-6</v>
      </c>
      <c r="C641" s="157">
        <v>6.9644957938912622E-4</v>
      </c>
      <c r="D641" s="157">
        <v>7.3737145742529557E-4</v>
      </c>
      <c r="E641" s="157">
        <v>1.442796357259594E-3</v>
      </c>
      <c r="F641" s="176">
        <v>2.5036350464100977E-3</v>
      </c>
      <c r="G641" s="177">
        <v>0.19427223636946317</v>
      </c>
      <c r="H641" s="177">
        <v>0.20568725476820807</v>
      </c>
      <c r="I641" s="158">
        <v>0.40246312618408131</v>
      </c>
      <c r="AY641" s="159"/>
    </row>
    <row r="643" spans="1:53" x14ac:dyDescent="0.25">
      <c r="A643" s="77" t="s">
        <v>202</v>
      </c>
    </row>
    <row r="644" spans="1:53" x14ac:dyDescent="0.25">
      <c r="A644" s="149"/>
      <c r="B644" s="160" t="s">
        <v>285</v>
      </c>
      <c r="C644" s="161"/>
      <c r="D644" s="161"/>
      <c r="E644" s="162"/>
      <c r="F644" s="60" t="s">
        <v>286</v>
      </c>
      <c r="G644" s="83"/>
      <c r="H644" s="84"/>
      <c r="I644" s="84"/>
    </row>
    <row r="645" spans="1:53" ht="26.25" x14ac:dyDescent="0.25">
      <c r="A645" s="156" t="s">
        <v>194</v>
      </c>
      <c r="B645" s="164" t="s">
        <v>195</v>
      </c>
      <c r="C645" s="165" t="s">
        <v>196</v>
      </c>
      <c r="D645" s="165" t="s">
        <v>197</v>
      </c>
      <c r="E645" s="19" t="s">
        <v>198</v>
      </c>
      <c r="F645" s="89" t="s">
        <v>195</v>
      </c>
      <c r="G645" s="89" t="s">
        <v>196</v>
      </c>
      <c r="H645" s="165" t="s">
        <v>197</v>
      </c>
      <c r="I645" s="19" t="s">
        <v>198</v>
      </c>
    </row>
    <row r="646" spans="1:53" x14ac:dyDescent="0.25">
      <c r="A646" s="143" t="s">
        <v>170</v>
      </c>
      <c r="B646" s="167">
        <v>252.65340896229046</v>
      </c>
      <c r="C646" s="154">
        <v>803.49580971174964</v>
      </c>
      <c r="D646" s="154">
        <v>3740.7815417444658</v>
      </c>
      <c r="E646" s="155">
        <v>4796.930760418506</v>
      </c>
      <c r="F646" s="168">
        <v>67540.273641445732</v>
      </c>
      <c r="G646" s="169">
        <v>214793.56673072377</v>
      </c>
      <c r="H646" s="169">
        <v>1000000</v>
      </c>
      <c r="I646" s="151">
        <v>1282333.8403721696</v>
      </c>
    </row>
    <row r="647" spans="1:53" x14ac:dyDescent="0.25">
      <c r="A647" s="143" t="s">
        <v>172</v>
      </c>
      <c r="B647" s="167">
        <v>241.20069578624603</v>
      </c>
      <c r="C647" s="154">
        <v>761.61796719832012</v>
      </c>
      <c r="D647" s="154">
        <v>3491.3703654307819</v>
      </c>
      <c r="E647" s="155">
        <v>4494.1890284153478</v>
      </c>
      <c r="F647" s="170">
        <v>64478.690641144785</v>
      </c>
      <c r="G647" s="171">
        <v>203598.62202569289</v>
      </c>
      <c r="H647" s="171">
        <v>933326.45236551983</v>
      </c>
      <c r="I647" s="155">
        <v>1201403.7650323575</v>
      </c>
    </row>
    <row r="648" spans="1:53" x14ac:dyDescent="0.25">
      <c r="A648" s="143" t="s">
        <v>33</v>
      </c>
      <c r="B648" s="167">
        <v>31.321080963744826</v>
      </c>
      <c r="C648" s="154">
        <v>45.869813274532326</v>
      </c>
      <c r="D648" s="154">
        <v>0</v>
      </c>
      <c r="E648" s="155">
        <v>77.190894238277153</v>
      </c>
      <c r="F648" s="170">
        <v>8372.870913263394</v>
      </c>
      <c r="G648" s="171">
        <v>12262.09356591872</v>
      </c>
      <c r="H648" s="171">
        <v>0</v>
      </c>
      <c r="I648" s="155">
        <v>20634.964479182112</v>
      </c>
    </row>
    <row r="649" spans="1:53" x14ac:dyDescent="0.25">
      <c r="A649" s="143" t="s">
        <v>25</v>
      </c>
      <c r="B649" s="167">
        <v>161.86527128695801</v>
      </c>
      <c r="C649" s="154">
        <v>466.95577233175391</v>
      </c>
      <c r="D649" s="154">
        <v>0</v>
      </c>
      <c r="E649" s="155">
        <v>628.82104361871188</v>
      </c>
      <c r="F649" s="170">
        <v>43270.442147090529</v>
      </c>
      <c r="G649" s="171">
        <v>124828.39939217489</v>
      </c>
      <c r="H649" s="171">
        <v>0</v>
      </c>
      <c r="I649" s="155">
        <v>168098.84153926541</v>
      </c>
      <c r="AZ649" s="159"/>
    </row>
    <row r="650" spans="1:53" x14ac:dyDescent="0.25">
      <c r="A650" s="143" t="s">
        <v>173</v>
      </c>
      <c r="B650" s="167">
        <v>48.01434353554319</v>
      </c>
      <c r="C650" s="154">
        <v>248.79238159203382</v>
      </c>
      <c r="D650" s="154">
        <v>3491.3703654307819</v>
      </c>
      <c r="E650" s="155">
        <v>3788.1770905583589</v>
      </c>
      <c r="F650" s="170">
        <v>12835.377580790862</v>
      </c>
      <c r="G650" s="171">
        <v>66508.12906759925</v>
      </c>
      <c r="H650" s="171">
        <v>933326.45236551983</v>
      </c>
      <c r="I650" s="155">
        <v>1012669.9590139099</v>
      </c>
      <c r="AX650" s="159"/>
    </row>
    <row r="651" spans="1:53" x14ac:dyDescent="0.25">
      <c r="A651" s="143" t="s">
        <v>199</v>
      </c>
      <c r="B651" s="272">
        <v>5.4890311403906843E-2</v>
      </c>
      <c r="C651" s="273">
        <v>0.1538695644368806</v>
      </c>
      <c r="D651" s="154">
        <v>0</v>
      </c>
      <c r="E651" s="155">
        <v>0.20875987584078745</v>
      </c>
      <c r="F651" s="170">
        <v>14.673487556375571</v>
      </c>
      <c r="G651" s="171">
        <v>41.132999272960888</v>
      </c>
      <c r="H651" s="171">
        <v>0</v>
      </c>
      <c r="I651" s="155">
        <v>55.806486829336457</v>
      </c>
      <c r="BA651" s="159"/>
    </row>
    <row r="652" spans="1:53" x14ac:dyDescent="0.25">
      <c r="A652" s="143" t="s">
        <v>175</v>
      </c>
      <c r="B652" s="167">
        <v>0.29495882857770228</v>
      </c>
      <c r="C652" s="154">
        <v>55.091394104168778</v>
      </c>
      <c r="D652" s="154">
        <v>286.93728512089905</v>
      </c>
      <c r="E652" s="155">
        <v>342.32363805364554</v>
      </c>
      <c r="F652" s="170">
        <v>78.849519889405784</v>
      </c>
      <c r="G652" s="171">
        <v>14727.241751326012</v>
      </c>
      <c r="H652" s="171">
        <v>76705.170274949953</v>
      </c>
      <c r="I652" s="155">
        <v>91511.261546165377</v>
      </c>
      <c r="AV652" s="432"/>
    </row>
    <row r="653" spans="1:53" x14ac:dyDescent="0.25">
      <c r="A653" s="143" t="s">
        <v>85</v>
      </c>
      <c r="B653" s="102">
        <v>0.45150352003764965</v>
      </c>
      <c r="C653" s="42">
        <v>0.21789526848868748</v>
      </c>
      <c r="D653" s="42">
        <v>8.6409950208849416E-3</v>
      </c>
      <c r="E653" s="36">
        <v>0.67803978354722205</v>
      </c>
      <c r="F653" s="173">
        <v>120.69764432891657</v>
      </c>
      <c r="G653" s="174">
        <v>58.248594861028643</v>
      </c>
      <c r="H653" s="174">
        <v>2.3099437709627182</v>
      </c>
      <c r="I653" s="36">
        <v>181.25618296090792</v>
      </c>
    </row>
    <row r="654" spans="1:53" x14ac:dyDescent="0.25">
      <c r="A654" s="143" t="s">
        <v>86</v>
      </c>
      <c r="B654" s="102">
        <v>3.2620962322311064E-4</v>
      </c>
      <c r="C654" s="42">
        <v>1.0291065299838567E-2</v>
      </c>
      <c r="D654" s="42">
        <v>7.6166044833770605E-3</v>
      </c>
      <c r="E654" s="36">
        <v>1.8233879406438738E-2</v>
      </c>
      <c r="F654" s="173">
        <v>8.7203601595774269E-2</v>
      </c>
      <c r="G654" s="174">
        <v>2.7510468561175214</v>
      </c>
      <c r="H654" s="174">
        <v>2.0360997824602061</v>
      </c>
      <c r="I654" s="36">
        <v>4.8743502401735013</v>
      </c>
    </row>
    <row r="655" spans="1:53" x14ac:dyDescent="0.25">
      <c r="A655" s="143" t="s">
        <v>176</v>
      </c>
      <c r="B655" s="167">
        <v>13.926509979861315</v>
      </c>
      <c r="C655" s="154">
        <v>64.355384463286626</v>
      </c>
      <c r="D655" s="154">
        <v>289.21491515962055</v>
      </c>
      <c r="E655" s="155">
        <v>367.49680960276845</v>
      </c>
      <c r="F655" s="170">
        <v>3722.8878041797825</v>
      </c>
      <c r="G655" s="171">
        <v>17203.727014028012</v>
      </c>
      <c r="H655" s="171">
        <v>77314.035030430809</v>
      </c>
      <c r="I655" s="155">
        <v>98240.649848638583</v>
      </c>
    </row>
    <row r="656" spans="1:53" x14ac:dyDescent="0.25">
      <c r="A656" s="143" t="s">
        <v>177</v>
      </c>
      <c r="B656" s="102">
        <v>1.2106174821976314E-2</v>
      </c>
      <c r="C656" s="42">
        <v>9.9319286960240089E-2</v>
      </c>
      <c r="D656" s="42">
        <v>0.23889051384286944</v>
      </c>
      <c r="E656" s="36">
        <v>0.35031597562508587</v>
      </c>
      <c r="F656" s="173">
        <v>3.2362688617017592</v>
      </c>
      <c r="G656" s="174">
        <v>26.550410883904171</v>
      </c>
      <c r="H656" s="174">
        <v>63.86112398626355</v>
      </c>
      <c r="I656" s="36">
        <v>93.647803731869487</v>
      </c>
    </row>
    <row r="657" spans="1:51" x14ac:dyDescent="0.25">
      <c r="A657" s="143" t="s">
        <v>178</v>
      </c>
      <c r="B657" s="102">
        <v>2.6916422215932437E-2</v>
      </c>
      <c r="C657" s="42">
        <v>4.2224168596593253E-2</v>
      </c>
      <c r="D657" s="42">
        <v>2.7034852254628263</v>
      </c>
      <c r="E657" s="36">
        <v>2.7726258162753519</v>
      </c>
      <c r="F657" s="173">
        <v>7.1954007245716651</v>
      </c>
      <c r="G657" s="174">
        <v>11.2875259154809</v>
      </c>
      <c r="H657" s="174">
        <v>722.70598945537211</v>
      </c>
      <c r="I657" s="36">
        <v>741.18891609542459</v>
      </c>
    </row>
    <row r="658" spans="1:51" x14ac:dyDescent="0.25">
      <c r="A658" s="143" t="s">
        <v>179</v>
      </c>
      <c r="B658" s="102">
        <v>6.6529699271675263E-2</v>
      </c>
      <c r="C658" s="42">
        <v>8.9955454064513871E-2</v>
      </c>
      <c r="D658" s="42">
        <v>0.12003872770223388</v>
      </c>
      <c r="E658" s="36">
        <v>0.27652388103842301</v>
      </c>
      <c r="F658" s="173">
        <v>17.784973147790389</v>
      </c>
      <c r="G658" s="174">
        <v>24.047235333225125</v>
      </c>
      <c r="H658" s="174">
        <v>32.089210867485015</v>
      </c>
      <c r="I658" s="36">
        <v>73.921419348500535</v>
      </c>
    </row>
    <row r="659" spans="1:51" x14ac:dyDescent="0.25">
      <c r="A659" s="143" t="s">
        <v>180</v>
      </c>
      <c r="B659" s="102">
        <v>3.763188522772183E-3</v>
      </c>
      <c r="C659" s="42">
        <v>8.8794094049290759E-3</v>
      </c>
      <c r="D659" s="42">
        <v>2.3406192480517039E-2</v>
      </c>
      <c r="E659" s="36">
        <v>3.6048790408218297E-2</v>
      </c>
      <c r="F659" s="173">
        <v>1.0059899196939655</v>
      </c>
      <c r="G659" s="174">
        <v>2.3736776141138347</v>
      </c>
      <c r="H659" s="174">
        <v>6.2570327134371659</v>
      </c>
      <c r="I659" s="36">
        <v>9.6367002472449652</v>
      </c>
    </row>
    <row r="660" spans="1:51" x14ac:dyDescent="0.25">
      <c r="A660" s="143" t="s">
        <v>181</v>
      </c>
      <c r="B660" s="102">
        <v>3.1895751607196464E-3</v>
      </c>
      <c r="C660" s="42">
        <v>5.2649137713497857E-3</v>
      </c>
      <c r="D660" s="42">
        <v>9.38242342820007E-3</v>
      </c>
      <c r="E660" s="36">
        <v>1.7836912360269502E-2</v>
      </c>
      <c r="F660" s="173">
        <v>0.85264940631422947</v>
      </c>
      <c r="G660" s="174">
        <v>1.4074368451076564</v>
      </c>
      <c r="H660" s="174">
        <v>2.5081452427785176</v>
      </c>
      <c r="I660" s="36">
        <v>4.7682314942004034</v>
      </c>
    </row>
    <row r="661" spans="1:51" x14ac:dyDescent="0.25">
      <c r="A661" s="143" t="s">
        <v>182</v>
      </c>
      <c r="B661" s="102">
        <v>2.9326670741039267E-2</v>
      </c>
      <c r="C661" s="42">
        <v>0.10298809517256619</v>
      </c>
      <c r="D661" s="42">
        <v>4.3349378976268943E-3</v>
      </c>
      <c r="E661" s="36">
        <v>0.13664970381123234</v>
      </c>
      <c r="F661" s="173">
        <v>7.8397175600270828</v>
      </c>
      <c r="G661" s="174">
        <v>27.531170698767671</v>
      </c>
      <c r="H661" s="174">
        <v>1.1588321449012904</v>
      </c>
      <c r="I661" s="36">
        <v>36.529720403696047</v>
      </c>
    </row>
    <row r="662" spans="1:51" x14ac:dyDescent="0.25">
      <c r="A662" s="143" t="s">
        <v>200</v>
      </c>
      <c r="B662" s="102">
        <v>5.8264155081163378E-4</v>
      </c>
      <c r="C662" s="42">
        <v>6.1136395109908585E-4</v>
      </c>
      <c r="D662" s="42">
        <v>1.7385376043784653E-3</v>
      </c>
      <c r="E662" s="36">
        <v>2.932543106289185E-3</v>
      </c>
      <c r="F662" s="173">
        <v>0.15575396325868479</v>
      </c>
      <c r="G662" s="174">
        <v>0.16343214493460745</v>
      </c>
      <c r="H662" s="174">
        <v>0.46475250826000403</v>
      </c>
      <c r="I662" s="36">
        <v>0.78393861645329632</v>
      </c>
    </row>
    <row r="663" spans="1:51" x14ac:dyDescent="0.25">
      <c r="A663" s="143" t="s">
        <v>201</v>
      </c>
      <c r="B663" s="102">
        <v>1.1505800878018368E-3</v>
      </c>
      <c r="C663" s="42">
        <v>1.2961603923931676E-3</v>
      </c>
      <c r="D663" s="42">
        <v>3.2861410505826863E-3</v>
      </c>
      <c r="E663" s="36">
        <v>5.7328815307776913E-3</v>
      </c>
      <c r="F663" s="173">
        <v>0.30757746074240905</v>
      </c>
      <c r="G663" s="174">
        <v>0.34649454343402253</v>
      </c>
      <c r="H663" s="174">
        <v>0.87846376857661579</v>
      </c>
      <c r="I663" s="36">
        <v>1.5325357727530475</v>
      </c>
    </row>
    <row r="664" spans="1:51" x14ac:dyDescent="0.25">
      <c r="A664" s="143" t="s">
        <v>185</v>
      </c>
      <c r="B664" s="102">
        <v>2.0592718413111953E-3</v>
      </c>
      <c r="C664" s="42">
        <v>5.7862140041331375E-2</v>
      </c>
      <c r="D664" s="42">
        <v>0.16483445455157991</v>
      </c>
      <c r="E664" s="36">
        <v>0.22475586643422249</v>
      </c>
      <c r="F664" s="173">
        <v>0.55049240869352678</v>
      </c>
      <c r="G664" s="174">
        <v>15.467928130961667</v>
      </c>
      <c r="H664" s="174">
        <v>44.064175550521853</v>
      </c>
      <c r="I664" s="36">
        <v>60.082596090177042</v>
      </c>
    </row>
    <row r="665" spans="1:51" x14ac:dyDescent="0.25">
      <c r="A665" s="143" t="s">
        <v>186</v>
      </c>
      <c r="B665" s="102">
        <v>1.0757630096802178E-3</v>
      </c>
      <c r="C665" s="42">
        <v>1.303737442130669E-2</v>
      </c>
      <c r="D665" s="42">
        <v>1.86540480556935</v>
      </c>
      <c r="E665" s="36">
        <v>1.8795179430003368</v>
      </c>
      <c r="F665" s="173">
        <v>0.28757707384819625</v>
      </c>
      <c r="G665" s="174">
        <v>3.4852006929083799</v>
      </c>
      <c r="H665" s="174">
        <v>498.66713272420668</v>
      </c>
      <c r="I665" s="36">
        <v>502.43991049096326</v>
      </c>
    </row>
    <row r="666" spans="1:51" x14ac:dyDescent="0.25">
      <c r="A666" s="143" t="s">
        <v>187</v>
      </c>
      <c r="B666" s="102">
        <v>3.3087495049421095E-3</v>
      </c>
      <c r="C666" s="42">
        <v>2.6589066989782462E-2</v>
      </c>
      <c r="D666" s="42">
        <v>8.2826722114541368E-2</v>
      </c>
      <c r="E666" s="36">
        <v>0.11272453860926594</v>
      </c>
      <c r="F666" s="173">
        <v>0.88450754689062028</v>
      </c>
      <c r="G666" s="174">
        <v>7.107890876028808</v>
      </c>
      <c r="H666" s="174">
        <v>22.141555498564664</v>
      </c>
      <c r="I666" s="36">
        <v>30.133953921484089</v>
      </c>
    </row>
    <row r="667" spans="1:51" x14ac:dyDescent="0.25">
      <c r="A667" s="143" t="s">
        <v>188</v>
      </c>
      <c r="B667" s="102">
        <v>2.6019934129794126E-4</v>
      </c>
      <c r="C667" s="42">
        <v>2.3618197707277696E-3</v>
      </c>
      <c r="D667" s="42">
        <v>1.6150272811556756E-2</v>
      </c>
      <c r="E667" s="36">
        <v>1.8772291923582467E-2</v>
      </c>
      <c r="F667" s="173">
        <v>6.9557481075625871E-2</v>
      </c>
      <c r="G667" s="174">
        <v>0.63137067598616436</v>
      </c>
      <c r="H667" s="174">
        <v>4.3173525722716439</v>
      </c>
      <c r="I667" s="36">
        <v>5.0182807293334344</v>
      </c>
    </row>
    <row r="668" spans="1:51" x14ac:dyDescent="0.25">
      <c r="A668" s="143" t="s">
        <v>189</v>
      </c>
      <c r="B668" s="102">
        <v>2.0373116731497038E-4</v>
      </c>
      <c r="C668" s="42">
        <v>1.8374761325744401E-3</v>
      </c>
      <c r="D668" s="42">
        <v>6.4738721654580477E-3</v>
      </c>
      <c r="E668" s="36">
        <v>8.5150794653474585E-3</v>
      </c>
      <c r="F668" s="173">
        <v>5.4462193272040944E-2</v>
      </c>
      <c r="G668" s="174">
        <v>0.49120113325771936</v>
      </c>
      <c r="H668" s="174">
        <v>1.730620217517177</v>
      </c>
      <c r="I668" s="36">
        <v>2.2762835440469371</v>
      </c>
    </row>
    <row r="669" spans="1:51" x14ac:dyDescent="0.25">
      <c r="A669" s="143" t="s">
        <v>190</v>
      </c>
      <c r="B669" s="102">
        <v>4.1466219692294611E-3</v>
      </c>
      <c r="C669" s="42">
        <v>5.2838103954855505E-2</v>
      </c>
      <c r="D669" s="42">
        <v>2.9911071493625568E-3</v>
      </c>
      <c r="E669" s="42">
        <v>5.9975833073447525E-2</v>
      </c>
      <c r="F669" s="173">
        <v>1.1084908121354065</v>
      </c>
      <c r="G669" s="174">
        <v>14.124883627985163</v>
      </c>
      <c r="H669" s="174">
        <v>0.7995941799818902</v>
      </c>
      <c r="I669" s="36">
        <v>16.032968620102462</v>
      </c>
    </row>
    <row r="670" spans="1:51" x14ac:dyDescent="0.25">
      <c r="A670" s="143" t="s">
        <v>191</v>
      </c>
      <c r="B670" s="102">
        <v>2.6202244054980968E-5</v>
      </c>
      <c r="C670" s="42">
        <v>1.8469796856051456E-4</v>
      </c>
      <c r="D670" s="42">
        <v>1.1995909470211409E-3</v>
      </c>
      <c r="E670" s="42">
        <v>1.4104911596366364E-3</v>
      </c>
      <c r="F670" s="173">
        <v>7.0044838926257864E-3</v>
      </c>
      <c r="G670" s="174">
        <v>4.9374165932818147E-2</v>
      </c>
      <c r="H670" s="174">
        <v>0.32067923069940274</v>
      </c>
      <c r="I670" s="36">
        <v>0.37705788052484668</v>
      </c>
    </row>
    <row r="671" spans="1:51" x14ac:dyDescent="0.25">
      <c r="A671" s="156" t="s">
        <v>192</v>
      </c>
      <c r="B671" s="175">
        <v>6.1797637757942043E-5</v>
      </c>
      <c r="C671" s="157">
        <v>4.7272362471296423E-4</v>
      </c>
      <c r="D671" s="157">
        <v>2.2674373249020534E-3</v>
      </c>
      <c r="E671" s="157">
        <v>2.8019585873729595E-3</v>
      </c>
      <c r="F671" s="176">
        <v>1.6519980402042805E-2</v>
      </c>
      <c r="G671" s="177">
        <v>0.1263702837061465</v>
      </c>
      <c r="H671" s="177">
        <v>0.60614000031786486</v>
      </c>
      <c r="I671" s="158">
        <v>0.74903026442605414</v>
      </c>
      <c r="AY671" s="159"/>
    </row>
    <row r="673" spans="1:53" x14ac:dyDescent="0.25">
      <c r="A673" s="77" t="s">
        <v>936</v>
      </c>
    </row>
    <row r="674" spans="1:53" x14ac:dyDescent="0.25">
      <c r="A674" s="149"/>
      <c r="B674" s="160" t="s">
        <v>285</v>
      </c>
      <c r="C674" s="161"/>
      <c r="D674" s="161"/>
      <c r="E674" s="162"/>
      <c r="F674" s="60" t="s">
        <v>286</v>
      </c>
      <c r="G674" s="83"/>
      <c r="H674" s="84"/>
      <c r="I674" s="84"/>
    </row>
    <row r="675" spans="1:53" ht="26.25" x14ac:dyDescent="0.25">
      <c r="A675" s="156" t="s">
        <v>194</v>
      </c>
      <c r="B675" s="164" t="s">
        <v>195</v>
      </c>
      <c r="C675" s="165" t="s">
        <v>196</v>
      </c>
      <c r="D675" s="165" t="s">
        <v>197</v>
      </c>
      <c r="E675" s="19" t="s">
        <v>198</v>
      </c>
      <c r="F675" s="89" t="s">
        <v>195</v>
      </c>
      <c r="G675" s="89" t="s">
        <v>196</v>
      </c>
      <c r="H675" s="165" t="s">
        <v>197</v>
      </c>
      <c r="I675" s="19" t="s">
        <v>198</v>
      </c>
    </row>
    <row r="676" spans="1:53" x14ac:dyDescent="0.25">
      <c r="A676" s="143" t="s">
        <v>170</v>
      </c>
      <c r="B676" s="167">
        <v>128.66976653762578</v>
      </c>
      <c r="C676" s="154">
        <v>817.22117804647394</v>
      </c>
      <c r="D676" s="154">
        <v>3740.7815417444658</v>
      </c>
      <c r="E676" s="155">
        <v>4686.6724863285654</v>
      </c>
      <c r="F676" s="168">
        <v>34396.493112939781</v>
      </c>
      <c r="G676" s="169">
        <v>218462.68458258413</v>
      </c>
      <c r="H676" s="169">
        <v>1000000</v>
      </c>
      <c r="I676" s="151">
        <v>1252859.1776955239</v>
      </c>
    </row>
    <row r="677" spans="1:53" x14ac:dyDescent="0.25">
      <c r="A677" s="143" t="s">
        <v>172</v>
      </c>
      <c r="B677" s="167">
        <v>123.92714657892357</v>
      </c>
      <c r="C677" s="154">
        <v>773.80128811069198</v>
      </c>
      <c r="D677" s="154">
        <v>3491.3703654307819</v>
      </c>
      <c r="E677" s="155">
        <v>4389.0988001203978</v>
      </c>
      <c r="F677" s="170">
        <v>33128.677843382357</v>
      </c>
      <c r="G677" s="171">
        <v>206855.51387473955</v>
      </c>
      <c r="H677" s="171">
        <v>933326.45236551983</v>
      </c>
      <c r="I677" s="155">
        <v>1173310.6440836419</v>
      </c>
    </row>
    <row r="678" spans="1:53" x14ac:dyDescent="0.25">
      <c r="A678" s="143" t="s">
        <v>33</v>
      </c>
      <c r="B678" s="167">
        <v>13.385279985938169</v>
      </c>
      <c r="C678" s="154">
        <v>50.42958174831108</v>
      </c>
      <c r="D678" s="154">
        <v>0</v>
      </c>
      <c r="E678" s="155">
        <v>63.814861734249249</v>
      </c>
      <c r="F678" s="170">
        <v>3578.2041363730946</v>
      </c>
      <c r="G678" s="171">
        <v>13481.028278597068</v>
      </c>
      <c r="H678" s="171">
        <v>0</v>
      </c>
      <c r="I678" s="155">
        <v>17059.232414970164</v>
      </c>
    </row>
    <row r="679" spans="1:53" x14ac:dyDescent="0.25">
      <c r="A679" s="143" t="s">
        <v>25</v>
      </c>
      <c r="B679" s="167">
        <v>69.115884689889924</v>
      </c>
      <c r="C679" s="154">
        <v>535.75891912264319</v>
      </c>
      <c r="D679" s="154">
        <v>0</v>
      </c>
      <c r="E679" s="155">
        <v>604.87480381253317</v>
      </c>
      <c r="F679" s="170">
        <v>18476.322105048297</v>
      </c>
      <c r="G679" s="171">
        <v>143221.11920836705</v>
      </c>
      <c r="H679" s="171">
        <v>0</v>
      </c>
      <c r="I679" s="155">
        <v>161697.44131341536</v>
      </c>
      <c r="AZ679" s="159"/>
    </row>
    <row r="680" spans="1:53" x14ac:dyDescent="0.25">
      <c r="A680" s="143" t="s">
        <v>173</v>
      </c>
      <c r="B680" s="167">
        <v>41.425981903095469</v>
      </c>
      <c r="C680" s="154">
        <v>187.61278723973777</v>
      </c>
      <c r="D680" s="154">
        <v>3491.3703654307819</v>
      </c>
      <c r="E680" s="155">
        <v>3720.4091345736151</v>
      </c>
      <c r="F680" s="170">
        <v>11074.151601960961</v>
      </c>
      <c r="G680" s="171">
        <v>50153.366387775466</v>
      </c>
      <c r="H680" s="171">
        <v>933326.45236551983</v>
      </c>
      <c r="I680" s="155">
        <v>994553.97035525623</v>
      </c>
      <c r="AX680" s="159"/>
    </row>
    <row r="681" spans="1:53" x14ac:dyDescent="0.25">
      <c r="A681" s="143" t="s">
        <v>199</v>
      </c>
      <c r="B681" s="272">
        <v>5.4536103337346195E-2</v>
      </c>
      <c r="C681" s="273">
        <v>0.16406221286606748</v>
      </c>
      <c r="D681" s="154">
        <v>0</v>
      </c>
      <c r="E681" s="155">
        <v>0.21859831620341369</v>
      </c>
      <c r="F681" s="170">
        <v>14.578799304039011</v>
      </c>
      <c r="G681" s="171">
        <v>43.857736955566551</v>
      </c>
      <c r="H681" s="171">
        <v>0</v>
      </c>
      <c r="I681" s="155">
        <v>58.436536259605568</v>
      </c>
      <c r="BA681" s="159"/>
    </row>
    <row r="682" spans="1:53" x14ac:dyDescent="0.25">
      <c r="A682" s="143" t="s">
        <v>175</v>
      </c>
      <c r="B682" s="167">
        <v>-9.5673442862446887</v>
      </c>
      <c r="C682" s="154">
        <v>57.036428756450782</v>
      </c>
      <c r="D682" s="154">
        <v>286.93728512089905</v>
      </c>
      <c r="E682" s="155">
        <v>334.40636959110515</v>
      </c>
      <c r="F682" s="170">
        <v>-2557.5789923789775</v>
      </c>
      <c r="G682" s="171">
        <v>15247.195838614134</v>
      </c>
      <c r="H682" s="171">
        <v>76705.170274949953</v>
      </c>
      <c r="I682" s="155">
        <v>89394.787121185116</v>
      </c>
      <c r="AV682" s="432"/>
    </row>
    <row r="683" spans="1:53" x14ac:dyDescent="0.25">
      <c r="A683" s="143" t="s">
        <v>85</v>
      </c>
      <c r="B683" s="102">
        <v>0.43211468512960327</v>
      </c>
      <c r="C683" s="42">
        <v>0.30198746157845691</v>
      </c>
      <c r="D683" s="42">
        <v>8.6409950208849416E-3</v>
      </c>
      <c r="E683" s="36">
        <v>0.74274314172894507</v>
      </c>
      <c r="F683" s="173">
        <v>115.51454697568147</v>
      </c>
      <c r="G683" s="174">
        <v>80.728440890891733</v>
      </c>
      <c r="H683" s="174">
        <v>2.3099437709627182</v>
      </c>
      <c r="I683" s="36">
        <v>198.55293163753589</v>
      </c>
    </row>
    <row r="684" spans="1:53" x14ac:dyDescent="0.25">
      <c r="A684" s="143" t="s">
        <v>86</v>
      </c>
      <c r="B684" s="102">
        <v>1.573375980135643E-4</v>
      </c>
      <c r="C684" s="42">
        <v>1.0409779990665743E-2</v>
      </c>
      <c r="D684" s="42">
        <v>7.6166044833770605E-3</v>
      </c>
      <c r="E684" s="36">
        <v>1.8183722072056367E-2</v>
      </c>
      <c r="F684" s="173">
        <v>4.20600872458839E-2</v>
      </c>
      <c r="G684" s="174">
        <v>2.7827821203938239</v>
      </c>
      <c r="H684" s="174">
        <v>2.0360997824602061</v>
      </c>
      <c r="I684" s="36">
        <v>4.8609419900999145</v>
      </c>
    </row>
    <row r="685" spans="1:53" x14ac:dyDescent="0.25">
      <c r="A685" s="143" t="s">
        <v>176</v>
      </c>
      <c r="B685" s="167">
        <v>3.4377907311170048</v>
      </c>
      <c r="C685" s="154">
        <v>68.854644301330907</v>
      </c>
      <c r="D685" s="154">
        <v>289.21491515962055</v>
      </c>
      <c r="E685" s="155">
        <v>361.50735019206843</v>
      </c>
      <c r="F685" s="170">
        <v>919.00334001162628</v>
      </c>
      <c r="G685" s="171">
        <v>18406.486327245249</v>
      </c>
      <c r="H685" s="171">
        <v>77314.035030430809</v>
      </c>
      <c r="I685" s="155">
        <v>96639.524697687666</v>
      </c>
    </row>
    <row r="686" spans="1:53" x14ac:dyDescent="0.25">
      <c r="A686" s="143" t="s">
        <v>177</v>
      </c>
      <c r="B686" s="102">
        <v>1.1808477461498174E-2</v>
      </c>
      <c r="C686" s="42">
        <v>0.10194978949023824</v>
      </c>
      <c r="D686" s="42">
        <v>0.23889051384286944</v>
      </c>
      <c r="E686" s="36">
        <v>0.35264878079460582</v>
      </c>
      <c r="F686" s="173">
        <v>3.1566872670119737</v>
      </c>
      <c r="G686" s="174">
        <v>27.253606860638875</v>
      </c>
      <c r="H686" s="174">
        <v>63.86112398626355</v>
      </c>
      <c r="I686" s="36">
        <v>94.271418113914393</v>
      </c>
    </row>
    <row r="687" spans="1:53" x14ac:dyDescent="0.25">
      <c r="A687" s="143" t="s">
        <v>178</v>
      </c>
      <c r="B687" s="102">
        <v>2.3706131350012975E-2</v>
      </c>
      <c r="C687" s="42">
        <v>4.6649644543825544E-2</v>
      </c>
      <c r="D687" s="42">
        <v>2.7034852254628263</v>
      </c>
      <c r="E687" s="36">
        <v>2.773841001356665</v>
      </c>
      <c r="F687" s="173">
        <v>6.3372135168732475</v>
      </c>
      <c r="G687" s="174">
        <v>12.470561037379124</v>
      </c>
      <c r="H687" s="174">
        <v>722.70598945537211</v>
      </c>
      <c r="I687" s="36">
        <v>741.51376400962454</v>
      </c>
    </row>
    <row r="688" spans="1:53" x14ac:dyDescent="0.25">
      <c r="A688" s="143" t="s">
        <v>179</v>
      </c>
      <c r="B688" s="102">
        <v>8.5811558217072273E-2</v>
      </c>
      <c r="C688" s="42">
        <v>0.10281378549455253</v>
      </c>
      <c r="D688" s="42">
        <v>0.12003872770223388</v>
      </c>
      <c r="E688" s="36">
        <v>0.30866407141385871</v>
      </c>
      <c r="F688" s="173">
        <v>22.939473278371434</v>
      </c>
      <c r="G688" s="174">
        <v>27.484573570315106</v>
      </c>
      <c r="H688" s="174">
        <v>32.089210867485015</v>
      </c>
      <c r="I688" s="36">
        <v>82.513257716171566</v>
      </c>
    </row>
    <row r="689" spans="1:51" x14ac:dyDescent="0.25">
      <c r="A689" s="143" t="s">
        <v>180</v>
      </c>
      <c r="B689" s="102">
        <v>5.8943404324822476E-3</v>
      </c>
      <c r="C689" s="42">
        <v>9.9183411262833629E-3</v>
      </c>
      <c r="D689" s="42">
        <v>2.3406192480517039E-2</v>
      </c>
      <c r="E689" s="36">
        <v>3.9218874039282647E-2</v>
      </c>
      <c r="F689" s="173">
        <v>1.5756975826322905</v>
      </c>
      <c r="G689" s="174">
        <v>2.651408807384692</v>
      </c>
      <c r="H689" s="174">
        <v>6.2570327134371659</v>
      </c>
      <c r="I689" s="36">
        <v>10.484139103454149</v>
      </c>
    </row>
    <row r="690" spans="1:51" x14ac:dyDescent="0.25">
      <c r="A690" s="143" t="s">
        <v>181</v>
      </c>
      <c r="B690" s="102">
        <v>5.2794115287493597E-3</v>
      </c>
      <c r="C690" s="42">
        <v>6.1247900258583577E-3</v>
      </c>
      <c r="D690" s="42">
        <v>9.38242342820007E-3</v>
      </c>
      <c r="E690" s="36">
        <v>2.0786624982807787E-2</v>
      </c>
      <c r="F690" s="173">
        <v>1.4113124409524791</v>
      </c>
      <c r="G690" s="174">
        <v>1.6373022475410688</v>
      </c>
      <c r="H690" s="174">
        <v>2.5081452427785176</v>
      </c>
      <c r="I690" s="36">
        <v>5.5567599312720652</v>
      </c>
    </row>
    <row r="691" spans="1:51" x14ac:dyDescent="0.25">
      <c r="A691" s="143" t="s">
        <v>182</v>
      </c>
      <c r="B691" s="102">
        <v>4.4734261496487689E-2</v>
      </c>
      <c r="C691" s="42">
        <v>0.11010403388472648</v>
      </c>
      <c r="D691" s="42">
        <v>4.3349378976268943E-3</v>
      </c>
      <c r="E691" s="36">
        <v>0.15917323327884106</v>
      </c>
      <c r="F691" s="173">
        <v>11.95853353030245</v>
      </c>
      <c r="G691" s="174">
        <v>29.433430596265417</v>
      </c>
      <c r="H691" s="174">
        <v>1.1588321449012904</v>
      </c>
      <c r="I691" s="36">
        <v>42.55079627146916</v>
      </c>
    </row>
    <row r="692" spans="1:51" x14ac:dyDescent="0.25">
      <c r="A692" s="143" t="s">
        <v>200</v>
      </c>
      <c r="B692" s="102">
        <v>9.2926328475745584E-4</v>
      </c>
      <c r="C692" s="42">
        <v>7.9855673001673615E-4</v>
      </c>
      <c r="D692" s="42">
        <v>1.7385376043784653E-3</v>
      </c>
      <c r="E692" s="36">
        <v>3.4663576191526573E-3</v>
      </c>
      <c r="F692" s="173">
        <v>0.24841420820423152</v>
      </c>
      <c r="G692" s="174">
        <v>0.21347323309458469</v>
      </c>
      <c r="H692" s="174">
        <v>0.46475250826000403</v>
      </c>
      <c r="I692" s="36">
        <v>0.92663994955882023</v>
      </c>
    </row>
    <row r="693" spans="1:51" x14ac:dyDescent="0.25">
      <c r="A693" s="143" t="s">
        <v>201</v>
      </c>
      <c r="B693" s="102">
        <v>1.9936441067140275E-3</v>
      </c>
      <c r="C693" s="42">
        <v>1.6946321875852557E-3</v>
      </c>
      <c r="D693" s="42">
        <v>3.2861410505826863E-3</v>
      </c>
      <c r="E693" s="36">
        <v>6.9744173448819695E-3</v>
      </c>
      <c r="F693" s="173">
        <v>0.53294855218525194</v>
      </c>
      <c r="G693" s="174">
        <v>0.45301554465941513</v>
      </c>
      <c r="H693" s="174">
        <v>0.87846376857661579</v>
      </c>
      <c r="I693" s="36">
        <v>1.8644278654212827</v>
      </c>
    </row>
    <row r="694" spans="1:51" x14ac:dyDescent="0.25">
      <c r="A694" s="143" t="s">
        <v>185</v>
      </c>
      <c r="B694" s="102">
        <v>2.3849209705109928E-3</v>
      </c>
      <c r="C694" s="42">
        <v>6.063698607036181E-2</v>
      </c>
      <c r="D694" s="42">
        <v>0.19593799945392151</v>
      </c>
      <c r="E694" s="36">
        <v>0.25895990649479433</v>
      </c>
      <c r="F694" s="173">
        <v>0.6375461768876286</v>
      </c>
      <c r="G694" s="174">
        <v>16.209710562805153</v>
      </c>
      <c r="H694" s="174">
        <v>52.378893893533366</v>
      </c>
      <c r="I694" s="36">
        <v>69.226150633226155</v>
      </c>
    </row>
    <row r="695" spans="1:51" x14ac:dyDescent="0.25">
      <c r="A695" s="143" t="s">
        <v>186</v>
      </c>
      <c r="B695" s="102">
        <v>9.7738321356209083E-4</v>
      </c>
      <c r="C695" s="42">
        <v>1.6674503685648424E-2</v>
      </c>
      <c r="D695" s="42">
        <v>2.2173985819246105</v>
      </c>
      <c r="E695" s="36">
        <v>2.2350504688238209</v>
      </c>
      <c r="F695" s="173">
        <v>0.26127781124216642</v>
      </c>
      <c r="G695" s="174">
        <v>4.4574919704807145</v>
      </c>
      <c r="H695" s="174">
        <v>592.76345255129638</v>
      </c>
      <c r="I695" s="36">
        <v>597.48222233301908</v>
      </c>
    </row>
    <row r="696" spans="1:51" x14ac:dyDescent="0.25">
      <c r="A696" s="143" t="s">
        <v>187</v>
      </c>
      <c r="B696" s="102">
        <v>5.1077695644268159E-3</v>
      </c>
      <c r="C696" s="42">
        <v>3.3357556209743629E-2</v>
      </c>
      <c r="D696" s="42">
        <v>9.8455764461372233E-2</v>
      </c>
      <c r="E696" s="36">
        <v>0.13692109023554266</v>
      </c>
      <c r="F696" s="173">
        <v>1.3654284559062684</v>
      </c>
      <c r="G696" s="174">
        <v>8.9172692490852477</v>
      </c>
      <c r="H696" s="174">
        <v>26.319570753511215</v>
      </c>
      <c r="I696" s="36">
        <v>36.602268458502728</v>
      </c>
    </row>
    <row r="697" spans="1:51" x14ac:dyDescent="0.25">
      <c r="A697" s="143" t="s">
        <v>188</v>
      </c>
      <c r="B697" s="102">
        <v>4.2346766848818556E-4</v>
      </c>
      <c r="C697" s="42">
        <v>3.0585528722569541E-3</v>
      </c>
      <c r="D697" s="42">
        <v>1.9197759072520075E-2</v>
      </c>
      <c r="E697" s="36">
        <v>2.2679779613265214E-2</v>
      </c>
      <c r="F697" s="173">
        <v>0.1132029934821339</v>
      </c>
      <c r="G697" s="174">
        <v>0.81762402806089474</v>
      </c>
      <c r="H697" s="174">
        <v>5.1320182315611635</v>
      </c>
      <c r="I697" s="36">
        <v>6.0628452531041912</v>
      </c>
    </row>
    <row r="698" spans="1:51" x14ac:dyDescent="0.25">
      <c r="A698" s="143" t="s">
        <v>189</v>
      </c>
      <c r="B698" s="102">
        <v>3.7336771072975266E-4</v>
      </c>
      <c r="C698" s="42">
        <v>2.3714792751654899E-3</v>
      </c>
      <c r="D698" s="42">
        <v>7.6954636958096977E-3</v>
      </c>
      <c r="E698" s="36">
        <v>1.044031068170494E-2</v>
      </c>
      <c r="F698" s="173">
        <v>9.9810081546659213E-2</v>
      </c>
      <c r="G698" s="174">
        <v>0.63395289158200363</v>
      </c>
      <c r="H698" s="174">
        <v>2.0571807281269403</v>
      </c>
      <c r="I698" s="36">
        <v>2.7909437012556033</v>
      </c>
    </row>
    <row r="699" spans="1:51" x14ac:dyDescent="0.25">
      <c r="A699" s="143" t="s">
        <v>190</v>
      </c>
      <c r="B699" s="102">
        <v>4.3098967338514385E-3</v>
      </c>
      <c r="C699" s="42">
        <v>6.4619780306103838E-2</v>
      </c>
      <c r="D699" s="42">
        <v>3.5555160636335788E-3</v>
      </c>
      <c r="E699" s="42">
        <v>7.2485193103588863E-2</v>
      </c>
      <c r="F699" s="173">
        <v>1.1521380454207368</v>
      </c>
      <c r="G699" s="174">
        <v>17.274406319907477</v>
      </c>
      <c r="H699" s="174">
        <v>0.9504741252480382</v>
      </c>
      <c r="I699" s="36">
        <v>19.377018490576255</v>
      </c>
    </row>
    <row r="700" spans="1:51" x14ac:dyDescent="0.25">
      <c r="A700" s="143" t="s">
        <v>191</v>
      </c>
      <c r="B700" s="102">
        <v>5.5567319088628247E-5</v>
      </c>
      <c r="C700" s="42">
        <v>2.4986988051910815E-4</v>
      </c>
      <c r="D700" s="42">
        <v>1.4259485431112173E-3</v>
      </c>
      <c r="E700" s="42">
        <v>1.7313857427189536E-3</v>
      </c>
      <c r="F700" s="173">
        <v>1.4854467834738923E-2</v>
      </c>
      <c r="G700" s="174">
        <v>6.6796170193511098E-2</v>
      </c>
      <c r="H700" s="174">
        <v>0.3811900072748553</v>
      </c>
      <c r="I700" s="36">
        <v>0.46284064530310531</v>
      </c>
    </row>
    <row r="701" spans="1:51" x14ac:dyDescent="0.25">
      <c r="A701" s="156" t="s">
        <v>192</v>
      </c>
      <c r="B701" s="175">
        <v>1.3667013883784736E-4</v>
      </c>
      <c r="C701" s="157">
        <v>6.3971570886922364E-4</v>
      </c>
      <c r="D701" s="157">
        <v>2.6952928896879194E-3</v>
      </c>
      <c r="E701" s="157">
        <v>3.4716787373949903E-3</v>
      </c>
      <c r="F701" s="176">
        <v>3.6535183173009612E-2</v>
      </c>
      <c r="G701" s="177">
        <v>0.17101124503808912</v>
      </c>
      <c r="H701" s="177">
        <v>0.72051598298654029</v>
      </c>
      <c r="I701" s="158">
        <v>0.9280624111976391</v>
      </c>
      <c r="AY701" s="159"/>
    </row>
    <row r="703" spans="1:51" x14ac:dyDescent="0.25">
      <c r="A703" s="77" t="s">
        <v>301</v>
      </c>
    </row>
    <row r="704" spans="1:51" x14ac:dyDescent="0.25">
      <c r="A704" s="149"/>
      <c r="B704" s="160" t="s">
        <v>285</v>
      </c>
      <c r="C704" s="161"/>
      <c r="D704" s="161"/>
      <c r="E704" s="162"/>
      <c r="F704" s="60" t="s">
        <v>286</v>
      </c>
      <c r="G704" s="83"/>
      <c r="H704" s="84"/>
      <c r="I704" s="84"/>
    </row>
    <row r="705" spans="1:53" ht="26.25" x14ac:dyDescent="0.25">
      <c r="A705" s="156" t="s">
        <v>194</v>
      </c>
      <c r="B705" s="164" t="s">
        <v>195</v>
      </c>
      <c r="C705" s="165" t="s">
        <v>196</v>
      </c>
      <c r="D705" s="165" t="s">
        <v>197</v>
      </c>
      <c r="E705" s="19" t="s">
        <v>198</v>
      </c>
      <c r="F705" s="89" t="s">
        <v>195</v>
      </c>
      <c r="G705" s="89" t="s">
        <v>196</v>
      </c>
      <c r="H705" s="165" t="s">
        <v>197</v>
      </c>
      <c r="I705" s="19" t="s">
        <v>198</v>
      </c>
    </row>
    <row r="706" spans="1:53" x14ac:dyDescent="0.25">
      <c r="A706" s="143" t="s">
        <v>170</v>
      </c>
      <c r="B706" s="167">
        <v>252.65340896229054</v>
      </c>
      <c r="C706" s="154">
        <v>803.49580971174987</v>
      </c>
      <c r="D706" s="154">
        <v>3740.7815417444658</v>
      </c>
      <c r="E706" s="155">
        <v>4796.930760418506</v>
      </c>
      <c r="F706" s="168">
        <v>67540.273641445761</v>
      </c>
      <c r="G706" s="169">
        <v>214793.56673072383</v>
      </c>
      <c r="H706" s="169">
        <v>1000000</v>
      </c>
      <c r="I706" s="151">
        <v>1282333.8403721696</v>
      </c>
    </row>
    <row r="707" spans="1:53" x14ac:dyDescent="0.25">
      <c r="A707" s="143" t="s">
        <v>172</v>
      </c>
      <c r="B707" s="167">
        <v>241.20069578624609</v>
      </c>
      <c r="C707" s="154">
        <v>761.61796719832023</v>
      </c>
      <c r="D707" s="154">
        <v>3491.3703654307824</v>
      </c>
      <c r="E707" s="155">
        <v>4494.1890284153487</v>
      </c>
      <c r="F707" s="170">
        <v>64478.6906411448</v>
      </c>
      <c r="G707" s="171">
        <v>203598.62202569292</v>
      </c>
      <c r="H707" s="171">
        <v>933326.45236551994</v>
      </c>
      <c r="I707" s="155">
        <v>1201403.7650323578</v>
      </c>
    </row>
    <row r="708" spans="1:53" x14ac:dyDescent="0.25">
      <c r="A708" s="143" t="s">
        <v>33</v>
      </c>
      <c r="B708" s="167">
        <v>31.321080963744826</v>
      </c>
      <c r="C708" s="154">
        <v>45.869813274532326</v>
      </c>
      <c r="D708" s="154">
        <v>0</v>
      </c>
      <c r="E708" s="155">
        <v>77.190894238277153</v>
      </c>
      <c r="F708" s="170">
        <v>8372.870913263394</v>
      </c>
      <c r="G708" s="171">
        <v>12262.09356591872</v>
      </c>
      <c r="H708" s="171">
        <v>0</v>
      </c>
      <c r="I708" s="155">
        <v>20634.964479182112</v>
      </c>
    </row>
    <row r="709" spans="1:53" x14ac:dyDescent="0.25">
      <c r="A709" s="143" t="s">
        <v>25</v>
      </c>
      <c r="B709" s="167">
        <v>161.86527128695806</v>
      </c>
      <c r="C709" s="154">
        <v>466.95577233175396</v>
      </c>
      <c r="D709" s="154">
        <v>0</v>
      </c>
      <c r="E709" s="155">
        <v>628.821043618712</v>
      </c>
      <c r="F709" s="170">
        <v>43270.442147090544</v>
      </c>
      <c r="G709" s="171">
        <v>124828.39939217491</v>
      </c>
      <c r="H709" s="171">
        <v>0</v>
      </c>
      <c r="I709" s="155">
        <v>168098.84153926544</v>
      </c>
      <c r="AZ709" s="159"/>
    </row>
    <row r="710" spans="1:53" x14ac:dyDescent="0.25">
      <c r="A710" s="143" t="s">
        <v>173</v>
      </c>
      <c r="B710" s="167">
        <v>48.014343535543198</v>
      </c>
      <c r="C710" s="154">
        <v>248.79238159203391</v>
      </c>
      <c r="D710" s="154">
        <v>3491.3703654307824</v>
      </c>
      <c r="E710" s="155">
        <v>3788.1770905583594</v>
      </c>
      <c r="F710" s="170">
        <v>12835.377580790864</v>
      </c>
      <c r="G710" s="171">
        <v>66508.129067599279</v>
      </c>
      <c r="H710" s="171">
        <v>933326.45236551994</v>
      </c>
      <c r="I710" s="155">
        <v>1012669.9590139101</v>
      </c>
      <c r="AX710" s="159"/>
    </row>
    <row r="711" spans="1:53" x14ac:dyDescent="0.25">
      <c r="A711" s="143" t="s">
        <v>199</v>
      </c>
      <c r="B711" s="272">
        <v>5.489031140390685E-2</v>
      </c>
      <c r="C711" s="273">
        <v>0.15386956443688063</v>
      </c>
      <c r="D711" s="154">
        <v>0</v>
      </c>
      <c r="E711" s="155">
        <v>0.20875987584078748</v>
      </c>
      <c r="F711" s="170">
        <v>14.673487556375573</v>
      </c>
      <c r="G711" s="171">
        <v>41.132999272960895</v>
      </c>
      <c r="H711" s="171">
        <v>0</v>
      </c>
      <c r="I711" s="155">
        <v>55.806486829336464</v>
      </c>
      <c r="BA711" s="159"/>
    </row>
    <row r="712" spans="1:53" x14ac:dyDescent="0.25">
      <c r="A712" s="143" t="s">
        <v>175</v>
      </c>
      <c r="B712" s="167">
        <v>0.29495882857769873</v>
      </c>
      <c r="C712" s="154">
        <v>55.091394104168792</v>
      </c>
      <c r="D712" s="154">
        <v>286.93728512089899</v>
      </c>
      <c r="E712" s="155">
        <v>342.32363805364548</v>
      </c>
      <c r="F712" s="170">
        <v>78.849519889404831</v>
      </c>
      <c r="G712" s="171">
        <v>14727.241751326015</v>
      </c>
      <c r="H712" s="171">
        <v>76705.170274949938</v>
      </c>
      <c r="I712" s="155">
        <v>91511.261546165362</v>
      </c>
      <c r="AV712" s="432"/>
    </row>
    <row r="713" spans="1:53" x14ac:dyDescent="0.25">
      <c r="A713" s="143" t="s">
        <v>85</v>
      </c>
      <c r="B713" s="102">
        <v>0.45150352003764965</v>
      </c>
      <c r="C713" s="42">
        <v>0.21789526848868757</v>
      </c>
      <c r="D713" s="42">
        <v>8.6409950208849416E-3</v>
      </c>
      <c r="E713" s="36">
        <v>0.67803978354722216</v>
      </c>
      <c r="F713" s="173">
        <v>120.69764432891657</v>
      </c>
      <c r="G713" s="174">
        <v>58.248594861028664</v>
      </c>
      <c r="H713" s="174">
        <v>2.3099437709627182</v>
      </c>
      <c r="I713" s="36">
        <v>181.25618296090792</v>
      </c>
    </row>
    <row r="714" spans="1:53" x14ac:dyDescent="0.25">
      <c r="A714" s="143" t="s">
        <v>86</v>
      </c>
      <c r="B714" s="102">
        <v>3.2620962322311075E-4</v>
      </c>
      <c r="C714" s="42">
        <v>1.0291065299838567E-2</v>
      </c>
      <c r="D714" s="42">
        <v>7.6166044833770605E-3</v>
      </c>
      <c r="E714" s="36">
        <v>1.8233879406438738E-2</v>
      </c>
      <c r="F714" s="173">
        <v>8.720360159577431E-2</v>
      </c>
      <c r="G714" s="174">
        <v>2.7510468561175214</v>
      </c>
      <c r="H714" s="174">
        <v>2.0360997824602061</v>
      </c>
      <c r="I714" s="36">
        <v>4.8743502401735013</v>
      </c>
    </row>
    <row r="715" spans="1:53" x14ac:dyDescent="0.25">
      <c r="A715" s="143" t="s">
        <v>176</v>
      </c>
      <c r="B715" s="167">
        <v>13.926509979861311</v>
      </c>
      <c r="C715" s="154">
        <v>64.35538446328664</v>
      </c>
      <c r="D715" s="154">
        <v>289.21491515962049</v>
      </c>
      <c r="E715" s="155">
        <v>367.49680960276839</v>
      </c>
      <c r="F715" s="170">
        <v>3722.8878041797811</v>
      </c>
      <c r="G715" s="171">
        <v>17203.727014028016</v>
      </c>
      <c r="H715" s="171">
        <v>77314.035030430794</v>
      </c>
      <c r="I715" s="155">
        <v>98240.649848638568</v>
      </c>
    </row>
    <row r="716" spans="1:53" x14ac:dyDescent="0.25">
      <c r="A716" s="143" t="s">
        <v>177</v>
      </c>
      <c r="B716" s="102">
        <v>1.2106174821976316E-2</v>
      </c>
      <c r="C716" s="42">
        <v>9.9319286960240102E-2</v>
      </c>
      <c r="D716" s="42">
        <v>0.23889051384286944</v>
      </c>
      <c r="E716" s="36">
        <v>0.35031597562508587</v>
      </c>
      <c r="F716" s="173">
        <v>3.2362688617017601</v>
      </c>
      <c r="G716" s="174">
        <v>26.550410883904174</v>
      </c>
      <c r="H716" s="174">
        <v>63.86112398626355</v>
      </c>
      <c r="I716" s="36">
        <v>93.647803731869487</v>
      </c>
    </row>
    <row r="717" spans="1:53" x14ac:dyDescent="0.25">
      <c r="A717" s="143" t="s">
        <v>178</v>
      </c>
      <c r="B717" s="102">
        <v>2.6916422215932444E-2</v>
      </c>
      <c r="C717" s="42">
        <v>4.2224168596593267E-2</v>
      </c>
      <c r="D717" s="42">
        <v>2.7034852254628263</v>
      </c>
      <c r="E717" s="36">
        <v>2.7726258162753519</v>
      </c>
      <c r="F717" s="173">
        <v>7.1954007245716669</v>
      </c>
      <c r="G717" s="174">
        <v>11.287525915480904</v>
      </c>
      <c r="H717" s="174">
        <v>722.70598945537211</v>
      </c>
      <c r="I717" s="36">
        <v>741.18891609542459</v>
      </c>
    </row>
    <row r="718" spans="1:53" x14ac:dyDescent="0.25">
      <c r="A718" s="143" t="s">
        <v>179</v>
      </c>
      <c r="B718" s="102">
        <v>6.6529699271675277E-2</v>
      </c>
      <c r="C718" s="42">
        <v>8.9955454064513898E-2</v>
      </c>
      <c r="D718" s="42">
        <v>0.12003872770223388</v>
      </c>
      <c r="E718" s="36">
        <v>0.27652388103842307</v>
      </c>
      <c r="F718" s="173">
        <v>17.784973147790396</v>
      </c>
      <c r="G718" s="174">
        <v>24.047235333225132</v>
      </c>
      <c r="H718" s="174">
        <v>32.089210867485015</v>
      </c>
      <c r="I718" s="36">
        <v>73.92141934850055</v>
      </c>
    </row>
    <row r="719" spans="1:53" x14ac:dyDescent="0.25">
      <c r="A719" s="143" t="s">
        <v>180</v>
      </c>
      <c r="B719" s="102">
        <v>3.763188522772183E-3</v>
      </c>
      <c r="C719" s="42">
        <v>8.8794094049290777E-3</v>
      </c>
      <c r="D719" s="42">
        <v>2.3406192480517039E-2</v>
      </c>
      <c r="E719" s="36">
        <v>3.6048790408218304E-2</v>
      </c>
      <c r="F719" s="173">
        <v>1.0059899196939655</v>
      </c>
      <c r="G719" s="174">
        <v>2.3736776141138352</v>
      </c>
      <c r="H719" s="174">
        <v>6.2570327134371659</v>
      </c>
      <c r="I719" s="36">
        <v>9.636700247244967</v>
      </c>
    </row>
    <row r="720" spans="1:53" x14ac:dyDescent="0.25">
      <c r="A720" s="143" t="s">
        <v>181</v>
      </c>
      <c r="B720" s="102">
        <v>3.1895751607196464E-3</v>
      </c>
      <c r="C720" s="42">
        <v>5.2649137713497865E-3</v>
      </c>
      <c r="D720" s="42">
        <v>9.38242342820007E-3</v>
      </c>
      <c r="E720" s="36">
        <v>1.7836912360269505E-2</v>
      </c>
      <c r="F720" s="173">
        <v>0.85264940631422947</v>
      </c>
      <c r="G720" s="174">
        <v>1.4074368451076567</v>
      </c>
      <c r="H720" s="174">
        <v>2.5081452427785176</v>
      </c>
      <c r="I720" s="36">
        <v>4.7682314942004043</v>
      </c>
    </row>
    <row r="721" spans="1:51" x14ac:dyDescent="0.25">
      <c r="A721" s="143" t="s">
        <v>182</v>
      </c>
      <c r="B721" s="102">
        <v>2.9326670741039271E-2</v>
      </c>
      <c r="C721" s="42">
        <v>0.10298809517256621</v>
      </c>
      <c r="D721" s="42">
        <v>4.3349378976268943E-3</v>
      </c>
      <c r="E721" s="36">
        <v>0.13664970381123237</v>
      </c>
      <c r="F721" s="173">
        <v>7.8397175600270828</v>
      </c>
      <c r="G721" s="174">
        <v>27.531170698767678</v>
      </c>
      <c r="H721" s="174">
        <v>1.1588321449012904</v>
      </c>
      <c r="I721" s="36">
        <v>36.529720403696054</v>
      </c>
    </row>
    <row r="722" spans="1:51" x14ac:dyDescent="0.25">
      <c r="A722" s="143" t="s">
        <v>200</v>
      </c>
      <c r="B722" s="102">
        <v>5.8264155081163378E-4</v>
      </c>
      <c r="C722" s="42">
        <v>6.1136395109908585E-4</v>
      </c>
      <c r="D722" s="42">
        <v>1.7385376043784653E-3</v>
      </c>
      <c r="E722" s="36">
        <v>2.932543106289185E-3</v>
      </c>
      <c r="F722" s="173">
        <v>0.15575396325868479</v>
      </c>
      <c r="G722" s="174">
        <v>0.16343214493460745</v>
      </c>
      <c r="H722" s="174">
        <v>0.46475250826000403</v>
      </c>
      <c r="I722" s="36">
        <v>0.78393861645329632</v>
      </c>
    </row>
    <row r="723" spans="1:51" x14ac:dyDescent="0.25">
      <c r="A723" s="143" t="s">
        <v>201</v>
      </c>
      <c r="B723" s="102">
        <v>1.150580087801837E-3</v>
      </c>
      <c r="C723" s="42">
        <v>1.2961603923931678E-3</v>
      </c>
      <c r="D723" s="42">
        <v>3.2861410505826863E-3</v>
      </c>
      <c r="E723" s="36">
        <v>5.7328815307776913E-3</v>
      </c>
      <c r="F723" s="173">
        <v>0.3075774607424091</v>
      </c>
      <c r="G723" s="174">
        <v>0.34649454343402258</v>
      </c>
      <c r="H723" s="174">
        <v>0.87846376857661579</v>
      </c>
      <c r="I723" s="36">
        <v>1.5325357727530475</v>
      </c>
    </row>
    <row r="724" spans="1:51" x14ac:dyDescent="0.25">
      <c r="A724" s="143" t="s">
        <v>185</v>
      </c>
      <c r="B724" s="102">
        <v>2.0592718413111957E-3</v>
      </c>
      <c r="C724" s="42">
        <v>5.7862140041331382E-2</v>
      </c>
      <c r="D724" s="42">
        <v>0.16483445455157991</v>
      </c>
      <c r="E724" s="36">
        <v>0.22475586643422249</v>
      </c>
      <c r="F724" s="173">
        <v>0.55049240869352678</v>
      </c>
      <c r="G724" s="174">
        <v>15.467928130961671</v>
      </c>
      <c r="H724" s="174">
        <v>44.064175550521853</v>
      </c>
      <c r="I724" s="36">
        <v>60.082596090177042</v>
      </c>
    </row>
    <row r="725" spans="1:51" x14ac:dyDescent="0.25">
      <c r="A725" s="143" t="s">
        <v>186</v>
      </c>
      <c r="B725" s="102">
        <v>1.075763009680218E-3</v>
      </c>
      <c r="C725" s="42">
        <v>1.3037374421306692E-2</v>
      </c>
      <c r="D725" s="42">
        <v>1.86540480556935</v>
      </c>
      <c r="E725" s="36">
        <v>1.8795179430003368</v>
      </c>
      <c r="F725" s="173">
        <v>0.28757707384819636</v>
      </c>
      <c r="G725" s="174">
        <v>3.4852006929083803</v>
      </c>
      <c r="H725" s="174">
        <v>498.66713272420668</v>
      </c>
      <c r="I725" s="36">
        <v>502.43991049096326</v>
      </c>
    </row>
    <row r="726" spans="1:51" x14ac:dyDescent="0.25">
      <c r="A726" s="143" t="s">
        <v>187</v>
      </c>
      <c r="B726" s="102">
        <v>3.30874950494211E-3</v>
      </c>
      <c r="C726" s="42">
        <v>2.6589066989782466E-2</v>
      </c>
      <c r="D726" s="42">
        <v>8.2826722114541368E-2</v>
      </c>
      <c r="E726" s="36">
        <v>0.11272453860926594</v>
      </c>
      <c r="F726" s="173">
        <v>0.88450754689062039</v>
      </c>
      <c r="G726" s="174">
        <v>7.1078908760288089</v>
      </c>
      <c r="H726" s="174">
        <v>22.141555498564664</v>
      </c>
      <c r="I726" s="36">
        <v>30.133953921484089</v>
      </c>
    </row>
    <row r="727" spans="1:51" x14ac:dyDescent="0.25">
      <c r="A727" s="143" t="s">
        <v>188</v>
      </c>
      <c r="B727" s="102">
        <v>2.6019934129794132E-4</v>
      </c>
      <c r="C727" s="42">
        <v>2.36181977072777E-3</v>
      </c>
      <c r="D727" s="42">
        <v>1.6150272811556756E-2</v>
      </c>
      <c r="E727" s="36">
        <v>1.8772291923582467E-2</v>
      </c>
      <c r="F727" s="173">
        <v>6.9557481075625885E-2</v>
      </c>
      <c r="G727" s="174">
        <v>0.63137067598616448</v>
      </c>
      <c r="H727" s="174">
        <v>4.3173525722716439</v>
      </c>
      <c r="I727" s="36">
        <v>5.0182807293334344</v>
      </c>
    </row>
    <row r="728" spans="1:51" x14ac:dyDescent="0.25">
      <c r="A728" s="143" t="s">
        <v>189</v>
      </c>
      <c r="B728" s="102">
        <v>2.0373116731497041E-4</v>
      </c>
      <c r="C728" s="42">
        <v>1.8374761325744404E-3</v>
      </c>
      <c r="D728" s="42">
        <v>6.4738721654580477E-3</v>
      </c>
      <c r="E728" s="36">
        <v>8.5150794653474585E-3</v>
      </c>
      <c r="F728" s="173">
        <v>5.4462193272040951E-2</v>
      </c>
      <c r="G728" s="174">
        <v>0.49120113325771936</v>
      </c>
      <c r="H728" s="174">
        <v>1.730620217517177</v>
      </c>
      <c r="I728" s="36">
        <v>2.2762835440469371</v>
      </c>
    </row>
    <row r="729" spans="1:51" x14ac:dyDescent="0.25">
      <c r="A729" s="143" t="s">
        <v>190</v>
      </c>
      <c r="B729" s="102">
        <v>4.1466219692294611E-3</v>
      </c>
      <c r="C729" s="42">
        <v>5.2838103954855511E-2</v>
      </c>
      <c r="D729" s="42">
        <v>2.9911071493625568E-3</v>
      </c>
      <c r="E729" s="42">
        <v>5.9975833073447532E-2</v>
      </c>
      <c r="F729" s="173">
        <v>1.1084908121354065</v>
      </c>
      <c r="G729" s="174">
        <v>14.124883627985167</v>
      </c>
      <c r="H729" s="174">
        <v>0.7995941799818902</v>
      </c>
      <c r="I729" s="36">
        <v>16.032968620102462</v>
      </c>
    </row>
    <row r="730" spans="1:51" x14ac:dyDescent="0.25">
      <c r="A730" s="143" t="s">
        <v>191</v>
      </c>
      <c r="B730" s="102">
        <v>2.6202244054980975E-5</v>
      </c>
      <c r="C730" s="42">
        <v>1.8469796856051458E-4</v>
      </c>
      <c r="D730" s="42">
        <v>1.1995909470211409E-3</v>
      </c>
      <c r="E730" s="42">
        <v>1.4104911596366364E-3</v>
      </c>
      <c r="F730" s="173">
        <v>7.004483892625789E-3</v>
      </c>
      <c r="G730" s="174">
        <v>4.9374165932818154E-2</v>
      </c>
      <c r="H730" s="174">
        <v>0.32067923069940274</v>
      </c>
      <c r="I730" s="36">
        <v>0.37705788052484668</v>
      </c>
    </row>
    <row r="731" spans="1:51" x14ac:dyDescent="0.25">
      <c r="A731" s="156" t="s">
        <v>192</v>
      </c>
      <c r="B731" s="175">
        <v>6.1797637757942056E-5</v>
      </c>
      <c r="C731" s="157">
        <v>4.7272362471296428E-4</v>
      </c>
      <c r="D731" s="157">
        <v>2.2674373249020534E-3</v>
      </c>
      <c r="E731" s="157">
        <v>2.8019585873729595E-3</v>
      </c>
      <c r="F731" s="176">
        <v>1.6519980402042809E-2</v>
      </c>
      <c r="G731" s="177">
        <v>0.12637028370614653</v>
      </c>
      <c r="H731" s="177">
        <v>0.60614000031786486</v>
      </c>
      <c r="I731" s="158">
        <v>0.74903026442605414</v>
      </c>
      <c r="AY731" s="159"/>
    </row>
    <row r="733" spans="1:51" ht="14.25" customHeight="1" x14ac:dyDescent="0.25">
      <c r="A733" s="77" t="s">
        <v>302</v>
      </c>
    </row>
    <row r="734" spans="1:51" x14ac:dyDescent="0.25">
      <c r="A734" s="149"/>
      <c r="B734" s="160" t="s">
        <v>285</v>
      </c>
      <c r="C734" s="161"/>
      <c r="D734" s="161"/>
      <c r="E734" s="162"/>
      <c r="F734" s="60" t="s">
        <v>286</v>
      </c>
      <c r="G734" s="83"/>
      <c r="H734" s="84"/>
      <c r="I734" s="84"/>
    </row>
    <row r="735" spans="1:51" ht="26.25" x14ac:dyDescent="0.25">
      <c r="A735" s="156" t="s">
        <v>194</v>
      </c>
      <c r="B735" s="164" t="s">
        <v>195</v>
      </c>
      <c r="C735" s="165" t="s">
        <v>196</v>
      </c>
      <c r="D735" s="165" t="s">
        <v>197</v>
      </c>
      <c r="E735" s="19" t="s">
        <v>198</v>
      </c>
      <c r="F735" s="89" t="s">
        <v>195</v>
      </c>
      <c r="G735" s="89" t="s">
        <v>196</v>
      </c>
      <c r="H735" s="165" t="s">
        <v>197</v>
      </c>
      <c r="I735" s="19" t="s">
        <v>198</v>
      </c>
    </row>
    <row r="736" spans="1:51" x14ac:dyDescent="0.25">
      <c r="A736" s="143" t="s">
        <v>170</v>
      </c>
      <c r="B736" s="167">
        <v>300.1978339487116</v>
      </c>
      <c r="C736" s="154">
        <v>1539.6346230355198</v>
      </c>
      <c r="D736" s="154">
        <v>3740.7815417444658</v>
      </c>
      <c r="E736" s="155">
        <v>5580.613998728697</v>
      </c>
      <c r="F736" s="168">
        <v>80250.030802044159</v>
      </c>
      <c r="G736" s="169">
        <v>411581.00409080047</v>
      </c>
      <c r="H736" s="169">
        <v>1000000</v>
      </c>
      <c r="I736" s="151">
        <v>1491831.0348928445</v>
      </c>
    </row>
    <row r="737" spans="1:53" x14ac:dyDescent="0.25">
      <c r="A737" s="143" t="s">
        <v>172</v>
      </c>
      <c r="B737" s="167">
        <v>296.54217617111385</v>
      </c>
      <c r="C737" s="154">
        <v>1489.1737980028124</v>
      </c>
      <c r="D737" s="154">
        <v>3740.7815417444658</v>
      </c>
      <c r="E737" s="155">
        <v>5526.4975159183923</v>
      </c>
      <c r="F737" s="170">
        <v>79272.786411586392</v>
      </c>
      <c r="G737" s="171">
        <v>398091.62373816548</v>
      </c>
      <c r="H737" s="171">
        <v>1000000</v>
      </c>
      <c r="I737" s="155">
        <v>1477364.4101497519</v>
      </c>
    </row>
    <row r="738" spans="1:53" x14ac:dyDescent="0.25">
      <c r="A738" s="143" t="s">
        <v>33</v>
      </c>
      <c r="B738" s="167">
        <v>10.119991070195397</v>
      </c>
      <c r="C738" s="154">
        <v>142.50081990166328</v>
      </c>
      <c r="D738" s="154">
        <v>0</v>
      </c>
      <c r="E738" s="155">
        <v>152.62081097185867</v>
      </c>
      <c r="F738" s="170">
        <v>2705.3146400727983</v>
      </c>
      <c r="G738" s="171">
        <v>38093.863090227351</v>
      </c>
      <c r="H738" s="171">
        <v>0</v>
      </c>
      <c r="I738" s="155">
        <v>40799.177730300151</v>
      </c>
    </row>
    <row r="739" spans="1:53" x14ac:dyDescent="0.25">
      <c r="A739" s="143" t="s">
        <v>25</v>
      </c>
      <c r="B739" s="167">
        <v>264.85991232527078</v>
      </c>
      <c r="C739" s="154">
        <v>1249.0805789637504</v>
      </c>
      <c r="D739" s="154">
        <v>3052.9313672250073</v>
      </c>
      <c r="E739" s="155">
        <v>4566.8718585140286</v>
      </c>
      <c r="F739" s="170">
        <v>70803.362711674621</v>
      </c>
      <c r="G739" s="171">
        <v>333908.9880082272</v>
      </c>
      <c r="H739" s="171">
        <v>816121.26587892429</v>
      </c>
      <c r="I739" s="155">
        <v>1220833.6165988261</v>
      </c>
      <c r="AZ739" s="159"/>
    </row>
    <row r="740" spans="1:53" x14ac:dyDescent="0.25">
      <c r="A740" s="143" t="s">
        <v>173</v>
      </c>
      <c r="B740" s="167">
        <v>21.562272775647664</v>
      </c>
      <c r="C740" s="154">
        <v>97.59239913739853</v>
      </c>
      <c r="D740" s="154">
        <v>687.85017451945851</v>
      </c>
      <c r="E740" s="155">
        <v>807.00484643250468</v>
      </c>
      <c r="F740" s="170">
        <v>5764.1090598389701</v>
      </c>
      <c r="G740" s="171">
        <v>26088.772639710889</v>
      </c>
      <c r="H740" s="171">
        <v>183878.73412107577</v>
      </c>
      <c r="I740" s="155">
        <v>215731.61582062562</v>
      </c>
      <c r="AX740" s="159"/>
    </row>
    <row r="741" spans="1:53" x14ac:dyDescent="0.25">
      <c r="A741" s="143" t="s">
        <v>199</v>
      </c>
      <c r="B741" s="272">
        <v>2.3483493985796081E-2</v>
      </c>
      <c r="C741" s="273">
        <v>3.7224637240259345E-2</v>
      </c>
      <c r="D741" s="154">
        <v>0</v>
      </c>
      <c r="E741" s="155">
        <v>6.0708131226055423E-2</v>
      </c>
      <c r="F741" s="170">
        <v>6.2776972468819583</v>
      </c>
      <c r="G741" s="171">
        <v>9.951032110498522</v>
      </c>
      <c r="H741" s="171">
        <v>0</v>
      </c>
      <c r="I741" s="155">
        <v>16.22872935738048</v>
      </c>
      <c r="BA741" s="159"/>
    </row>
    <row r="742" spans="1:53" x14ac:dyDescent="0.25">
      <c r="A742" s="143" t="s">
        <v>175</v>
      </c>
      <c r="B742" s="167">
        <v>19.86950579101703</v>
      </c>
      <c r="C742" s="154">
        <v>57.803554161223275</v>
      </c>
      <c r="D742" s="154">
        <v>273.24103200542595</v>
      </c>
      <c r="E742" s="155">
        <v>350.91409195766624</v>
      </c>
      <c r="F742" s="170">
        <v>5311.5921283527132</v>
      </c>
      <c r="G742" s="171">
        <v>15452.2667298736</v>
      </c>
      <c r="H742" s="171">
        <v>73043.835614630283</v>
      </c>
      <c r="I742" s="155">
        <v>93807.694472856587</v>
      </c>
      <c r="AV742" s="432"/>
    </row>
    <row r="743" spans="1:53" x14ac:dyDescent="0.25">
      <c r="A743" s="143" t="s">
        <v>85</v>
      </c>
      <c r="B743" s="102">
        <v>0.72052655694175383</v>
      </c>
      <c r="C743" s="42">
        <v>0.29280403935033072</v>
      </c>
      <c r="D743" s="42">
        <v>8.6409950208849416E-3</v>
      </c>
      <c r="E743" s="36">
        <v>1.0219715913129694</v>
      </c>
      <c r="F743" s="173">
        <v>192.61390939331503</v>
      </c>
      <c r="G743" s="174">
        <v>78.273493408488449</v>
      </c>
      <c r="H743" s="174">
        <v>2.3099437709627182</v>
      </c>
      <c r="I743" s="36">
        <v>273.19734657276621</v>
      </c>
    </row>
    <row r="744" spans="1:53" x14ac:dyDescent="0.25">
      <c r="A744" s="143" t="s">
        <v>86</v>
      </c>
      <c r="B744" s="102">
        <v>7.9541949515387364E-4</v>
      </c>
      <c r="C744" s="42">
        <v>4.6895829518853481E-4</v>
      </c>
      <c r="D744" s="42">
        <v>7.6166044833770605E-3</v>
      </c>
      <c r="E744" s="36">
        <v>8.8809822737194698E-3</v>
      </c>
      <c r="F744" s="173">
        <v>0.2126345754964723</v>
      </c>
      <c r="G744" s="174">
        <v>0.12536372144571747</v>
      </c>
      <c r="H744" s="174">
        <v>2.0360997824602061</v>
      </c>
      <c r="I744" s="36">
        <v>2.3740980794023958</v>
      </c>
    </row>
    <row r="745" spans="1:53" x14ac:dyDescent="0.25">
      <c r="A745" s="143" t="s">
        <v>176</v>
      </c>
      <c r="B745" s="167">
        <v>41.696088665485419</v>
      </c>
      <c r="C745" s="154">
        <v>66.711949289958156</v>
      </c>
      <c r="D745" s="154">
        <v>275.51866204414745</v>
      </c>
      <c r="E745" s="155">
        <v>383.92669999959099</v>
      </c>
      <c r="F745" s="170">
        <v>11146.35757265873</v>
      </c>
      <c r="G745" s="171">
        <v>17833.692918311368</v>
      </c>
      <c r="H745" s="171">
        <v>73652.70037011111</v>
      </c>
      <c r="I745" s="155">
        <v>102632.75086108121</v>
      </c>
    </row>
    <row r="746" spans="1:53" x14ac:dyDescent="0.25">
      <c r="A746" s="143" t="s">
        <v>177</v>
      </c>
      <c r="B746" s="102">
        <v>2.3811350391015906E-2</v>
      </c>
      <c r="C746" s="42">
        <v>6.8103404039131996E-2</v>
      </c>
      <c r="D746" s="42">
        <v>0.22324895581584392</v>
      </c>
      <c r="E746" s="36">
        <v>0.31516371024599182</v>
      </c>
      <c r="F746" s="173">
        <v>6.3653410725267285</v>
      </c>
      <c r="G746" s="174">
        <v>18.205661912930857</v>
      </c>
      <c r="H746" s="174">
        <v>59.679762991916022</v>
      </c>
      <c r="I746" s="36">
        <v>84.250765977373618</v>
      </c>
    </row>
    <row r="747" spans="1:53" x14ac:dyDescent="0.25">
      <c r="A747" s="143" t="s">
        <v>178</v>
      </c>
      <c r="B747" s="102">
        <v>5.1525077666048559E-2</v>
      </c>
      <c r="C747" s="42">
        <v>2.748437631145639E-2</v>
      </c>
      <c r="D747" s="42">
        <v>2.7034852254628263</v>
      </c>
      <c r="E747" s="36">
        <v>2.7824946794403314</v>
      </c>
      <c r="F747" s="173">
        <v>13.773880428746047</v>
      </c>
      <c r="G747" s="174">
        <v>7.347228381222016</v>
      </c>
      <c r="H747" s="174">
        <v>722.70598945537211</v>
      </c>
      <c r="I747" s="36">
        <v>743.82709826534017</v>
      </c>
    </row>
    <row r="748" spans="1:53" x14ac:dyDescent="0.25">
      <c r="A748" s="143" t="s">
        <v>179</v>
      </c>
      <c r="B748" s="102">
        <v>7.474021799862049E-2</v>
      </c>
      <c r="C748" s="42">
        <v>5.6322793681468759E-2</v>
      </c>
      <c r="D748" s="42">
        <v>0.12003872770223388</v>
      </c>
      <c r="E748" s="36">
        <v>0.25110173938232311</v>
      </c>
      <c r="F748" s="173">
        <v>19.979840352763915</v>
      </c>
      <c r="G748" s="174">
        <v>15.056424186482525</v>
      </c>
      <c r="H748" s="174">
        <v>32.089210867485015</v>
      </c>
      <c r="I748" s="36">
        <v>67.125475406731454</v>
      </c>
    </row>
    <row r="749" spans="1:53" x14ac:dyDescent="0.25">
      <c r="A749" s="143" t="s">
        <v>180</v>
      </c>
      <c r="B749" s="102">
        <v>2.1258039202686069E-3</v>
      </c>
      <c r="C749" s="42">
        <v>4.1534738450537401E-2</v>
      </c>
      <c r="D749" s="42">
        <v>2.3406192480517039E-2</v>
      </c>
      <c r="E749" s="36">
        <v>6.7066734851323043E-2</v>
      </c>
      <c r="F749" s="173">
        <v>0.56827801798799127</v>
      </c>
      <c r="G749" s="174">
        <v>11.103224817338091</v>
      </c>
      <c r="H749" s="174">
        <v>6.2570327134371659</v>
      </c>
      <c r="I749" s="36">
        <v>17.928535548763247</v>
      </c>
    </row>
    <row r="750" spans="1:53" x14ac:dyDescent="0.25">
      <c r="A750" s="143" t="s">
        <v>181</v>
      </c>
      <c r="B750" s="102">
        <v>1.8645946725760858E-3</v>
      </c>
      <c r="C750" s="42">
        <v>3.972765482748708E-2</v>
      </c>
      <c r="D750" s="42">
        <v>9.38242342820007E-3</v>
      </c>
      <c r="E750" s="36">
        <v>5.0974672928263243E-2</v>
      </c>
      <c r="F750" s="173">
        <v>0.4984505648802352</v>
      </c>
      <c r="G750" s="174">
        <v>10.620148325732114</v>
      </c>
      <c r="H750" s="174">
        <v>2.5081452427785176</v>
      </c>
      <c r="I750" s="36">
        <v>13.626744133390867</v>
      </c>
    </row>
    <row r="751" spans="1:53" x14ac:dyDescent="0.25">
      <c r="A751" s="143" t="s">
        <v>182</v>
      </c>
      <c r="B751" s="102">
        <v>4.0150025500070241E-2</v>
      </c>
      <c r="C751" s="42">
        <v>6.6587933787361844E-2</v>
      </c>
      <c r="D751" s="42">
        <v>8.5185228478325465E-4</v>
      </c>
      <c r="E751" s="36">
        <v>0.10758981157221534</v>
      </c>
      <c r="F751" s="173">
        <v>10.733058066081771</v>
      </c>
      <c r="G751" s="174">
        <v>17.800540620800167</v>
      </c>
      <c r="H751" s="174">
        <v>0.22772040421959638</v>
      </c>
      <c r="I751" s="36">
        <v>28.761319091101537</v>
      </c>
    </row>
    <row r="752" spans="1:53" x14ac:dyDescent="0.25">
      <c r="A752" s="143" t="s">
        <v>200</v>
      </c>
      <c r="B752" s="102">
        <v>5.5503860572079285E-4</v>
      </c>
      <c r="C752" s="42">
        <v>1.638145117631058E-4</v>
      </c>
      <c r="D752" s="42">
        <v>1.7385376043784653E-3</v>
      </c>
      <c r="E752" s="36">
        <v>2.457390721862364E-3</v>
      </c>
      <c r="F752" s="173">
        <v>0.14837503861879026</v>
      </c>
      <c r="G752" s="174">
        <v>4.379152055126774E-2</v>
      </c>
      <c r="H752" s="174">
        <v>0.46475250826000403</v>
      </c>
      <c r="I752" s="36">
        <v>0.65691906743006201</v>
      </c>
    </row>
    <row r="753" spans="1:51" x14ac:dyDescent="0.25">
      <c r="A753" s="143" t="s">
        <v>201</v>
      </c>
      <c r="B753" s="102">
        <v>6.437291486991397E-4</v>
      </c>
      <c r="C753" s="42">
        <v>3.0627336816142325E-4</v>
      </c>
      <c r="D753" s="42">
        <v>3.2861410505826863E-3</v>
      </c>
      <c r="E753" s="36">
        <v>4.236143567443249E-3</v>
      </c>
      <c r="F753" s="173">
        <v>0.17208413309239781</v>
      </c>
      <c r="G753" s="174">
        <v>8.187416579760938E-2</v>
      </c>
      <c r="H753" s="174">
        <v>0.87846376857661579</v>
      </c>
      <c r="I753" s="36">
        <v>1.132422067466623</v>
      </c>
    </row>
    <row r="754" spans="1:51" x14ac:dyDescent="0.25">
      <c r="A754" s="143" t="s">
        <v>185</v>
      </c>
      <c r="B754" s="102">
        <v>8.8221322533520348E-4</v>
      </c>
      <c r="C754" s="42">
        <v>3.8242942561215437E-2</v>
      </c>
      <c r="D754" s="42">
        <v>0.1540417795129323</v>
      </c>
      <c r="E754" s="36">
        <v>0.19316693529948292</v>
      </c>
      <c r="F754" s="173">
        <v>0.23583660673320009</v>
      </c>
      <c r="G754" s="174">
        <v>10.223249375685629</v>
      </c>
      <c r="H754" s="174">
        <v>41.179036464422055</v>
      </c>
      <c r="I754" s="36">
        <v>51.638122446840882</v>
      </c>
    </row>
    <row r="755" spans="1:51" x14ac:dyDescent="0.25">
      <c r="A755" s="143" t="s">
        <v>186</v>
      </c>
      <c r="B755" s="102">
        <v>1.8789490837732132E-3</v>
      </c>
      <c r="C755" s="42">
        <v>4.9242313102212014E-3</v>
      </c>
      <c r="D755" s="42">
        <v>1.86540480556935</v>
      </c>
      <c r="E755" s="36">
        <v>1.8722079859633445</v>
      </c>
      <c r="F755" s="173">
        <v>0.50228784087107881</v>
      </c>
      <c r="G755" s="174">
        <v>1.3163643092413382</v>
      </c>
      <c r="H755" s="174">
        <v>498.66713272420668</v>
      </c>
      <c r="I755" s="36">
        <v>500.48578487431917</v>
      </c>
    </row>
    <row r="756" spans="1:51" x14ac:dyDescent="0.25">
      <c r="A756" s="143" t="s">
        <v>187</v>
      </c>
      <c r="B756" s="102">
        <v>2.7577077642001531E-3</v>
      </c>
      <c r="C756" s="42">
        <v>1.1559566826533496E-2</v>
      </c>
      <c r="D756" s="42">
        <v>8.2826722114541368E-2</v>
      </c>
      <c r="E756" s="36">
        <v>9.7143996705275015E-2</v>
      </c>
      <c r="F756" s="173">
        <v>0.73720096547368319</v>
      </c>
      <c r="G756" s="174">
        <v>3.0901475260014357</v>
      </c>
      <c r="H756" s="174">
        <v>22.141555498564664</v>
      </c>
      <c r="I756" s="36">
        <v>25.968903990039781</v>
      </c>
    </row>
    <row r="757" spans="1:51" x14ac:dyDescent="0.25">
      <c r="A757" s="143" t="s">
        <v>188</v>
      </c>
      <c r="B757" s="102">
        <v>8.6121198287514213E-5</v>
      </c>
      <c r="C757" s="42">
        <v>4.7439037498877542E-3</v>
      </c>
      <c r="D757" s="42">
        <v>1.6150272811556756E-2</v>
      </c>
      <c r="E757" s="36">
        <v>2.0980297759732022E-2</v>
      </c>
      <c r="F757" s="173">
        <v>2.3022247443873104E-2</v>
      </c>
      <c r="G757" s="174">
        <v>1.2681584575172746</v>
      </c>
      <c r="H757" s="174">
        <v>4.3173525722716439</v>
      </c>
      <c r="I757" s="36">
        <v>5.6085332772327909</v>
      </c>
    </row>
    <row r="758" spans="1:51" x14ac:dyDescent="0.25">
      <c r="A758" s="143" t="s">
        <v>189</v>
      </c>
      <c r="B758" s="102">
        <v>6.7398026353437059E-5</v>
      </c>
      <c r="C758" s="42">
        <v>4.4472660865516392E-3</v>
      </c>
      <c r="D758" s="42">
        <v>6.4738721654580477E-3</v>
      </c>
      <c r="E758" s="36">
        <v>1.0988536278363124E-2</v>
      </c>
      <c r="F758" s="173">
        <v>1.8017097657621259E-2</v>
      </c>
      <c r="G758" s="174">
        <v>1.1888601451122733</v>
      </c>
      <c r="H758" s="174">
        <v>1.730620217517177</v>
      </c>
      <c r="I758" s="36">
        <v>2.9374974602870716</v>
      </c>
    </row>
    <row r="759" spans="1:51" x14ac:dyDescent="0.25">
      <c r="A759" s="143" t="s">
        <v>190</v>
      </c>
      <c r="B759" s="102">
        <v>1.6078745925361059E-3</v>
      </c>
      <c r="C759" s="42">
        <v>2.3888200716115051E-2</v>
      </c>
      <c r="D759" s="42">
        <v>5.8777807650044569E-4</v>
      </c>
      <c r="E759" s="42">
        <v>2.6083853385151602E-2</v>
      </c>
      <c r="F759" s="173">
        <v>0.42982317320414659</v>
      </c>
      <c r="G759" s="174">
        <v>6.3858849947637131</v>
      </c>
      <c r="H759" s="174">
        <v>0.15712707891152147</v>
      </c>
      <c r="I759" s="36">
        <v>6.9728352468793808</v>
      </c>
    </row>
    <row r="760" spans="1:51" x14ac:dyDescent="0.25">
      <c r="A760" s="143" t="s">
        <v>191</v>
      </c>
      <c r="B760" s="102">
        <v>1.0883546678609512E-5</v>
      </c>
      <c r="C760" s="42">
        <v>4.3867624323649018E-5</v>
      </c>
      <c r="D760" s="42">
        <v>1.1995909470211409E-3</v>
      </c>
      <c r="E760" s="42">
        <v>1.2543421180233995E-3</v>
      </c>
      <c r="F760" s="173">
        <v>2.9094312397441174E-3</v>
      </c>
      <c r="G760" s="174">
        <v>1.1726860773375158E-2</v>
      </c>
      <c r="H760" s="174">
        <v>0.32067923069940274</v>
      </c>
      <c r="I760" s="36">
        <v>0.33531552271252202</v>
      </c>
    </row>
    <row r="761" spans="1:51" x14ac:dyDescent="0.25">
      <c r="A761" s="156" t="s">
        <v>192</v>
      </c>
      <c r="B761" s="175">
        <v>1.9556374588900453E-5</v>
      </c>
      <c r="C761" s="157">
        <v>1.2980777586861047E-4</v>
      </c>
      <c r="D761" s="157">
        <v>2.2674373249020534E-3</v>
      </c>
      <c r="E761" s="157">
        <v>2.4168014753595643E-3</v>
      </c>
      <c r="F761" s="176">
        <v>5.227884700206414E-3</v>
      </c>
      <c r="G761" s="177">
        <v>3.470071011098827E-2</v>
      </c>
      <c r="H761" s="177">
        <v>0.60614000031786486</v>
      </c>
      <c r="I761" s="158">
        <v>0.64606859512905956</v>
      </c>
      <c r="AY761" s="159"/>
    </row>
    <row r="763" spans="1:51" x14ac:dyDescent="0.25">
      <c r="A763" s="77" t="s">
        <v>303</v>
      </c>
    </row>
    <row r="764" spans="1:51" x14ac:dyDescent="0.25">
      <c r="A764" s="149"/>
      <c r="B764" s="160" t="s">
        <v>285</v>
      </c>
      <c r="C764" s="161"/>
      <c r="D764" s="161"/>
      <c r="E764" s="162"/>
      <c r="F764" s="60" t="s">
        <v>286</v>
      </c>
      <c r="G764" s="83"/>
      <c r="H764" s="84"/>
      <c r="I764" s="84"/>
    </row>
    <row r="765" spans="1:51" ht="26.25" x14ac:dyDescent="0.25">
      <c r="A765" s="156" t="s">
        <v>194</v>
      </c>
      <c r="B765" s="164" t="s">
        <v>195</v>
      </c>
      <c r="C765" s="165" t="s">
        <v>196</v>
      </c>
      <c r="D765" s="165" t="s">
        <v>197</v>
      </c>
      <c r="E765" s="19" t="s">
        <v>198</v>
      </c>
      <c r="F765" s="89" t="s">
        <v>195</v>
      </c>
      <c r="G765" s="89" t="s">
        <v>196</v>
      </c>
      <c r="H765" s="165" t="s">
        <v>197</v>
      </c>
      <c r="I765" s="19" t="s">
        <v>198</v>
      </c>
    </row>
    <row r="766" spans="1:51" x14ac:dyDescent="0.25">
      <c r="A766" s="143" t="s">
        <v>170</v>
      </c>
      <c r="B766" s="167">
        <v>-1613.8084306832209</v>
      </c>
      <c r="C766" s="154">
        <v>3832.3789850695257</v>
      </c>
      <c r="D766" s="154">
        <v>3740.7815417444658</v>
      </c>
      <c r="E766" s="155">
        <v>5959.3520961307713</v>
      </c>
      <c r="F766" s="168">
        <v>-431409.42946661403</v>
      </c>
      <c r="G766" s="169">
        <v>1024486.1781696946</v>
      </c>
      <c r="H766" s="169">
        <v>1000000</v>
      </c>
      <c r="I766" s="151">
        <v>1593076.7487030809</v>
      </c>
      <c r="N766" s="154"/>
      <c r="O766" s="178"/>
    </row>
    <row r="767" spans="1:51" x14ac:dyDescent="0.25">
      <c r="A767" s="143" t="s">
        <v>172</v>
      </c>
      <c r="B767" s="167">
        <v>318.29809018408577</v>
      </c>
      <c r="C767" s="154">
        <v>1523.2088042028495</v>
      </c>
      <c r="D767" s="154">
        <v>874.08357116948196</v>
      </c>
      <c r="E767" s="155">
        <v>2715.5904655564173</v>
      </c>
      <c r="F767" s="170">
        <v>85088.660386099829</v>
      </c>
      <c r="G767" s="171">
        <v>407189.9915044278</v>
      </c>
      <c r="H767" s="171">
        <v>233663.35655138639</v>
      </c>
      <c r="I767" s="155">
        <v>725942.00844191411</v>
      </c>
      <c r="N767" s="154"/>
      <c r="O767" s="178"/>
    </row>
    <row r="768" spans="1:51" x14ac:dyDescent="0.25">
      <c r="A768" s="143" t="s">
        <v>33</v>
      </c>
      <c r="B768" s="167">
        <v>3.8842148228029445</v>
      </c>
      <c r="C768" s="154">
        <v>231.08338416515491</v>
      </c>
      <c r="D768" s="154">
        <v>0</v>
      </c>
      <c r="E768" s="155">
        <v>234.96759898795784</v>
      </c>
      <c r="F768" s="170">
        <v>1038.3431321657961</v>
      </c>
      <c r="G768" s="171">
        <v>61774.092281633784</v>
      </c>
      <c r="H768" s="171">
        <v>0</v>
      </c>
      <c r="I768" s="155">
        <v>62812.435413799583</v>
      </c>
      <c r="N768" s="154"/>
      <c r="O768" s="178"/>
    </row>
    <row r="769" spans="1:53" x14ac:dyDescent="0.25">
      <c r="A769" s="143" t="s">
        <v>25</v>
      </c>
      <c r="B769" s="167">
        <v>199.19004235100994</v>
      </c>
      <c r="C769" s="154">
        <v>1185.9881921438416</v>
      </c>
      <c r="D769" s="154">
        <v>0</v>
      </c>
      <c r="E769" s="155">
        <v>1385.1782344948515</v>
      </c>
      <c r="F769" s="170">
        <v>53248.242413567998</v>
      </c>
      <c r="G769" s="171">
        <v>317042.89034498692</v>
      </c>
      <c r="H769" s="171">
        <v>0</v>
      </c>
      <c r="I769" s="155">
        <v>370291.13275855489</v>
      </c>
      <c r="N769" s="154"/>
      <c r="O769" s="178"/>
      <c r="AZ769" s="159"/>
    </row>
    <row r="770" spans="1:53" x14ac:dyDescent="0.25">
      <c r="A770" s="143" t="s">
        <v>173</v>
      </c>
      <c r="B770" s="167">
        <v>115.22383301027287</v>
      </c>
      <c r="C770" s="154">
        <v>106.13722789385294</v>
      </c>
      <c r="D770" s="154">
        <v>874.08357116948196</v>
      </c>
      <c r="E770" s="155">
        <v>1095.4446320736079</v>
      </c>
      <c r="F770" s="170">
        <v>30802.074840366033</v>
      </c>
      <c r="G770" s="171">
        <v>28373.008877807177</v>
      </c>
      <c r="H770" s="171">
        <v>233663.35655138639</v>
      </c>
      <c r="I770" s="155">
        <v>292838.44026955962</v>
      </c>
      <c r="N770" s="154"/>
      <c r="O770" s="178"/>
      <c r="AX770" s="159"/>
    </row>
    <row r="771" spans="1:53" x14ac:dyDescent="0.25">
      <c r="A771" s="143" t="s">
        <v>199</v>
      </c>
      <c r="B771" s="272">
        <v>1.1952860494345514</v>
      </c>
      <c r="C771" s="273">
        <v>0.16104718588786909</v>
      </c>
      <c r="D771" s="154">
        <v>0</v>
      </c>
      <c r="E771" s="155">
        <v>1.3563332353224204</v>
      </c>
      <c r="F771" s="170">
        <v>319.52842904510936</v>
      </c>
      <c r="G771" s="171">
        <v>43.051748435640221</v>
      </c>
      <c r="H771" s="171">
        <v>0</v>
      </c>
      <c r="I771" s="155">
        <v>362.58017748074963</v>
      </c>
      <c r="N771" s="154"/>
      <c r="O771" s="178"/>
      <c r="BA771" s="159"/>
    </row>
    <row r="772" spans="1:53" x14ac:dyDescent="0.25">
      <c r="A772" s="143" t="s">
        <v>175</v>
      </c>
      <c r="B772" s="167">
        <v>-169.35907930261095</v>
      </c>
      <c r="C772" s="154">
        <v>103.14982090635648</v>
      </c>
      <c r="D772" s="154">
        <v>281.92766539078633</v>
      </c>
      <c r="E772" s="155">
        <v>215.71840699453185</v>
      </c>
      <c r="F772" s="170">
        <v>-45273.715509094523</v>
      </c>
      <c r="G772" s="171">
        <v>27574.40383921855</v>
      </c>
      <c r="H772" s="171">
        <v>75365.979607382527</v>
      </c>
      <c r="I772" s="155">
        <v>57666.667937506536</v>
      </c>
      <c r="N772" s="154"/>
      <c r="O772" s="178"/>
      <c r="AV772" s="432"/>
    </row>
    <row r="773" spans="1:53" x14ac:dyDescent="0.25">
      <c r="A773" s="143" t="s">
        <v>85</v>
      </c>
      <c r="B773" s="102">
        <v>0.16929406415296866</v>
      </c>
      <c r="C773" s="42">
        <v>0.3699850851242717</v>
      </c>
      <c r="D773" s="42">
        <v>8.6409950208849416E-3</v>
      </c>
      <c r="E773" s="36">
        <v>0.5479201442981253</v>
      </c>
      <c r="F773" s="173">
        <v>45.256335411134579</v>
      </c>
      <c r="G773" s="174">
        <v>98.905825158593444</v>
      </c>
      <c r="H773" s="174">
        <v>2.3099437709627182</v>
      </c>
      <c r="I773" s="36">
        <v>146.47210434069072</v>
      </c>
      <c r="N773" s="42"/>
      <c r="O773" s="178"/>
    </row>
    <row r="774" spans="1:53" x14ac:dyDescent="0.25">
      <c r="A774" s="143" t="s">
        <v>86</v>
      </c>
      <c r="B774" s="102">
        <v>0.10653943536762261</v>
      </c>
      <c r="C774" s="42">
        <v>2.5758598326600397E-3</v>
      </c>
      <c r="D774" s="42">
        <v>7.6166044833770605E-3</v>
      </c>
      <c r="E774" s="36">
        <v>0.11673189968365971</v>
      </c>
      <c r="F774" s="173">
        <v>28.480528514888714</v>
      </c>
      <c r="G774" s="174">
        <v>0.68858868231551973</v>
      </c>
      <c r="H774" s="174">
        <v>2.0360997824602061</v>
      </c>
      <c r="I774" s="36">
        <v>31.205216979664439</v>
      </c>
      <c r="N774" s="42"/>
      <c r="O774" s="178"/>
    </row>
    <row r="775" spans="1:53" x14ac:dyDescent="0.25">
      <c r="A775" s="143" t="s">
        <v>176</v>
      </c>
      <c r="B775" s="167">
        <v>-136.04730700560191</v>
      </c>
      <c r="C775" s="154">
        <v>114.93197631573955</v>
      </c>
      <c r="D775" s="154">
        <v>284.20529542950783</v>
      </c>
      <c r="E775" s="155">
        <v>263.08996473964544</v>
      </c>
      <c r="F775" s="170">
        <v>-36368.685390314982</v>
      </c>
      <c r="G775" s="171">
        <v>30724.054594789966</v>
      </c>
      <c r="H775" s="171">
        <v>75974.844362863369</v>
      </c>
      <c r="I775" s="155">
        <v>70330.213567338331</v>
      </c>
      <c r="N775" s="154"/>
      <c r="O775" s="178"/>
    </row>
    <row r="776" spans="1:53" x14ac:dyDescent="0.25">
      <c r="A776" s="143" t="s">
        <v>177</v>
      </c>
      <c r="B776" s="102">
        <v>8.7281736712807624E-3</v>
      </c>
      <c r="C776" s="42">
        <v>0.18107503377950498</v>
      </c>
      <c r="D776" s="42">
        <v>0.22324895581584392</v>
      </c>
      <c r="E776" s="36">
        <v>0.41305216326662963</v>
      </c>
      <c r="F776" s="173">
        <v>2.333248700540393</v>
      </c>
      <c r="G776" s="174">
        <v>48.40566917870936</v>
      </c>
      <c r="H776" s="174">
        <v>59.679762991916022</v>
      </c>
      <c r="I776" s="36">
        <v>110.41868087116576</v>
      </c>
      <c r="N776" s="42"/>
      <c r="O776" s="178"/>
    </row>
    <row r="777" spans="1:53" x14ac:dyDescent="0.25">
      <c r="A777" s="143" t="s">
        <v>178</v>
      </c>
      <c r="B777" s="102">
        <v>5.9532131351022338E-2</v>
      </c>
      <c r="C777" s="42">
        <v>7.4850480592175639E-2</v>
      </c>
      <c r="D777" s="42">
        <v>2.7034852254628263</v>
      </c>
      <c r="E777" s="36">
        <v>2.8378678374060242</v>
      </c>
      <c r="F777" s="173">
        <v>15.914356582090139</v>
      </c>
      <c r="G777" s="174">
        <v>20.009316170136486</v>
      </c>
      <c r="H777" s="174">
        <v>722.70598945537211</v>
      </c>
      <c r="I777" s="36">
        <v>758.6296622075987</v>
      </c>
      <c r="N777" s="42"/>
      <c r="O777" s="178"/>
    </row>
    <row r="778" spans="1:53" x14ac:dyDescent="0.25">
      <c r="A778" s="143" t="s">
        <v>179</v>
      </c>
      <c r="B778" s="102">
        <v>0.17028328895114364</v>
      </c>
      <c r="C778" s="42">
        <v>0.14513069794058345</v>
      </c>
      <c r="D778" s="42">
        <v>0.12003872770223388</v>
      </c>
      <c r="E778" s="36">
        <v>0.43545271459396095</v>
      </c>
      <c r="F778" s="173">
        <v>45.52077875997383</v>
      </c>
      <c r="G778" s="174">
        <v>38.796892125623458</v>
      </c>
      <c r="H778" s="174">
        <v>32.089210867485015</v>
      </c>
      <c r="I778" s="36">
        <v>116.4068817530823</v>
      </c>
      <c r="N778" s="42"/>
      <c r="O778" s="178"/>
    </row>
    <row r="779" spans="1:53" x14ac:dyDescent="0.25">
      <c r="A779" s="143" t="s">
        <v>180</v>
      </c>
      <c r="B779" s="102">
        <v>8.2742183646892977E-3</v>
      </c>
      <c r="C779" s="42">
        <v>4.1357035776611775E-2</v>
      </c>
      <c r="D779" s="42">
        <v>2.3406192480517039E-2</v>
      </c>
      <c r="E779" s="36">
        <v>7.3037446621818117E-2</v>
      </c>
      <c r="F779" s="173">
        <v>2.2118956352716395</v>
      </c>
      <c r="G779" s="174">
        <v>11.055720660267548</v>
      </c>
      <c r="H779" s="174">
        <v>6.2570327134371659</v>
      </c>
      <c r="I779" s="36">
        <v>19.524649008976354</v>
      </c>
      <c r="N779" s="42"/>
      <c r="O779" s="178"/>
    </row>
    <row r="780" spans="1:53" x14ac:dyDescent="0.25">
      <c r="A780" s="143" t="s">
        <v>181</v>
      </c>
      <c r="B780" s="102">
        <v>6.9168116393408269E-3</v>
      </c>
      <c r="C780" s="42">
        <v>1.2255372985679112E-2</v>
      </c>
      <c r="D780" s="42">
        <v>9.38242342820007E-3</v>
      </c>
      <c r="E780" s="36">
        <v>2.855460805322001E-2</v>
      </c>
      <c r="F780" s="173">
        <v>1.8490284883397015</v>
      </c>
      <c r="G780" s="174">
        <v>3.2761530843001263</v>
      </c>
      <c r="H780" s="174">
        <v>2.5081452427785176</v>
      </c>
      <c r="I780" s="36">
        <v>7.6333268154183456</v>
      </c>
      <c r="N780" s="42"/>
      <c r="O780" s="178"/>
    </row>
    <row r="781" spans="1:53" x14ac:dyDescent="0.25">
      <c r="A781" s="143" t="s">
        <v>182</v>
      </c>
      <c r="B781" s="102">
        <v>0.14274539449460399</v>
      </c>
      <c r="C781" s="42">
        <v>0.13169839105926026</v>
      </c>
      <c r="D781" s="42">
        <v>1.2104187098700024E-3</v>
      </c>
      <c r="E781" s="36">
        <v>0.27565420426373427</v>
      </c>
      <c r="F781" s="173">
        <v>38.159243703933726</v>
      </c>
      <c r="G781" s="174">
        <v>35.206116580078181</v>
      </c>
      <c r="H781" s="174">
        <v>0.32357374959285623</v>
      </c>
      <c r="I781" s="36">
        <v>73.688934033604767</v>
      </c>
      <c r="N781" s="42"/>
      <c r="O781" s="178"/>
    </row>
    <row r="782" spans="1:53" x14ac:dyDescent="0.25">
      <c r="A782" s="143" t="s">
        <v>200</v>
      </c>
      <c r="B782" s="102">
        <v>1.1571442624793468E-3</v>
      </c>
      <c r="C782" s="42">
        <v>9.6322759854133605E-4</v>
      </c>
      <c r="D782" s="42">
        <v>1.7385376043784653E-3</v>
      </c>
      <c r="E782" s="36">
        <v>3.8589094653991482E-3</v>
      </c>
      <c r="F782" s="173">
        <v>0.30933222097212537</v>
      </c>
      <c r="G782" s="174">
        <v>0.25749367820397961</v>
      </c>
      <c r="H782" s="174">
        <v>0.46475250826000403</v>
      </c>
      <c r="I782" s="36">
        <v>1.031578407436109</v>
      </c>
      <c r="N782" s="42"/>
      <c r="O782" s="178"/>
    </row>
    <row r="783" spans="1:53" x14ac:dyDescent="0.25">
      <c r="A783" s="143" t="s">
        <v>201</v>
      </c>
      <c r="B783" s="102">
        <v>1.2257841306401928E-3</v>
      </c>
      <c r="C783" s="42">
        <v>2.6026570375800809E-3</v>
      </c>
      <c r="D783" s="42">
        <v>3.2861410505826863E-3</v>
      </c>
      <c r="E783" s="36">
        <v>7.1145822188029596E-3</v>
      </c>
      <c r="F783" s="173">
        <v>0.32768129252171302</v>
      </c>
      <c r="G783" s="174">
        <v>0.69575221341751092</v>
      </c>
      <c r="H783" s="174">
        <v>0.87846376857661579</v>
      </c>
      <c r="I783" s="36">
        <v>1.9018972745158396</v>
      </c>
      <c r="N783" s="42"/>
      <c r="O783" s="178"/>
    </row>
    <row r="784" spans="1:53" x14ac:dyDescent="0.25">
      <c r="A784" s="143" t="s">
        <v>185</v>
      </c>
      <c r="B784" s="102">
        <v>1.039205417848951E-3</v>
      </c>
      <c r="C784" s="42">
        <v>5.2493878333816878E-2</v>
      </c>
      <c r="D784" s="42">
        <v>0.1540417795129323</v>
      </c>
      <c r="E784" s="36">
        <v>0.20757486326459812</v>
      </c>
      <c r="F784" s="173">
        <v>0.27780435886248811</v>
      </c>
      <c r="G784" s="174">
        <v>14.032863921087738</v>
      </c>
      <c r="H784" s="174">
        <v>41.179036464422055</v>
      </c>
      <c r="I784" s="36">
        <v>55.489704744372276</v>
      </c>
      <c r="N784" s="42"/>
      <c r="O784" s="178"/>
    </row>
    <row r="785" spans="1:52" x14ac:dyDescent="0.25">
      <c r="A785" s="143" t="s">
        <v>186</v>
      </c>
      <c r="B785" s="102">
        <v>1.1588739450294049E-3</v>
      </c>
      <c r="C785" s="42">
        <v>7.5251308628309322E-3</v>
      </c>
      <c r="D785" s="42">
        <v>1.86540480556935</v>
      </c>
      <c r="E785" s="36">
        <v>1.8740888103772102</v>
      </c>
      <c r="F785" s="173">
        <v>0.30979460631346539</v>
      </c>
      <c r="G785" s="174">
        <v>2.0116467050683968</v>
      </c>
      <c r="H785" s="174">
        <v>498.66713272420668</v>
      </c>
      <c r="I785" s="36">
        <v>500.98857403558856</v>
      </c>
      <c r="N785" s="42"/>
      <c r="O785" s="178"/>
    </row>
    <row r="786" spans="1:52" x14ac:dyDescent="0.25">
      <c r="A786" s="143" t="s">
        <v>187</v>
      </c>
      <c r="B786" s="102">
        <v>3.1389351147266395E-3</v>
      </c>
      <c r="C786" s="42">
        <v>1.5629035717310918E-2</v>
      </c>
      <c r="D786" s="42">
        <v>8.2826722114541368E-2</v>
      </c>
      <c r="E786" s="36">
        <v>0.10159469294657893</v>
      </c>
      <c r="F786" s="173">
        <v>0.83911211593041524</v>
      </c>
      <c r="G786" s="174">
        <v>4.1780134827179767</v>
      </c>
      <c r="H786" s="174">
        <v>22.141555498564664</v>
      </c>
      <c r="I786" s="36">
        <v>27.158681097213055</v>
      </c>
      <c r="N786" s="42"/>
      <c r="O786" s="178"/>
    </row>
    <row r="787" spans="1:52" x14ac:dyDescent="0.25">
      <c r="A787" s="143" t="s">
        <v>188</v>
      </c>
      <c r="B787" s="102">
        <v>2.0657244467791737E-4</v>
      </c>
      <c r="C787" s="42">
        <v>1.0681205222319624E-3</v>
      </c>
      <c r="D787" s="42">
        <v>1.6150272811556756E-2</v>
      </c>
      <c r="E787" s="36">
        <v>1.7424965778466635E-2</v>
      </c>
      <c r="F787" s="173">
        <v>5.5221734381630035E-2</v>
      </c>
      <c r="G787" s="174">
        <v>0.28553405493277162</v>
      </c>
      <c r="H787" s="174">
        <v>4.3173525722716439</v>
      </c>
      <c r="I787" s="36">
        <v>4.6581083615860459</v>
      </c>
      <c r="N787" s="42"/>
      <c r="O787" s="178"/>
    </row>
    <row r="788" spans="1:52" x14ac:dyDescent="0.25">
      <c r="A788" s="143" t="s">
        <v>189</v>
      </c>
      <c r="B788" s="102">
        <v>1.6627506024368544E-4</v>
      </c>
      <c r="C788" s="42">
        <v>8.7792786452689953E-4</v>
      </c>
      <c r="D788" s="42">
        <v>6.4738721654580477E-3</v>
      </c>
      <c r="E788" s="36">
        <v>7.5180750902286327E-3</v>
      </c>
      <c r="F788" s="173">
        <v>4.4449283762811015E-2</v>
      </c>
      <c r="G788" s="174">
        <v>0.23469102772504838</v>
      </c>
      <c r="H788" s="174">
        <v>1.730620217517177</v>
      </c>
      <c r="I788" s="36">
        <v>2.0097605290050362</v>
      </c>
      <c r="N788" s="42"/>
      <c r="O788" s="178"/>
    </row>
    <row r="789" spans="1:52" x14ac:dyDescent="0.25">
      <c r="A789" s="143" t="s">
        <v>190</v>
      </c>
      <c r="B789" s="102">
        <v>3.0524845138821094E-3</v>
      </c>
      <c r="C789" s="42">
        <v>2.2867639667749719E-2</v>
      </c>
      <c r="D789" s="42">
        <v>8.3518890981030159E-4</v>
      </c>
      <c r="E789" s="42">
        <v>2.6755313091442127E-2</v>
      </c>
      <c r="F789" s="173">
        <v>0.81600181133769767</v>
      </c>
      <c r="G789" s="174">
        <v>6.1130647199156378</v>
      </c>
      <c r="H789" s="174">
        <v>0.22326588721907079</v>
      </c>
      <c r="I789" s="36">
        <v>7.1523324184724055</v>
      </c>
      <c r="N789" s="42"/>
      <c r="O789" s="178"/>
    </row>
    <row r="790" spans="1:52" x14ac:dyDescent="0.25">
      <c r="A790" s="143" t="s">
        <v>191</v>
      </c>
      <c r="B790" s="102">
        <v>2.0232197206126092E-5</v>
      </c>
      <c r="C790" s="42">
        <v>9.659251401596514E-5</v>
      </c>
      <c r="D790" s="42">
        <v>1.1995909470211409E-3</v>
      </c>
      <c r="E790" s="42">
        <v>1.3164156582432321E-3</v>
      </c>
      <c r="F790" s="173">
        <v>5.4085481818034915E-3</v>
      </c>
      <c r="G790" s="174">
        <v>2.5821479532568602E-2</v>
      </c>
      <c r="H790" s="174">
        <v>0.32067923069940274</v>
      </c>
      <c r="I790" s="36">
        <v>0.35190925841377479</v>
      </c>
      <c r="N790" s="42"/>
      <c r="O790" s="178"/>
    </row>
    <row r="791" spans="1:52" x14ac:dyDescent="0.25">
      <c r="A791" s="156" t="s">
        <v>192</v>
      </c>
      <c r="B791" s="175">
        <v>5.4855182765449404E-5</v>
      </c>
      <c r="C791" s="157">
        <v>2.3936229218721698E-4</v>
      </c>
      <c r="D791" s="157">
        <v>2.2674373249020534E-3</v>
      </c>
      <c r="E791" s="157">
        <v>2.5616547998547198E-3</v>
      </c>
      <c r="F791" s="176">
        <v>1.4664096834659954E-2</v>
      </c>
      <c r="G791" s="177">
        <v>6.398724157401435E-2</v>
      </c>
      <c r="H791" s="177">
        <v>0.60614000031786486</v>
      </c>
      <c r="I791" s="158">
        <v>0.68479133872653919</v>
      </c>
      <c r="N791" s="42"/>
      <c r="O791" s="178"/>
      <c r="AY791" s="159"/>
    </row>
    <row r="793" spans="1:52" x14ac:dyDescent="0.25">
      <c r="A793" s="77" t="s">
        <v>203</v>
      </c>
    </row>
    <row r="794" spans="1:52" x14ac:dyDescent="0.25">
      <c r="A794" s="149"/>
      <c r="B794" s="160" t="s">
        <v>285</v>
      </c>
      <c r="C794" s="161"/>
      <c r="D794" s="161"/>
      <c r="E794" s="162"/>
      <c r="F794" s="60" t="s">
        <v>286</v>
      </c>
      <c r="G794" s="83"/>
      <c r="H794" s="84"/>
      <c r="I794" s="84"/>
    </row>
    <row r="795" spans="1:52" ht="26.25" x14ac:dyDescent="0.25">
      <c r="A795" s="156" t="s">
        <v>194</v>
      </c>
      <c r="B795" s="164" t="s">
        <v>195</v>
      </c>
      <c r="C795" s="165" t="s">
        <v>196</v>
      </c>
      <c r="D795" s="165" t="s">
        <v>197</v>
      </c>
      <c r="E795" s="19" t="s">
        <v>198</v>
      </c>
      <c r="F795" s="89" t="s">
        <v>195</v>
      </c>
      <c r="G795" s="89" t="s">
        <v>196</v>
      </c>
      <c r="H795" s="165" t="s">
        <v>197</v>
      </c>
      <c r="I795" s="19" t="s">
        <v>198</v>
      </c>
    </row>
    <row r="796" spans="1:52" x14ac:dyDescent="0.25">
      <c r="A796" s="143" t="s">
        <v>170</v>
      </c>
      <c r="B796" s="167">
        <v>300.71956443996908</v>
      </c>
      <c r="C796" s="154">
        <v>454.9545186232599</v>
      </c>
      <c r="D796" s="154">
        <v>3584.9156441717796</v>
      </c>
      <c r="E796" s="155">
        <v>4340.5897272350085</v>
      </c>
      <c r="F796" s="168">
        <v>83884.697518299377</v>
      </c>
      <c r="G796" s="169">
        <v>126908.01228835266</v>
      </c>
      <c r="H796" s="169">
        <v>1000000</v>
      </c>
      <c r="I796" s="151">
        <v>1210792.709806652</v>
      </c>
    </row>
    <row r="797" spans="1:52" x14ac:dyDescent="0.25">
      <c r="A797" s="143" t="s">
        <v>172</v>
      </c>
      <c r="B797" s="167">
        <v>287.08802496420429</v>
      </c>
      <c r="C797" s="154">
        <v>448.92563286965947</v>
      </c>
      <c r="D797" s="154">
        <v>3584.9156441717796</v>
      </c>
      <c r="E797" s="155">
        <v>4320.929302005643</v>
      </c>
      <c r="F797" s="170">
        <v>80082.226043712129</v>
      </c>
      <c r="G797" s="171">
        <v>125226.27515643381</v>
      </c>
      <c r="H797" s="171">
        <v>1000000</v>
      </c>
      <c r="I797" s="155">
        <v>1205308.501200146</v>
      </c>
    </row>
    <row r="798" spans="1:52" x14ac:dyDescent="0.25">
      <c r="A798" s="143" t="s">
        <v>33</v>
      </c>
      <c r="B798" s="167">
        <v>37.279773361823707</v>
      </c>
      <c r="C798" s="154">
        <v>16.988207999038256</v>
      </c>
      <c r="D798" s="154">
        <v>0</v>
      </c>
      <c r="E798" s="155">
        <v>54.267981360861967</v>
      </c>
      <c r="F798" s="170">
        <v>10399.065713702847</v>
      </c>
      <c r="G798" s="171">
        <v>4738.8027181774951</v>
      </c>
      <c r="H798" s="171">
        <v>0</v>
      </c>
      <c r="I798" s="155">
        <v>15137.868431880343</v>
      </c>
    </row>
    <row r="799" spans="1:52" x14ac:dyDescent="0.25">
      <c r="A799" s="143" t="s">
        <v>25</v>
      </c>
      <c r="B799" s="167">
        <v>192.65939881553913</v>
      </c>
      <c r="C799" s="154">
        <v>296.32463609421779</v>
      </c>
      <c r="D799" s="154">
        <v>0</v>
      </c>
      <c r="E799" s="155">
        <v>488.98403490975693</v>
      </c>
      <c r="F799" s="170">
        <v>53741.682633106728</v>
      </c>
      <c r="G799" s="171">
        <v>82658.747236067109</v>
      </c>
      <c r="H799" s="171">
        <v>0</v>
      </c>
      <c r="I799" s="155">
        <v>136400.42986917385</v>
      </c>
      <c r="AZ799" s="159"/>
    </row>
    <row r="800" spans="1:52" x14ac:dyDescent="0.25">
      <c r="A800" s="143" t="s">
        <v>173</v>
      </c>
      <c r="B800" s="167">
        <v>57.148852786841452</v>
      </c>
      <c r="C800" s="154">
        <v>135.61278877640345</v>
      </c>
      <c r="D800" s="154">
        <v>3584.9156441717796</v>
      </c>
      <c r="E800" s="155">
        <v>3777.6772857350243</v>
      </c>
      <c r="F800" s="170">
        <v>15941.47769690255</v>
      </c>
      <c r="G800" s="171">
        <v>37828.725202189235</v>
      </c>
      <c r="H800" s="171">
        <v>1000000</v>
      </c>
      <c r="I800" s="155">
        <v>1053770.2028990916</v>
      </c>
      <c r="AX800" s="159"/>
    </row>
    <row r="801" spans="1:53" x14ac:dyDescent="0.25">
      <c r="A801" s="143" t="s">
        <v>199</v>
      </c>
      <c r="B801" s="272">
        <v>6.5332942093097993E-2</v>
      </c>
      <c r="C801" s="273">
        <v>1.6245436270116213E-2</v>
      </c>
      <c r="D801" s="154">
        <v>0</v>
      </c>
      <c r="E801" s="155">
        <v>8.1578378363214202E-2</v>
      </c>
      <c r="F801" s="170">
        <v>18.224401513969742</v>
      </c>
      <c r="G801" s="171">
        <v>4.5316090760817289</v>
      </c>
      <c r="H801" s="171">
        <v>0</v>
      </c>
      <c r="I801" s="155">
        <v>22.756010590051471</v>
      </c>
      <c r="BA801" s="159"/>
    </row>
    <row r="802" spans="1:53" x14ac:dyDescent="0.25">
      <c r="A802" s="143" t="s">
        <v>175</v>
      </c>
      <c r="B802" s="167">
        <v>22.593373499603068</v>
      </c>
      <c r="C802" s="154">
        <v>28.640778372787466</v>
      </c>
      <c r="D802" s="154">
        <v>283.18168171860088</v>
      </c>
      <c r="E802" s="155">
        <v>334.41583359099144</v>
      </c>
      <c r="F802" s="170">
        <v>6302.3445297337812</v>
      </c>
      <c r="G802" s="171">
        <v>7989.2475069394068</v>
      </c>
      <c r="H802" s="171">
        <v>78992.564909856941</v>
      </c>
      <c r="I802" s="155">
        <v>93284.156946530129</v>
      </c>
      <c r="AV802" s="432"/>
    </row>
    <row r="803" spans="1:53" x14ac:dyDescent="0.25">
      <c r="A803" s="143" t="s">
        <v>85</v>
      </c>
      <c r="B803" s="102">
        <v>0.53739999965367546</v>
      </c>
      <c r="C803" s="42">
        <v>9.2572624804669865E-2</v>
      </c>
      <c r="D803" s="42">
        <v>0.10387670695584854</v>
      </c>
      <c r="E803" s="36">
        <v>0.73384933141419384</v>
      </c>
      <c r="F803" s="173">
        <v>149.90589821195937</v>
      </c>
      <c r="G803" s="174">
        <v>25.822818161752547</v>
      </c>
      <c r="H803" s="174">
        <v>28.97605334862687</v>
      </c>
      <c r="I803" s="36">
        <v>204.70476972233877</v>
      </c>
    </row>
    <row r="804" spans="1:53" x14ac:dyDescent="0.25">
      <c r="A804" s="143" t="s">
        <v>86</v>
      </c>
      <c r="B804" s="102">
        <v>3.8826951203504924E-4</v>
      </c>
      <c r="C804" s="42">
        <v>5.4600639348762229E-4</v>
      </c>
      <c r="D804" s="42">
        <v>6.5031902520787995E-4</v>
      </c>
      <c r="E804" s="36">
        <v>1.5845949307305516E-3</v>
      </c>
      <c r="F804" s="173">
        <v>0.10830645699189133</v>
      </c>
      <c r="G804" s="174">
        <v>0.15230662243762941</v>
      </c>
      <c r="H804" s="174">
        <v>0.18140427551346824</v>
      </c>
      <c r="I804" s="36">
        <v>0.44201735494298899</v>
      </c>
    </row>
    <row r="805" spans="1:53" x14ac:dyDescent="0.25">
      <c r="A805" s="143" t="s">
        <v>176</v>
      </c>
      <c r="B805" s="167">
        <v>38.818264909902624</v>
      </c>
      <c r="C805" s="154">
        <v>31.562648811201782</v>
      </c>
      <c r="D805" s="154">
        <v>286.47031746895641</v>
      </c>
      <c r="E805" s="155">
        <v>356.85123119006084</v>
      </c>
      <c r="F805" s="170">
        <v>10828.222687195414</v>
      </c>
      <c r="G805" s="171">
        <v>8804.2933067379545</v>
      </c>
      <c r="H805" s="171">
        <v>79909.918643326804</v>
      </c>
      <c r="I805" s="155">
        <v>99542.434637260172</v>
      </c>
    </row>
    <row r="806" spans="1:53" x14ac:dyDescent="0.25">
      <c r="A806" s="143" t="s">
        <v>177</v>
      </c>
      <c r="B806" s="102">
        <v>1.4409319211054877E-2</v>
      </c>
      <c r="C806" s="42">
        <v>1.4636022320823474E-2</v>
      </c>
      <c r="D806" s="42">
        <v>0.12273211263503211</v>
      </c>
      <c r="E806" s="36">
        <v>0.15177745416691046</v>
      </c>
      <c r="F806" s="173">
        <v>4.0194304807369745</v>
      </c>
      <c r="G806" s="174">
        <v>4.0826685405047582</v>
      </c>
      <c r="H806" s="174">
        <v>34.235704495464304</v>
      </c>
      <c r="I806" s="36">
        <v>42.337803516706039</v>
      </c>
    </row>
    <row r="807" spans="1:53" x14ac:dyDescent="0.25">
      <c r="A807" s="143" t="s">
        <v>178</v>
      </c>
      <c r="B807" s="102">
        <v>3.2037148433115399E-2</v>
      </c>
      <c r="C807" s="42">
        <v>2.0347685819385838E-2</v>
      </c>
      <c r="D807" s="42">
        <v>2.8062825183831279</v>
      </c>
      <c r="E807" s="36">
        <v>2.8586673526356292</v>
      </c>
      <c r="F807" s="173">
        <v>8.9366533589709949</v>
      </c>
      <c r="G807" s="174">
        <v>5.6759176056112608</v>
      </c>
      <c r="H807" s="174">
        <v>782.80294347943061</v>
      </c>
      <c r="I807" s="36">
        <v>797.41551444401284</v>
      </c>
    </row>
    <row r="808" spans="1:53" x14ac:dyDescent="0.25">
      <c r="A808" s="143" t="s">
        <v>179</v>
      </c>
      <c r="B808" s="102">
        <v>7.9186670266880907E-2</v>
      </c>
      <c r="C808" s="42">
        <v>3.8941305066336709E-2</v>
      </c>
      <c r="D808" s="42">
        <v>0.13143131209328698</v>
      </c>
      <c r="E808" s="36">
        <v>0.2495592874265046</v>
      </c>
      <c r="F808" s="173">
        <v>22.088851768554054</v>
      </c>
      <c r="G808" s="174">
        <v>10.862544319458678</v>
      </c>
      <c r="H808" s="174">
        <v>36.662316533713437</v>
      </c>
      <c r="I808" s="36">
        <v>69.613712621726165</v>
      </c>
    </row>
    <row r="809" spans="1:53" x14ac:dyDescent="0.25">
      <c r="A809" s="143" t="s">
        <v>180</v>
      </c>
      <c r="B809" s="102">
        <v>4.479117927288472E-3</v>
      </c>
      <c r="C809" s="42">
        <v>3.2210650232988246E-3</v>
      </c>
      <c r="D809" s="42">
        <v>2.3540318599747506E-2</v>
      </c>
      <c r="E809" s="36">
        <v>3.1240501550334802E-2</v>
      </c>
      <c r="F809" s="173">
        <v>1.2494346790475956</v>
      </c>
      <c r="G809" s="174">
        <v>0.89850510946764139</v>
      </c>
      <c r="H809" s="174">
        <v>6.5664916378209535</v>
      </c>
      <c r="I809" s="36">
        <v>8.7144314263361888</v>
      </c>
    </row>
    <row r="810" spans="1:53" x14ac:dyDescent="0.25">
      <c r="A810" s="143" t="s">
        <v>181</v>
      </c>
      <c r="B810" s="102">
        <v>3.7963772466783371E-3</v>
      </c>
      <c r="C810" s="42">
        <v>2.5362757422733137E-3</v>
      </c>
      <c r="D810" s="42">
        <v>9.6970706765192559E-3</v>
      </c>
      <c r="E810" s="36">
        <v>1.6029723665470907E-2</v>
      </c>
      <c r="F810" s="173">
        <v>1.0589864932666808</v>
      </c>
      <c r="G810" s="174">
        <v>0.70748547358337299</v>
      </c>
      <c r="H810" s="174">
        <v>2.7049648134076425</v>
      </c>
      <c r="I810" s="36">
        <v>4.4714367802576964</v>
      </c>
    </row>
    <row r="811" spans="1:53" x14ac:dyDescent="0.25">
      <c r="A811" s="143" t="s">
        <v>182</v>
      </c>
      <c r="B811" s="102">
        <v>3.4905935716212706E-2</v>
      </c>
      <c r="C811" s="42">
        <v>4.1181915780705826E-2</v>
      </c>
      <c r="D811" s="42">
        <v>1.9527027049097323E-3</v>
      </c>
      <c r="E811" s="36">
        <v>7.8040554201828261E-2</v>
      </c>
      <c r="F811" s="173">
        <v>9.7368917935241956</v>
      </c>
      <c r="G811" s="174">
        <v>11.487555041262361</v>
      </c>
      <c r="H811" s="174">
        <v>0.54469976387990127</v>
      </c>
      <c r="I811" s="36">
        <v>21.769146598666456</v>
      </c>
    </row>
    <row r="812" spans="1:53" x14ac:dyDescent="0.25">
      <c r="A812" s="143" t="s">
        <v>200</v>
      </c>
      <c r="B812" s="102">
        <v>6.9348644098783413E-4</v>
      </c>
      <c r="C812" s="42">
        <v>2.4926338354459929E-4</v>
      </c>
      <c r="D812" s="42">
        <v>1.6108518288684836E-3</v>
      </c>
      <c r="E812" s="36">
        <v>2.5536016534009171E-3</v>
      </c>
      <c r="F812" s="173">
        <v>0.1934456790120789</v>
      </c>
      <c r="G812" s="174">
        <v>6.9531171242436976E-2</v>
      </c>
      <c r="H812" s="174">
        <v>0.44934162718370951</v>
      </c>
      <c r="I812" s="36">
        <v>0.71231847743822552</v>
      </c>
    </row>
    <row r="813" spans="1:53" x14ac:dyDescent="0.25">
      <c r="A813" s="143" t="s">
        <v>201</v>
      </c>
      <c r="B813" s="102">
        <v>1.3694726870228447E-3</v>
      </c>
      <c r="C813" s="42">
        <v>5.7860833442068601E-4</v>
      </c>
      <c r="D813" s="42">
        <v>1.4960457939777155E-3</v>
      </c>
      <c r="E813" s="36">
        <v>3.4441268154212462E-3</v>
      </c>
      <c r="F813" s="173">
        <v>0.38200973829029466</v>
      </c>
      <c r="G813" s="174">
        <v>0.16140082273940409</v>
      </c>
      <c r="H813" s="174">
        <v>0.41731687505950948</v>
      </c>
      <c r="I813" s="36">
        <v>0.9607274360892083</v>
      </c>
    </row>
    <row r="814" spans="1:53" ht="11.25" customHeight="1" x14ac:dyDescent="0.25">
      <c r="A814" s="143" t="s">
        <v>185</v>
      </c>
      <c r="B814" s="102">
        <v>2.4510388904945392E-3</v>
      </c>
      <c r="C814" s="42">
        <v>8.4191248585958264E-3</v>
      </c>
      <c r="D814" s="42">
        <v>8.4685157718172158E-2</v>
      </c>
      <c r="E814" s="36">
        <v>9.5555321467262519E-2</v>
      </c>
      <c r="F814" s="173">
        <v>0.68370894430370921</v>
      </c>
      <c r="G814" s="174">
        <v>2.348486183289507</v>
      </c>
      <c r="H814" s="174">
        <v>23.62263610187037</v>
      </c>
      <c r="I814" s="36">
        <v>26.654831229463586</v>
      </c>
    </row>
    <row r="815" spans="1:53" ht="11.25" customHeight="1" x14ac:dyDescent="0.25">
      <c r="A815" s="143" t="s">
        <v>186</v>
      </c>
      <c r="B815" s="102">
        <v>1.2804220019843441E-3</v>
      </c>
      <c r="C815" s="42">
        <v>8.1183841658850932E-3</v>
      </c>
      <c r="D815" s="42">
        <v>1.9363349376843582</v>
      </c>
      <c r="E815" s="36">
        <v>1.9457337438522275</v>
      </c>
      <c r="F815" s="173">
        <v>0.35716935322202237</v>
      </c>
      <c r="G815" s="174">
        <v>2.2645955921120922</v>
      </c>
      <c r="H815" s="174">
        <v>540.134031000807</v>
      </c>
      <c r="I815" s="36">
        <v>542.75579594614123</v>
      </c>
    </row>
    <row r="816" spans="1:53" ht="11.25" customHeight="1" x14ac:dyDescent="0.25">
      <c r="A816" s="143" t="s">
        <v>187</v>
      </c>
      <c r="B816" s="102">
        <v>3.9382239648136424E-3</v>
      </c>
      <c r="C816" s="42">
        <v>1.5040274265106943E-2</v>
      </c>
      <c r="D816" s="42">
        <v>9.0687605344368011E-2</v>
      </c>
      <c r="E816" s="36">
        <v>0.1096661035742886</v>
      </c>
      <c r="F816" s="173">
        <v>1.0985541518156106</v>
      </c>
      <c r="G816" s="174">
        <v>4.1954332424973098</v>
      </c>
      <c r="H816" s="174">
        <v>25.296998408262269</v>
      </c>
      <c r="I816" s="36">
        <v>30.59098580257519</v>
      </c>
    </row>
    <row r="817" spans="1:53" ht="11.25" customHeight="1" x14ac:dyDescent="0.25">
      <c r="A817" s="143" t="s">
        <v>188</v>
      </c>
      <c r="B817" s="102">
        <v>3.0970107588915375E-4</v>
      </c>
      <c r="C817" s="42">
        <v>1.5902197106759895E-3</v>
      </c>
      <c r="D817" s="42">
        <v>1.6242819833825778E-2</v>
      </c>
      <c r="E817" s="36">
        <v>1.814274062039092E-2</v>
      </c>
      <c r="F817" s="173">
        <v>8.6390059524177096E-2</v>
      </c>
      <c r="G817" s="174">
        <v>0.44358636813708818</v>
      </c>
      <c r="H817" s="174">
        <v>4.5308792300964571</v>
      </c>
      <c r="I817" s="36">
        <v>5.0608556577577222</v>
      </c>
    </row>
    <row r="818" spans="1:53" ht="11.25" customHeight="1" x14ac:dyDescent="0.25">
      <c r="A818" s="143" t="s">
        <v>189</v>
      </c>
      <c r="B818" s="102">
        <v>2.4249009007809797E-4</v>
      </c>
      <c r="C818" s="42">
        <v>1.2123428993706139E-3</v>
      </c>
      <c r="D818" s="42">
        <v>6.6909787667982857E-3</v>
      </c>
      <c r="E818" s="36">
        <v>8.1458117562469984E-3</v>
      </c>
      <c r="F818" s="173">
        <v>6.7641784116267617E-2</v>
      </c>
      <c r="G818" s="174">
        <v>0.33817891959092405</v>
      </c>
      <c r="H818" s="174">
        <v>1.8664257212512732</v>
      </c>
      <c r="I818" s="36">
        <v>2.2722464249584653</v>
      </c>
    </row>
    <row r="819" spans="1:53" ht="11.25" customHeight="1" x14ac:dyDescent="0.25">
      <c r="A819" s="143" t="s">
        <v>190</v>
      </c>
      <c r="B819" s="102">
        <v>4.9354978331996504E-3</v>
      </c>
      <c r="C819" s="42">
        <v>2.5210716803226747E-2</v>
      </c>
      <c r="D819" s="42">
        <v>1.3473648663877152E-3</v>
      </c>
      <c r="E819" s="42">
        <v>3.1493579502814111E-2</v>
      </c>
      <c r="F819" s="173">
        <v>1.3767402982615773</v>
      </c>
      <c r="G819" s="174">
        <v>7.0324435232425557</v>
      </c>
      <c r="H819" s="174">
        <v>0.37584283707713184</v>
      </c>
      <c r="I819" s="36">
        <v>8.7850266585812662</v>
      </c>
    </row>
    <row r="820" spans="1:53" ht="11.25" customHeight="1" x14ac:dyDescent="0.25">
      <c r="A820" s="143" t="s">
        <v>191</v>
      </c>
      <c r="B820" s="102">
        <v>3.118710114352621E-5</v>
      </c>
      <c r="C820" s="42">
        <v>1.0801879706391371E-4</v>
      </c>
      <c r="D820" s="42">
        <v>1.1114877619192536E-3</v>
      </c>
      <c r="E820" s="42">
        <v>1.2506936601266935E-3</v>
      </c>
      <c r="F820" s="173">
        <v>8.6995355648685976E-3</v>
      </c>
      <c r="G820" s="174">
        <v>3.0131475266238581E-2</v>
      </c>
      <c r="H820" s="174">
        <v>0.31004572275675951</v>
      </c>
      <c r="I820" s="36">
        <v>0.34887673358786669</v>
      </c>
    </row>
    <row r="821" spans="1:53" ht="11.25" customHeight="1" x14ac:dyDescent="0.25">
      <c r="A821" s="156" t="s">
        <v>192</v>
      </c>
      <c r="B821" s="175">
        <v>7.3554355693498751E-5</v>
      </c>
      <c r="C821" s="157">
        <v>2.7979197466007128E-4</v>
      </c>
      <c r="D821" s="157">
        <v>1.0322715978446236E-3</v>
      </c>
      <c r="E821" s="157">
        <v>1.3856179281981937E-3</v>
      </c>
      <c r="F821" s="176">
        <v>2.0517736815671143E-2</v>
      </c>
      <c r="G821" s="177">
        <v>7.8047017679466604E-2</v>
      </c>
      <c r="H821" s="177">
        <v>0.28794864379106155</v>
      </c>
      <c r="I821" s="158">
        <v>0.38651339828619929</v>
      </c>
      <c r="AY821" s="159"/>
    </row>
    <row r="822" spans="1:53" ht="11.25" customHeight="1" x14ac:dyDescent="0.25"/>
    <row r="823" spans="1:53" ht="15.75" customHeight="1" x14ac:dyDescent="0.25">
      <c r="A823" s="77" t="s">
        <v>304</v>
      </c>
    </row>
    <row r="824" spans="1:53" x14ac:dyDescent="0.25">
      <c r="A824" s="149"/>
      <c r="B824" s="160" t="s">
        <v>285</v>
      </c>
      <c r="C824" s="161"/>
      <c r="D824" s="161"/>
      <c r="E824" s="162"/>
      <c r="F824" s="60" t="s">
        <v>286</v>
      </c>
      <c r="G824" s="83"/>
      <c r="H824" s="84"/>
      <c r="I824" s="84"/>
    </row>
    <row r="825" spans="1:53" ht="26.25" x14ac:dyDescent="0.25">
      <c r="A825" s="156" t="s">
        <v>194</v>
      </c>
      <c r="B825" s="164" t="s">
        <v>195</v>
      </c>
      <c r="C825" s="165" t="s">
        <v>196</v>
      </c>
      <c r="D825" s="165" t="s">
        <v>197</v>
      </c>
      <c r="E825" s="19" t="s">
        <v>198</v>
      </c>
      <c r="F825" s="89" t="s">
        <v>195</v>
      </c>
      <c r="G825" s="89" t="s">
        <v>196</v>
      </c>
      <c r="H825" s="165" t="s">
        <v>197</v>
      </c>
      <c r="I825" s="19" t="s">
        <v>198</v>
      </c>
    </row>
    <row r="826" spans="1:53" x14ac:dyDescent="0.25">
      <c r="A826" s="143" t="s">
        <v>170</v>
      </c>
      <c r="B826" s="167">
        <v>293.99560438589532</v>
      </c>
      <c r="C826" s="154">
        <v>1994.3333971814411</v>
      </c>
      <c r="D826" s="154">
        <v>3584.9156441717796</v>
      </c>
      <c r="E826" s="155">
        <v>5873.2446457391161</v>
      </c>
      <c r="F826" s="168">
        <v>82009.071779377089</v>
      </c>
      <c r="G826" s="169">
        <v>556312.50359370466</v>
      </c>
      <c r="H826" s="169">
        <v>1000000</v>
      </c>
      <c r="I826" s="151">
        <v>1638321.5753730817</v>
      </c>
    </row>
    <row r="827" spans="1:53" x14ac:dyDescent="0.25">
      <c r="A827" s="143" t="s">
        <v>172</v>
      </c>
      <c r="B827" s="167">
        <v>292.35281171943672</v>
      </c>
      <c r="C827" s="154">
        <v>1935.2378715937466</v>
      </c>
      <c r="D827" s="154">
        <v>3584.9156441717796</v>
      </c>
      <c r="E827" s="155">
        <v>5812.5063274849635</v>
      </c>
      <c r="F827" s="170">
        <v>81550.820364415791</v>
      </c>
      <c r="G827" s="171">
        <v>539828.00815410633</v>
      </c>
      <c r="H827" s="171">
        <v>1000000</v>
      </c>
      <c r="I827" s="155">
        <v>1621378.8285185222</v>
      </c>
    </row>
    <row r="828" spans="1:53" x14ac:dyDescent="0.25">
      <c r="A828" s="143" t="s">
        <v>33</v>
      </c>
      <c r="B828" s="167">
        <v>4.6364761497703677</v>
      </c>
      <c r="C828" s="154">
        <v>166.94562206126253</v>
      </c>
      <c r="D828" s="154">
        <v>0</v>
      </c>
      <c r="E828" s="155">
        <v>171.5820982110329</v>
      </c>
      <c r="F828" s="170">
        <v>1293.3292188640969</v>
      </c>
      <c r="G828" s="171">
        <v>46568.912251164518</v>
      </c>
      <c r="H828" s="171">
        <v>0</v>
      </c>
      <c r="I828" s="155">
        <v>47862.241470028617</v>
      </c>
    </row>
    <row r="829" spans="1:53" x14ac:dyDescent="0.25">
      <c r="A829" s="143" t="s">
        <v>25</v>
      </c>
      <c r="B829" s="167">
        <v>273.50766126619919</v>
      </c>
      <c r="C829" s="154">
        <v>1729.1745256777888</v>
      </c>
      <c r="D829" s="154">
        <v>3584.9156441717796</v>
      </c>
      <c r="E829" s="155">
        <v>5587.5978311157678</v>
      </c>
      <c r="F829" s="170">
        <v>76294.029877901761</v>
      </c>
      <c r="G829" s="171">
        <v>482347.34016378195</v>
      </c>
      <c r="H829" s="171">
        <v>1000000</v>
      </c>
      <c r="I829" s="155">
        <v>1558641.3700416838</v>
      </c>
      <c r="AZ829" s="159"/>
    </row>
    <row r="830" spans="1:53" x14ac:dyDescent="0.25">
      <c r="A830" s="143" t="s">
        <v>173</v>
      </c>
      <c r="B830" s="167">
        <v>14.208674303467136</v>
      </c>
      <c r="C830" s="154">
        <v>39.117723854695278</v>
      </c>
      <c r="D830" s="154">
        <v>0</v>
      </c>
      <c r="E830" s="155">
        <v>53.326398158162412</v>
      </c>
      <c r="F830" s="170">
        <v>3963.4612676499273</v>
      </c>
      <c r="G830" s="171">
        <v>10911.755739159831</v>
      </c>
      <c r="H830" s="171">
        <v>0</v>
      </c>
      <c r="I830" s="155">
        <v>14875.217006809758</v>
      </c>
      <c r="AX830" s="159"/>
    </row>
    <row r="831" spans="1:53" x14ac:dyDescent="0.25">
      <c r="A831" s="143" t="s">
        <v>199</v>
      </c>
      <c r="B831" s="272">
        <v>1.4873813594833665E-2</v>
      </c>
      <c r="C831" s="273">
        <v>3.6833929680297063E-2</v>
      </c>
      <c r="D831" s="154">
        <v>0</v>
      </c>
      <c r="E831" s="155">
        <v>5.1707743275130724E-2</v>
      </c>
      <c r="F831" s="170">
        <v>4.1489996058944785</v>
      </c>
      <c r="G831" s="171">
        <v>10.274699138368925</v>
      </c>
      <c r="H831" s="171">
        <v>0</v>
      </c>
      <c r="I831" s="155">
        <v>14.423698744263403</v>
      </c>
      <c r="BA831" s="159"/>
    </row>
    <row r="832" spans="1:53" x14ac:dyDescent="0.25">
      <c r="A832" s="143" t="s">
        <v>175</v>
      </c>
      <c r="B832" s="167">
        <v>18.936384882321562</v>
      </c>
      <c r="C832" s="154">
        <v>85.423135904582026</v>
      </c>
      <c r="D832" s="154">
        <v>250.07903167528519</v>
      </c>
      <c r="E832" s="155">
        <v>354.4385524621888</v>
      </c>
      <c r="F832" s="170">
        <v>5282.2400195406608</v>
      </c>
      <c r="G832" s="171">
        <v>23828.49260162083</v>
      </c>
      <c r="H832" s="171">
        <v>69758.693508410506</v>
      </c>
      <c r="I832" s="155">
        <v>98869.426129572006</v>
      </c>
      <c r="AV832" s="432"/>
    </row>
    <row r="833" spans="1:9" x14ac:dyDescent="0.25">
      <c r="A833" s="143" t="s">
        <v>85</v>
      </c>
      <c r="B833" s="102">
        <v>0.74146971161779607</v>
      </c>
      <c r="C833" s="42">
        <v>0.36550063491885132</v>
      </c>
      <c r="D833" s="42">
        <v>0.20775341391169708</v>
      </c>
      <c r="E833" s="36">
        <v>1.3147237604483444</v>
      </c>
      <c r="F833" s="173">
        <v>206.83044880658477</v>
      </c>
      <c r="G833" s="174">
        <v>101.95515632650059</v>
      </c>
      <c r="H833" s="174">
        <v>57.95210669725374</v>
      </c>
      <c r="I833" s="36">
        <v>366.73771183033904</v>
      </c>
    </row>
    <row r="834" spans="1:9" x14ac:dyDescent="0.25">
      <c r="A834" s="143" t="s">
        <v>86</v>
      </c>
      <c r="B834" s="102">
        <v>8.5837417192601527E-4</v>
      </c>
      <c r="C834" s="42">
        <v>7.6862328955022187E-4</v>
      </c>
      <c r="D834" s="42">
        <v>6.5031902520787995E-4</v>
      </c>
      <c r="E834" s="36">
        <v>2.2773164866841172E-3</v>
      </c>
      <c r="F834" s="173">
        <v>0.23944054954864211</v>
      </c>
      <c r="G834" s="174">
        <v>0.21440484681970709</v>
      </c>
      <c r="H834" s="174">
        <v>0.18140427551346824</v>
      </c>
      <c r="I834" s="36">
        <v>0.63524967188181747</v>
      </c>
    </row>
    <row r="835" spans="1:9" x14ac:dyDescent="0.25">
      <c r="A835" s="143" t="s">
        <v>176</v>
      </c>
      <c r="B835" s="167">
        <v>41.40794538641584</v>
      </c>
      <c r="C835" s="154">
        <v>96.59184012387837</v>
      </c>
      <c r="D835" s="154">
        <v>256.48396863431617</v>
      </c>
      <c r="E835" s="155">
        <v>394.48375414461043</v>
      </c>
      <c r="F835" s="170">
        <v>11550.605229368593</v>
      </c>
      <c r="G835" s="171">
        <v>26943.964575823073</v>
      </c>
      <c r="H835" s="171">
        <v>71545.328842339179</v>
      </c>
      <c r="I835" s="155">
        <v>110039.89864753086</v>
      </c>
    </row>
    <row r="836" spans="1:9" x14ac:dyDescent="0.25">
      <c r="A836" s="143" t="s">
        <v>177</v>
      </c>
      <c r="B836" s="102">
        <v>2.5154496504366464E-2</v>
      </c>
      <c r="C836" s="42">
        <v>2.0719168685040142E-2</v>
      </c>
      <c r="D836" s="42">
        <v>0.11573878940744488</v>
      </c>
      <c r="E836" s="36">
        <v>0.16161245459685147</v>
      </c>
      <c r="F836" s="173">
        <v>7.0167610624985546</v>
      </c>
      <c r="G836" s="174">
        <v>5.7795414848113884</v>
      </c>
      <c r="H836" s="174">
        <v>32.284940817396539</v>
      </c>
      <c r="I836" s="36">
        <v>45.081243364706481</v>
      </c>
    </row>
    <row r="837" spans="1:9" x14ac:dyDescent="0.25">
      <c r="A837" s="143" t="s">
        <v>178</v>
      </c>
      <c r="B837" s="102">
        <v>5.4264955925502463E-2</v>
      </c>
      <c r="C837" s="42">
        <v>3.7171896277998044E-2</v>
      </c>
      <c r="D837" s="42">
        <v>2.8062825183831279</v>
      </c>
      <c r="E837" s="36">
        <v>2.8977193705866284</v>
      </c>
      <c r="F837" s="173">
        <v>15.137024496998801</v>
      </c>
      <c r="G837" s="174">
        <v>10.368973768861398</v>
      </c>
      <c r="H837" s="174">
        <v>782.80294347943061</v>
      </c>
      <c r="I837" s="36">
        <v>808.30894174529078</v>
      </c>
    </row>
    <row r="838" spans="1:9" x14ac:dyDescent="0.25">
      <c r="A838" s="143" t="s">
        <v>179</v>
      </c>
      <c r="B838" s="102">
        <v>7.2357230854338317E-2</v>
      </c>
      <c r="C838" s="42">
        <v>6.6395205911525118E-2</v>
      </c>
      <c r="D838" s="42">
        <v>0.13143131209328698</v>
      </c>
      <c r="E838" s="36">
        <v>0.27018374885915042</v>
      </c>
      <c r="F838" s="173">
        <v>20.183802922106121</v>
      </c>
      <c r="G838" s="174">
        <v>18.520716385465846</v>
      </c>
      <c r="H838" s="174">
        <v>36.662316533713437</v>
      </c>
      <c r="I838" s="36">
        <v>75.366835841285393</v>
      </c>
    </row>
    <row r="839" spans="1:9" x14ac:dyDescent="0.25">
      <c r="A839" s="143" t="s">
        <v>180</v>
      </c>
      <c r="B839" s="102">
        <v>1.625291906390862E-3</v>
      </c>
      <c r="C839" s="42">
        <v>4.4225820810165671E-3</v>
      </c>
      <c r="D839" s="42">
        <v>2.3540318599747506E-2</v>
      </c>
      <c r="E839" s="36">
        <v>2.9588192587154935E-2</v>
      </c>
      <c r="F839" s="173">
        <v>0.45336963759055254</v>
      </c>
      <c r="G839" s="174">
        <v>1.2336641974286435</v>
      </c>
      <c r="H839" s="174">
        <v>6.5664916378209535</v>
      </c>
      <c r="I839" s="36">
        <v>8.253525472840149</v>
      </c>
    </row>
    <row r="840" spans="1:9" x14ac:dyDescent="0.25">
      <c r="A840" s="143" t="s">
        <v>181</v>
      </c>
      <c r="B840" s="102">
        <v>1.4513056192994376E-3</v>
      </c>
      <c r="C840" s="42">
        <v>2.4636546941912002E-3</v>
      </c>
      <c r="D840" s="42">
        <v>9.6970706765192559E-3</v>
      </c>
      <c r="E840" s="36">
        <v>1.3612030990009894E-2</v>
      </c>
      <c r="F840" s="173">
        <v>0.40483675582685341</v>
      </c>
      <c r="G840" s="174">
        <v>0.68722807974478195</v>
      </c>
      <c r="H840" s="174">
        <v>2.7049648134076425</v>
      </c>
      <c r="I840" s="36">
        <v>3.7970296489792781</v>
      </c>
    </row>
    <row r="841" spans="1:9" x14ac:dyDescent="0.25">
      <c r="A841" s="143" t="s">
        <v>182</v>
      </c>
      <c r="B841" s="102">
        <v>4.0353129224843659E-2</v>
      </c>
      <c r="C841" s="42">
        <v>6.3425106854732294E-2</v>
      </c>
      <c r="D841" s="42">
        <v>0</v>
      </c>
      <c r="E841" s="36">
        <v>0.10377823607957595</v>
      </c>
      <c r="F841" s="173">
        <v>11.256367856367346</v>
      </c>
      <c r="G841" s="174">
        <v>17.692217376954584</v>
      </c>
      <c r="H841" s="174">
        <v>0</v>
      </c>
      <c r="I841" s="36">
        <v>28.948585233321928</v>
      </c>
    </row>
    <row r="842" spans="1:9" x14ac:dyDescent="0.25">
      <c r="A842" s="143" t="s">
        <v>200</v>
      </c>
      <c r="B842" s="102">
        <v>5.1685469892793665E-4</v>
      </c>
      <c r="C842" s="42">
        <v>3.7221491489027449E-4</v>
      </c>
      <c r="D842" s="42">
        <v>1.6108518288684836E-3</v>
      </c>
      <c r="E842" s="36">
        <v>2.4999214426866946E-3</v>
      </c>
      <c r="F842" s="173">
        <v>0.14417485660177795</v>
      </c>
      <c r="G842" s="174">
        <v>0.1038280818393614</v>
      </c>
      <c r="H842" s="174">
        <v>0.44934162718370951</v>
      </c>
      <c r="I842" s="36">
        <v>0.69734456562484881</v>
      </c>
    </row>
    <row r="843" spans="1:9" x14ac:dyDescent="0.25">
      <c r="A843" s="143" t="s">
        <v>201</v>
      </c>
      <c r="B843" s="102">
        <v>4.8961604511577679E-4</v>
      </c>
      <c r="C843" s="42">
        <v>7.5789775532117464E-4</v>
      </c>
      <c r="D843" s="42">
        <v>1.4960457939777155E-3</v>
      </c>
      <c r="E843" s="36">
        <v>2.7435595944146672E-3</v>
      </c>
      <c r="F843" s="173">
        <v>0.13657672696197917</v>
      </c>
      <c r="G843" s="174">
        <v>0.21141299560377</v>
      </c>
      <c r="H843" s="174">
        <v>0.41731687505950948</v>
      </c>
      <c r="I843" s="36">
        <v>0.76530659762525866</v>
      </c>
    </row>
    <row r="844" spans="1:9" ht="11.25" customHeight="1" x14ac:dyDescent="0.25">
      <c r="A844" s="143" t="s">
        <v>185</v>
      </c>
      <c r="B844" s="102">
        <v>5.5942078422950646E-4</v>
      </c>
      <c r="C844" s="42">
        <v>4.0147677366465457E-3</v>
      </c>
      <c r="D844" s="42">
        <v>7.9859764691136953E-2</v>
      </c>
      <c r="E844" s="36">
        <v>8.443395321201301E-2</v>
      </c>
      <c r="F844" s="173">
        <v>0.1560485210130374</v>
      </c>
      <c r="G844" s="174">
        <v>1.1199057760741467</v>
      </c>
      <c r="H844" s="174">
        <v>22.276609164003606</v>
      </c>
      <c r="I844" s="36">
        <v>23.552563461090791</v>
      </c>
    </row>
    <row r="845" spans="1:9" ht="11.25" customHeight="1" x14ac:dyDescent="0.25">
      <c r="A845" s="143" t="s">
        <v>186</v>
      </c>
      <c r="B845" s="102">
        <v>1.957072991243868E-3</v>
      </c>
      <c r="C845" s="42">
        <v>3.5501259734687022E-3</v>
      </c>
      <c r="D845" s="42">
        <v>1.9363349376843582</v>
      </c>
      <c r="E845" s="36">
        <v>1.9418421366490708</v>
      </c>
      <c r="F845" s="173">
        <v>0.5459188403569839</v>
      </c>
      <c r="G845" s="174">
        <v>0.99029553993560859</v>
      </c>
      <c r="H845" s="174">
        <v>540.134031000807</v>
      </c>
      <c r="I845" s="36">
        <v>541.67024538109968</v>
      </c>
    </row>
    <row r="846" spans="1:9" ht="11.25" customHeight="1" x14ac:dyDescent="0.25">
      <c r="A846" s="143" t="s">
        <v>187</v>
      </c>
      <c r="B846" s="102">
        <v>2.4722587103417808E-3</v>
      </c>
      <c r="C846" s="42">
        <v>8.1132465553163564E-3</v>
      </c>
      <c r="D846" s="42">
        <v>9.0687605344368011E-2</v>
      </c>
      <c r="E846" s="36">
        <v>0.10127311061002614</v>
      </c>
      <c r="F846" s="173">
        <v>0.68962814072378131</v>
      </c>
      <c r="G846" s="174">
        <v>2.2631624731551399</v>
      </c>
      <c r="H846" s="174">
        <v>25.296998408262269</v>
      </c>
      <c r="I846" s="36">
        <v>28.249789022141186</v>
      </c>
    </row>
    <row r="847" spans="1:9" ht="11.25" customHeight="1" x14ac:dyDescent="0.25">
      <c r="A847" s="143" t="s">
        <v>188</v>
      </c>
      <c r="B847" s="102">
        <v>4.092361997164109E-5</v>
      </c>
      <c r="C847" s="42">
        <v>6.9822057451296969E-4</v>
      </c>
      <c r="D847" s="42">
        <v>1.6242819833825778E-2</v>
      </c>
      <c r="E847" s="36">
        <v>1.6981964028310387E-2</v>
      </c>
      <c r="F847" s="173">
        <v>1.1415504305707491E-2</v>
      </c>
      <c r="G847" s="174">
        <v>0.19476624942294257</v>
      </c>
      <c r="H847" s="174">
        <v>4.5308792300964571</v>
      </c>
      <c r="I847" s="36">
        <v>4.7370609838251072</v>
      </c>
    </row>
    <row r="848" spans="1:9" ht="11.25" customHeight="1" x14ac:dyDescent="0.25">
      <c r="A848" s="143" t="s">
        <v>189</v>
      </c>
      <c r="B848" s="102">
        <v>3.2003391972537929E-5</v>
      </c>
      <c r="C848" s="42">
        <v>4.6395638943521966E-4</v>
      </c>
      <c r="D848" s="42">
        <v>6.6909787667982857E-3</v>
      </c>
      <c r="E848" s="36">
        <v>7.1869385482060434E-3</v>
      </c>
      <c r="F848" s="173">
        <v>8.9272371093495149E-3</v>
      </c>
      <c r="G848" s="174">
        <v>0.129419053469083</v>
      </c>
      <c r="H848" s="174">
        <v>1.8664257212512732</v>
      </c>
      <c r="I848" s="36">
        <v>2.0047720118297057</v>
      </c>
    </row>
    <row r="849" spans="1:53" ht="11.25" customHeight="1" x14ac:dyDescent="0.25">
      <c r="A849" s="143" t="s">
        <v>190</v>
      </c>
      <c r="B849" s="102">
        <v>9.2855481271051613E-4</v>
      </c>
      <c r="C849" s="42">
        <v>1.643910389045105E-2</v>
      </c>
      <c r="D849" s="42">
        <v>0</v>
      </c>
      <c r="E849" s="42">
        <v>1.7367658703161565E-2</v>
      </c>
      <c r="F849" s="173">
        <v>0.25901720008952661</v>
      </c>
      <c r="G849" s="174">
        <v>4.5856319986711895</v>
      </c>
      <c r="H849" s="174">
        <v>0</v>
      </c>
      <c r="I849" s="36">
        <v>4.8446491987607159</v>
      </c>
    </row>
    <row r="850" spans="1:53" ht="11.25" customHeight="1" x14ac:dyDescent="0.25">
      <c r="A850" s="143" t="s">
        <v>191</v>
      </c>
      <c r="B850" s="102">
        <v>6.7168568033008129E-6</v>
      </c>
      <c r="C850" s="42">
        <v>3.3720421426782837E-5</v>
      </c>
      <c r="D850" s="42">
        <v>1.1114877619192536E-3</v>
      </c>
      <c r="E850" s="42">
        <v>1.1519250401493372E-3</v>
      </c>
      <c r="F850" s="173">
        <v>1.8736443113301215E-3</v>
      </c>
      <c r="G850" s="174">
        <v>9.4061966232327453E-3</v>
      </c>
      <c r="H850" s="174">
        <v>0.31004572275675951</v>
      </c>
      <c r="I850" s="36">
        <v>0.32132556369132237</v>
      </c>
    </row>
    <row r="851" spans="1:53" ht="11.25" customHeight="1" x14ac:dyDescent="0.25">
      <c r="A851" s="156" t="s">
        <v>192</v>
      </c>
      <c r="B851" s="175">
        <v>8.6657295259745209E-6</v>
      </c>
      <c r="C851" s="157">
        <v>1.0269785252271638E-4</v>
      </c>
      <c r="D851" s="157">
        <v>1.0322715978446236E-3</v>
      </c>
      <c r="E851" s="157">
        <v>1.1436351798933145E-3</v>
      </c>
      <c r="F851" s="176">
        <v>2.4172757147195184E-3</v>
      </c>
      <c r="G851" s="177">
        <v>2.8647215922549998E-2</v>
      </c>
      <c r="H851" s="177">
        <v>0.28794864379106155</v>
      </c>
      <c r="I851" s="158">
        <v>0.31901313542833104</v>
      </c>
      <c r="AY851" s="159"/>
    </row>
    <row r="852" spans="1:53" ht="11.25" customHeight="1" x14ac:dyDescent="0.25"/>
    <row r="853" spans="1:53" ht="15" customHeight="1" x14ac:dyDescent="0.25">
      <c r="A853" s="77" t="s">
        <v>305</v>
      </c>
    </row>
    <row r="854" spans="1:53" x14ac:dyDescent="0.25">
      <c r="A854" s="149"/>
      <c r="B854" s="160" t="s">
        <v>285</v>
      </c>
      <c r="C854" s="161"/>
      <c r="D854" s="161"/>
      <c r="E854" s="162"/>
      <c r="F854" s="60" t="s">
        <v>286</v>
      </c>
      <c r="G854" s="83"/>
      <c r="H854" s="84"/>
      <c r="I854" s="84"/>
    </row>
    <row r="855" spans="1:53" ht="26.25" x14ac:dyDescent="0.25">
      <c r="A855" s="156" t="s">
        <v>194</v>
      </c>
      <c r="B855" s="164" t="s">
        <v>195</v>
      </c>
      <c r="C855" s="165" t="s">
        <v>196</v>
      </c>
      <c r="D855" s="165" t="s">
        <v>197</v>
      </c>
      <c r="E855" s="19" t="s">
        <v>198</v>
      </c>
      <c r="F855" s="89" t="s">
        <v>195</v>
      </c>
      <c r="G855" s="89" t="s">
        <v>196</v>
      </c>
      <c r="H855" s="165" t="s">
        <v>197</v>
      </c>
      <c r="I855" s="19" t="s">
        <v>198</v>
      </c>
    </row>
    <row r="856" spans="1:53" x14ac:dyDescent="0.25">
      <c r="A856" s="143" t="s">
        <v>170</v>
      </c>
      <c r="B856" s="167">
        <v>284.749253009055</v>
      </c>
      <c r="C856" s="154">
        <v>2335.0478638068794</v>
      </c>
      <c r="D856" s="154">
        <v>3584.9156441717796</v>
      </c>
      <c r="E856" s="155">
        <v>6204.7127609877134</v>
      </c>
      <c r="F856" s="168">
        <v>79429.833578368736</v>
      </c>
      <c r="G856" s="169">
        <v>651353.64275673043</v>
      </c>
      <c r="H856" s="169">
        <v>1000000</v>
      </c>
      <c r="I856" s="151">
        <v>1730783.476335099</v>
      </c>
    </row>
    <row r="857" spans="1:53" x14ac:dyDescent="0.25">
      <c r="A857" s="143" t="s">
        <v>172</v>
      </c>
      <c r="B857" s="167">
        <v>283.16406677982388</v>
      </c>
      <c r="C857" s="154">
        <v>2350.5283643287885</v>
      </c>
      <c r="D857" s="154">
        <v>3584.9156441717796</v>
      </c>
      <c r="E857" s="155">
        <v>6218.6080752803919</v>
      </c>
      <c r="F857" s="170">
        <v>78987.65128272443</v>
      </c>
      <c r="G857" s="171">
        <v>655671.87561308139</v>
      </c>
      <c r="H857" s="171">
        <v>1000000</v>
      </c>
      <c r="I857" s="155">
        <v>1734659.526895806</v>
      </c>
    </row>
    <row r="858" spans="1:53" x14ac:dyDescent="0.25">
      <c r="A858" s="143" t="s">
        <v>33</v>
      </c>
      <c r="B858" s="167">
        <v>4.4737373239035376</v>
      </c>
      <c r="C858" s="154">
        <v>-43.743012495549465</v>
      </c>
      <c r="D858" s="154">
        <v>0</v>
      </c>
      <c r="E858" s="155">
        <v>-39.26927517164593</v>
      </c>
      <c r="F858" s="170">
        <v>1247.9337780727897</v>
      </c>
      <c r="G858" s="171">
        <v>-12201.964240543624</v>
      </c>
      <c r="H858" s="171">
        <v>0</v>
      </c>
      <c r="I858" s="155">
        <v>-10954.030462470835</v>
      </c>
    </row>
    <row r="859" spans="1:53" x14ac:dyDescent="0.25">
      <c r="A859" s="143" t="s">
        <v>25</v>
      </c>
      <c r="B859" s="167">
        <v>264.52010382532796</v>
      </c>
      <c r="C859" s="154">
        <v>2373.7598837355195</v>
      </c>
      <c r="D859" s="154">
        <v>3584.9156441717796</v>
      </c>
      <c r="E859" s="155">
        <v>6223.1956317326276</v>
      </c>
      <c r="F859" s="170">
        <v>73786.981363250423</v>
      </c>
      <c r="G859" s="171">
        <v>662152.22876853147</v>
      </c>
      <c r="H859" s="171">
        <v>1000000</v>
      </c>
      <c r="I859" s="155">
        <v>1735939.2101317821</v>
      </c>
      <c r="AZ859" s="159"/>
    </row>
    <row r="860" spans="1:53" x14ac:dyDescent="0.25">
      <c r="A860" s="143" t="s">
        <v>173</v>
      </c>
      <c r="B860" s="167">
        <v>14.170225630592393</v>
      </c>
      <c r="C860" s="154">
        <v>20.511493088818412</v>
      </c>
      <c r="D860" s="154">
        <v>0</v>
      </c>
      <c r="E860" s="155">
        <v>34.681718719410803</v>
      </c>
      <c r="F860" s="170">
        <v>3952.7361414012103</v>
      </c>
      <c r="G860" s="171">
        <v>5721.6110850935147</v>
      </c>
      <c r="H860" s="171">
        <v>0</v>
      </c>
      <c r="I860" s="155">
        <v>9674.347226494725</v>
      </c>
      <c r="AX860" s="159"/>
    </row>
    <row r="861" spans="1:53" x14ac:dyDescent="0.25">
      <c r="A861" s="143" t="s">
        <v>199</v>
      </c>
      <c r="B861" s="272">
        <v>1.4812041822643417E-2</v>
      </c>
      <c r="C861" s="273">
        <v>9.4937584857786916E-2</v>
      </c>
      <c r="D861" s="154">
        <v>0</v>
      </c>
      <c r="E861" s="155">
        <v>0.10974962668043034</v>
      </c>
      <c r="F861" s="170">
        <v>4.1317685805869031</v>
      </c>
      <c r="G861" s="171">
        <v>26.482515707763682</v>
      </c>
      <c r="H861" s="171">
        <v>0</v>
      </c>
      <c r="I861" s="155">
        <v>30.614284288350589</v>
      </c>
      <c r="BA861" s="159"/>
    </row>
    <row r="862" spans="1:53" x14ac:dyDescent="0.25">
      <c r="A862" s="143" t="s">
        <v>175</v>
      </c>
      <c r="B862" s="167">
        <v>18.4484213492244</v>
      </c>
      <c r="C862" s="154">
        <v>78.08572006729112</v>
      </c>
      <c r="D862" s="154">
        <v>273.24773154423804</v>
      </c>
      <c r="E862" s="155">
        <v>369.78187296075356</v>
      </c>
      <c r="F862" s="170">
        <v>5146.1242551737996</v>
      </c>
      <c r="G862" s="171">
        <v>21781.745462892533</v>
      </c>
      <c r="H862" s="171">
        <v>76221.523367913527</v>
      </c>
      <c r="I862" s="155">
        <v>103149.39308597986</v>
      </c>
      <c r="AV862" s="432"/>
    </row>
    <row r="863" spans="1:53" x14ac:dyDescent="0.25">
      <c r="A863" s="143" t="s">
        <v>85</v>
      </c>
      <c r="B863" s="102">
        <v>0.7159801027245295</v>
      </c>
      <c r="C863" s="42">
        <v>0.43499200040011998</v>
      </c>
      <c r="D863" s="42">
        <v>0.10387670695584854</v>
      </c>
      <c r="E863" s="36">
        <v>1.2548488100804982</v>
      </c>
      <c r="F863" s="173">
        <v>199.72020928541036</v>
      </c>
      <c r="G863" s="174">
        <v>121.33953587089658</v>
      </c>
      <c r="H863" s="174">
        <v>28.97605334862687</v>
      </c>
      <c r="I863" s="36">
        <v>350.03579850493384</v>
      </c>
    </row>
    <row r="864" spans="1:53" x14ac:dyDescent="0.25">
      <c r="A864" s="143" t="s">
        <v>86</v>
      </c>
      <c r="B864" s="102">
        <v>4.9234050064536237E-4</v>
      </c>
      <c r="C864" s="42">
        <v>2.2043458299596919E-4</v>
      </c>
      <c r="D864" s="42">
        <v>6.5031902520787995E-4</v>
      </c>
      <c r="E864" s="36">
        <v>1.3630941088492116E-3</v>
      </c>
      <c r="F864" s="173">
        <v>0.13733670454583527</v>
      </c>
      <c r="G864" s="174">
        <v>6.1489475590407107E-2</v>
      </c>
      <c r="H864" s="174">
        <v>0.18140427551346824</v>
      </c>
      <c r="I864" s="36">
        <v>0.38023045564971064</v>
      </c>
    </row>
    <row r="865" spans="1:9" x14ac:dyDescent="0.25">
      <c r="A865" s="143" t="s">
        <v>176</v>
      </c>
      <c r="B865" s="167">
        <v>40.058294663631308</v>
      </c>
      <c r="C865" s="154">
        <v>91.193895243788646</v>
      </c>
      <c r="D865" s="154">
        <v>276.53636729459356</v>
      </c>
      <c r="E865" s="155">
        <v>407.78855720201352</v>
      </c>
      <c r="F865" s="170">
        <v>11174.124760440756</v>
      </c>
      <c r="G865" s="171">
        <v>25438.226250050888</v>
      </c>
      <c r="H865" s="171">
        <v>77138.87710138339</v>
      </c>
      <c r="I865" s="155">
        <v>113751.22811187504</v>
      </c>
    </row>
    <row r="866" spans="1:9" x14ac:dyDescent="0.25">
      <c r="A866" s="143" t="s">
        <v>177</v>
      </c>
      <c r="B866" s="102">
        <v>2.4124623353094458E-2</v>
      </c>
      <c r="C866" s="42">
        <v>2.632316700151224E-2</v>
      </c>
      <c r="D866" s="42">
        <v>0.11573878940744488</v>
      </c>
      <c r="E866" s="36">
        <v>0.16618657976205159</v>
      </c>
      <c r="F866" s="173">
        <v>6.7294814572039812</v>
      </c>
      <c r="G866" s="174">
        <v>7.3427577143432794</v>
      </c>
      <c r="H866" s="174">
        <v>32.284940817396539</v>
      </c>
      <c r="I866" s="36">
        <v>46.357179988943798</v>
      </c>
    </row>
    <row r="867" spans="1:9" x14ac:dyDescent="0.25">
      <c r="A867" s="143" t="s">
        <v>178</v>
      </c>
      <c r="B867" s="102">
        <v>4.8998058843538202E-2</v>
      </c>
      <c r="C867" s="42">
        <v>6.9151561287370225E-2</v>
      </c>
      <c r="D867" s="42">
        <v>2.8062825183831279</v>
      </c>
      <c r="E867" s="36">
        <v>2.9244321385140362</v>
      </c>
      <c r="F867" s="173">
        <v>13.667841507846187</v>
      </c>
      <c r="G867" s="174">
        <v>19.28959232270757</v>
      </c>
      <c r="H867" s="174">
        <v>782.80294347943061</v>
      </c>
      <c r="I867" s="36">
        <v>815.76037730998428</v>
      </c>
    </row>
    <row r="868" spans="1:9" x14ac:dyDescent="0.25">
      <c r="A868" s="143" t="s">
        <v>179</v>
      </c>
      <c r="B868" s="102">
        <v>6.6116711334863978E-2</v>
      </c>
      <c r="C868" s="42">
        <v>0.10725034089171823</v>
      </c>
      <c r="D868" s="42">
        <v>0.13143131209328698</v>
      </c>
      <c r="E868" s="36">
        <v>0.30479836431986917</v>
      </c>
      <c r="F868" s="173">
        <v>18.443031272536089</v>
      </c>
      <c r="G868" s="174">
        <v>29.917117036235368</v>
      </c>
      <c r="H868" s="174">
        <v>36.662316533713437</v>
      </c>
      <c r="I868" s="36">
        <v>85.022464842484894</v>
      </c>
    </row>
    <row r="869" spans="1:9" x14ac:dyDescent="0.25">
      <c r="A869" s="143" t="s">
        <v>180</v>
      </c>
      <c r="B869" s="102">
        <v>1.6098443752053325E-3</v>
      </c>
      <c r="C869" s="42">
        <v>4.8868606518496276E-2</v>
      </c>
      <c r="D869" s="42">
        <v>2.3540318599747506E-2</v>
      </c>
      <c r="E869" s="36">
        <v>7.4018769493449113E-2</v>
      </c>
      <c r="F869" s="173">
        <v>0.44906060141821097</v>
      </c>
      <c r="G869" s="174">
        <v>13.631731223005209</v>
      </c>
      <c r="H869" s="174">
        <v>6.5664916378209535</v>
      </c>
      <c r="I869" s="36">
        <v>20.647283462244371</v>
      </c>
    </row>
    <row r="870" spans="1:9" x14ac:dyDescent="0.25">
      <c r="A870" s="143" t="s">
        <v>181</v>
      </c>
      <c r="B870" s="102">
        <v>1.4379786374195587E-3</v>
      </c>
      <c r="C870" s="42">
        <v>4.9278613702504144E-2</v>
      </c>
      <c r="D870" s="42">
        <v>7.9130959397375154E-3</v>
      </c>
      <c r="E870" s="36">
        <v>5.8629688279661224E-2</v>
      </c>
      <c r="F870" s="173">
        <v>0.40111923965557467</v>
      </c>
      <c r="G870" s="174">
        <v>13.746101329502537</v>
      </c>
      <c r="H870" s="174">
        <v>2.2073311411392145</v>
      </c>
      <c r="I870" s="36">
        <v>16.354551710297329</v>
      </c>
    </row>
    <row r="871" spans="1:9" x14ac:dyDescent="0.25">
      <c r="A871" s="143" t="s">
        <v>182</v>
      </c>
      <c r="B871" s="102">
        <v>4.0217777972119784E-2</v>
      </c>
      <c r="C871" s="42">
        <v>1.4694910056459844E-2</v>
      </c>
      <c r="D871" s="42">
        <v>0</v>
      </c>
      <c r="E871" s="36">
        <v>5.4912688028579626E-2</v>
      </c>
      <c r="F871" s="173">
        <v>11.218612085755582</v>
      </c>
      <c r="G871" s="174">
        <v>4.0990950736456728</v>
      </c>
      <c r="H871" s="174">
        <v>0</v>
      </c>
      <c r="I871" s="36">
        <v>15.317707159401253</v>
      </c>
    </row>
    <row r="872" spans="1:9" x14ac:dyDescent="0.25">
      <c r="A872" s="143" t="s">
        <v>200</v>
      </c>
      <c r="B872" s="102">
        <v>5.1382987000629199E-4</v>
      </c>
      <c r="C872" s="42">
        <v>3.2805933248012276E-4</v>
      </c>
      <c r="D872" s="42">
        <v>1.2772459087197043E-3</v>
      </c>
      <c r="E872" s="36">
        <v>2.1191351112061193E-3</v>
      </c>
      <c r="F872" s="173">
        <v>0.14333109088400928</v>
      </c>
      <c r="G872" s="174">
        <v>9.1511032627356034E-2</v>
      </c>
      <c r="H872" s="174">
        <v>0.35628339283134947</v>
      </c>
      <c r="I872" s="36">
        <v>0.59112551634271482</v>
      </c>
    </row>
    <row r="873" spans="1:9" x14ac:dyDescent="0.25">
      <c r="A873" s="143" t="s">
        <v>201</v>
      </c>
      <c r="B873" s="102">
        <v>4.8454291730183375E-4</v>
      </c>
      <c r="C873" s="42">
        <v>3.425837105344352E-4</v>
      </c>
      <c r="D873" s="42">
        <v>1.260223138119884E-3</v>
      </c>
      <c r="E873" s="36">
        <v>2.0873497659561532E-3</v>
      </c>
      <c r="F873" s="173">
        <v>0.13516159524969168</v>
      </c>
      <c r="G873" s="174">
        <v>9.5562558380249449E-2</v>
      </c>
      <c r="H873" s="174">
        <v>0.35153494899348808</v>
      </c>
      <c r="I873" s="36">
        <v>0.58225910262342928</v>
      </c>
    </row>
    <row r="874" spans="1:9" x14ac:dyDescent="0.25">
      <c r="A874" s="143" t="s">
        <v>185</v>
      </c>
      <c r="B874" s="102">
        <v>4.2219145159167257E-4</v>
      </c>
      <c r="C874" s="42">
        <v>3.7079072311745399E-3</v>
      </c>
      <c r="D874" s="42">
        <v>7.9859764691136953E-2</v>
      </c>
      <c r="E874" s="36">
        <v>8.398986337390317E-2</v>
      </c>
      <c r="F874" s="173">
        <v>0.11776886641058221</v>
      </c>
      <c r="G874" s="174">
        <v>1.0343080839859413</v>
      </c>
      <c r="H874" s="174">
        <v>22.276609164003606</v>
      </c>
      <c r="I874" s="36">
        <v>23.428686114400133</v>
      </c>
    </row>
    <row r="875" spans="1:9" x14ac:dyDescent="0.25">
      <c r="A875" s="143" t="s">
        <v>186</v>
      </c>
      <c r="B875" s="102">
        <v>1.2321612145797768E-3</v>
      </c>
      <c r="C875" s="42">
        <v>4.6551731232778006E-3</v>
      </c>
      <c r="D875" s="42">
        <v>1.9363349376843582</v>
      </c>
      <c r="E875" s="36">
        <v>1.9422222720222158</v>
      </c>
      <c r="F875" s="173">
        <v>0.3437071710691374</v>
      </c>
      <c r="G875" s="174">
        <v>1.2985446758966297</v>
      </c>
      <c r="H875" s="174">
        <v>540.134031000807</v>
      </c>
      <c r="I875" s="36">
        <v>541.7762828477729</v>
      </c>
    </row>
    <row r="876" spans="1:9" x14ac:dyDescent="0.25">
      <c r="A876" s="143" t="s">
        <v>187</v>
      </c>
      <c r="B876" s="102">
        <v>1.6147700384294401E-3</v>
      </c>
      <c r="C876" s="42">
        <v>7.7536209936043673E-3</v>
      </c>
      <c r="D876" s="42">
        <v>9.0687605344368011E-2</v>
      </c>
      <c r="E876" s="36">
        <v>0.10005599637640182</v>
      </c>
      <c r="F876" s="173">
        <v>0.45043459838578692</v>
      </c>
      <c r="G876" s="174">
        <v>2.1628461484749053</v>
      </c>
      <c r="H876" s="174">
        <v>25.296998408262269</v>
      </c>
      <c r="I876" s="36">
        <v>27.910279155122961</v>
      </c>
    </row>
    <row r="877" spans="1:9" x14ac:dyDescent="0.25">
      <c r="A877" s="143" t="s">
        <v>188</v>
      </c>
      <c r="B877" s="102">
        <v>3.9042846972114788E-5</v>
      </c>
      <c r="C877" s="42">
        <v>4.7402892995758979E-3</v>
      </c>
      <c r="D877" s="42">
        <v>1.6242819833825778E-2</v>
      </c>
      <c r="E877" s="36">
        <v>2.1022151980373792E-2</v>
      </c>
      <c r="F877" s="173">
        <v>1.0890869087976778E-2</v>
      </c>
      <c r="G877" s="174">
        <v>1.3222875431622725</v>
      </c>
      <c r="H877" s="174">
        <v>4.5308792300964571</v>
      </c>
      <c r="I877" s="36">
        <v>5.8640576423467072</v>
      </c>
    </row>
    <row r="878" spans="1:9" x14ac:dyDescent="0.25">
      <c r="A878" s="143" t="s">
        <v>189</v>
      </c>
      <c r="B878" s="102">
        <v>3.0351798826356366E-5</v>
      </c>
      <c r="C878" s="42">
        <v>4.7967147749609631E-3</v>
      </c>
      <c r="D878" s="42">
        <v>5.4600361984188852E-3</v>
      </c>
      <c r="E878" s="36">
        <v>1.0287102772206205E-2</v>
      </c>
      <c r="F878" s="173">
        <v>8.4665308305653369E-3</v>
      </c>
      <c r="G878" s="174">
        <v>1.3380272371985324</v>
      </c>
      <c r="H878" s="174">
        <v>1.5230584873860578</v>
      </c>
      <c r="I878" s="36">
        <v>2.8695522554151554</v>
      </c>
    </row>
    <row r="879" spans="1:9" x14ac:dyDescent="0.25">
      <c r="A879" s="143" t="s">
        <v>190</v>
      </c>
      <c r="B879" s="102">
        <v>9.1171535089606829E-4</v>
      </c>
      <c r="C879" s="42">
        <v>-3.5371940359179483E-3</v>
      </c>
      <c r="D879" s="42">
        <v>0</v>
      </c>
      <c r="E879" s="42">
        <v>-2.62547868502188E-3</v>
      </c>
      <c r="F879" s="173">
        <v>0.25431988961254942</v>
      </c>
      <c r="G879" s="174">
        <v>-0.98668822003345746</v>
      </c>
      <c r="H879" s="174">
        <v>0</v>
      </c>
      <c r="I879" s="36">
        <v>-0.73236833042090799</v>
      </c>
    </row>
    <row r="880" spans="1:9" x14ac:dyDescent="0.25">
      <c r="A880" s="143" t="s">
        <v>191</v>
      </c>
      <c r="B880" s="102">
        <v>6.4354959959053228E-6</v>
      </c>
      <c r="C880" s="42">
        <v>2.3880357006614393E-6</v>
      </c>
      <c r="D880" s="42">
        <v>8.8129967701659588E-4</v>
      </c>
      <c r="E880" s="42">
        <v>8.9012320871316268E-4</v>
      </c>
      <c r="F880" s="173">
        <v>1.7951596731063699E-3</v>
      </c>
      <c r="G880" s="174">
        <v>6.6613441924186342E-4</v>
      </c>
      <c r="H880" s="174">
        <v>0.24583554105363112</v>
      </c>
      <c r="I880" s="36">
        <v>0.24829683514597933</v>
      </c>
    </row>
    <row r="881" spans="1:53" x14ac:dyDescent="0.25">
      <c r="A881" s="156" t="s">
        <v>192</v>
      </c>
      <c r="B881" s="175">
        <v>8.0681681277912111E-6</v>
      </c>
      <c r="C881" s="157">
        <v>3.7111263832384618E-6</v>
      </c>
      <c r="D881" s="157">
        <v>8.6955396530271993E-4</v>
      </c>
      <c r="E881" s="157">
        <v>8.813332598137496E-4</v>
      </c>
      <c r="F881" s="176">
        <v>2.2505879994437622E-3</v>
      </c>
      <c r="G881" s="177">
        <v>1.0352060554819111E-3</v>
      </c>
      <c r="H881" s="177">
        <v>0.24255911480550679</v>
      </c>
      <c r="I881" s="158">
        <v>0.24584490886043245</v>
      </c>
      <c r="AY881" s="159"/>
    </row>
    <row r="883" spans="1:53" x14ac:dyDescent="0.25">
      <c r="A883" s="77" t="s">
        <v>306</v>
      </c>
    </row>
    <row r="884" spans="1:53" x14ac:dyDescent="0.25">
      <c r="A884" s="149"/>
      <c r="B884" s="160" t="s">
        <v>285</v>
      </c>
      <c r="C884" s="161"/>
      <c r="D884" s="161"/>
      <c r="E884" s="162"/>
      <c r="F884" s="60" t="s">
        <v>286</v>
      </c>
      <c r="G884" s="83"/>
      <c r="H884" s="84"/>
      <c r="I884" s="84"/>
    </row>
    <row r="885" spans="1:53" ht="26.25" x14ac:dyDescent="0.25">
      <c r="A885" s="156" t="s">
        <v>194</v>
      </c>
      <c r="B885" s="164" t="s">
        <v>195</v>
      </c>
      <c r="C885" s="165" t="s">
        <v>196</v>
      </c>
      <c r="D885" s="165" t="s">
        <v>197</v>
      </c>
      <c r="E885" s="19" t="s">
        <v>198</v>
      </c>
      <c r="F885" s="89" t="s">
        <v>195</v>
      </c>
      <c r="G885" s="89" t="s">
        <v>196</v>
      </c>
      <c r="H885" s="165" t="s">
        <v>197</v>
      </c>
      <c r="I885" s="19" t="s">
        <v>198</v>
      </c>
    </row>
    <row r="886" spans="1:53" x14ac:dyDescent="0.25">
      <c r="A886" s="143" t="s">
        <v>170</v>
      </c>
      <c r="B886" s="167">
        <v>278.69843822551849</v>
      </c>
      <c r="C886" s="154">
        <v>711.03221267780066</v>
      </c>
      <c r="D886" s="154">
        <v>3584.9156441717796</v>
      </c>
      <c r="E886" s="155">
        <v>4574.6462950750993</v>
      </c>
      <c r="F886" s="168">
        <v>77741.979418292831</v>
      </c>
      <c r="G886" s="169">
        <v>198340.01222142283</v>
      </c>
      <c r="H886" s="169">
        <v>1000000</v>
      </c>
      <c r="I886" s="151">
        <v>1276081.9916397159</v>
      </c>
    </row>
    <row r="887" spans="1:53" x14ac:dyDescent="0.25">
      <c r="A887" s="143" t="s">
        <v>172</v>
      </c>
      <c r="B887" s="167">
        <v>266.79947846689424</v>
      </c>
      <c r="C887" s="154">
        <v>496.5255084944248</v>
      </c>
      <c r="D887" s="154">
        <v>2912.6399883395848</v>
      </c>
      <c r="E887" s="155">
        <v>3675.9649753009039</v>
      </c>
      <c r="F887" s="170">
        <v>74422.80515042154</v>
      </c>
      <c r="G887" s="171">
        <v>138504.09822101594</v>
      </c>
      <c r="H887" s="171">
        <v>812470.9972115648</v>
      </c>
      <c r="I887" s="155">
        <v>1025397.9005830024</v>
      </c>
    </row>
    <row r="888" spans="1:53" x14ac:dyDescent="0.25">
      <c r="A888" s="143" t="s">
        <v>33</v>
      </c>
      <c r="B888" s="167">
        <v>32.608741529698619</v>
      </c>
      <c r="C888" s="154">
        <v>33.699519082872968</v>
      </c>
      <c r="D888" s="154">
        <v>0</v>
      </c>
      <c r="E888" s="155">
        <v>66.308260612571587</v>
      </c>
      <c r="F888" s="170">
        <v>9096.0973050265984</v>
      </c>
      <c r="G888" s="171">
        <v>9400.3659856433096</v>
      </c>
      <c r="H888" s="171">
        <v>0</v>
      </c>
      <c r="I888" s="155">
        <v>18496.463290669912</v>
      </c>
    </row>
    <row r="889" spans="1:53" x14ac:dyDescent="0.25">
      <c r="A889" s="143" t="s">
        <v>25</v>
      </c>
      <c r="B889" s="167">
        <v>166.37701737043187</v>
      </c>
      <c r="C889" s="154">
        <v>341.5540037664058</v>
      </c>
      <c r="D889" s="154">
        <v>0</v>
      </c>
      <c r="E889" s="155">
        <v>507.93102113683767</v>
      </c>
      <c r="F889" s="170">
        <v>46410.301910707814</v>
      </c>
      <c r="G889" s="171">
        <v>95275.325186993286</v>
      </c>
      <c r="H889" s="171">
        <v>0</v>
      </c>
      <c r="I889" s="155">
        <v>141685.6270977011</v>
      </c>
      <c r="AZ889" s="159"/>
    </row>
    <row r="890" spans="1:53" x14ac:dyDescent="0.25">
      <c r="A890" s="143" t="s">
        <v>173</v>
      </c>
      <c r="B890" s="167">
        <v>67.813719566763737</v>
      </c>
      <c r="C890" s="154">
        <v>121.27198564514603</v>
      </c>
      <c r="D890" s="154">
        <v>2912.6399883395848</v>
      </c>
      <c r="E890" s="155">
        <v>3101.7256935514947</v>
      </c>
      <c r="F890" s="170">
        <v>18916.405934687118</v>
      </c>
      <c r="G890" s="171">
        <v>33828.407048379355</v>
      </c>
      <c r="H890" s="171">
        <v>812470.9972115648</v>
      </c>
      <c r="I890" s="155">
        <v>865215.81019463122</v>
      </c>
      <c r="AX890" s="159"/>
    </row>
    <row r="891" spans="1:53" x14ac:dyDescent="0.25">
      <c r="A891" s="143" t="s">
        <v>199</v>
      </c>
      <c r="B891" s="272">
        <v>0.4723268603853284</v>
      </c>
      <c r="C891" s="273">
        <v>4.1923751617366903E-2</v>
      </c>
      <c r="D891" s="154">
        <v>0</v>
      </c>
      <c r="E891" s="155">
        <v>0.51425061200269528</v>
      </c>
      <c r="F891" s="170">
        <v>131.75396781043358</v>
      </c>
      <c r="G891" s="171">
        <v>11.694487619401857</v>
      </c>
      <c r="H891" s="171">
        <v>0</v>
      </c>
      <c r="I891" s="155">
        <v>143.44845542983543</v>
      </c>
      <c r="BA891" s="159"/>
    </row>
    <row r="892" spans="1:53" x14ac:dyDescent="0.25">
      <c r="A892" s="143" t="s">
        <v>175</v>
      </c>
      <c r="B892" s="167">
        <v>-32.903553009075829</v>
      </c>
      <c r="C892" s="154">
        <v>32.210787487269684</v>
      </c>
      <c r="D892" s="154">
        <v>283.80069244067988</v>
      </c>
      <c r="E892" s="155">
        <v>283.10792691887372</v>
      </c>
      <c r="F892" s="170">
        <v>-9178.3339623539487</v>
      </c>
      <c r="G892" s="171">
        <v>8985.0893812903996</v>
      </c>
      <c r="H892" s="171">
        <v>79165.235840924841</v>
      </c>
      <c r="I892" s="155">
        <v>78971.991259861286</v>
      </c>
      <c r="AV892" s="432"/>
    </row>
    <row r="893" spans="1:53" x14ac:dyDescent="0.25">
      <c r="A893" s="143" t="s">
        <v>85</v>
      </c>
      <c r="B893" s="102">
        <v>0.4426520953169038</v>
      </c>
      <c r="C893" s="42">
        <v>0.10216008817183531</v>
      </c>
      <c r="D893" s="42">
        <v>0.10387670695584854</v>
      </c>
      <c r="E893" s="36">
        <v>0.64868889044458766</v>
      </c>
      <c r="F893" s="173">
        <v>123.47629323901968</v>
      </c>
      <c r="G893" s="174">
        <v>28.497208389805021</v>
      </c>
      <c r="H893" s="174">
        <v>28.97605334862687</v>
      </c>
      <c r="I893" s="36">
        <v>180.94955497745158</v>
      </c>
    </row>
    <row r="894" spans="1:53" x14ac:dyDescent="0.25">
      <c r="A894" s="143" t="s">
        <v>86</v>
      </c>
      <c r="B894" s="102">
        <v>1.5337697167819873E-2</v>
      </c>
      <c r="C894" s="42">
        <v>5.8017578334064901E-4</v>
      </c>
      <c r="D894" s="42">
        <v>6.5031902520787995E-4</v>
      </c>
      <c r="E894" s="36">
        <v>1.6568191976368402E-2</v>
      </c>
      <c r="F894" s="173">
        <v>4.2783983474633009</v>
      </c>
      <c r="G894" s="174">
        <v>0.16183805727308448</v>
      </c>
      <c r="H894" s="174">
        <v>0.18140427551346824</v>
      </c>
      <c r="I894" s="36">
        <v>4.6216406802498531</v>
      </c>
    </row>
    <row r="895" spans="1:53" x14ac:dyDescent="0.25">
      <c r="A895" s="143" t="s">
        <v>176</v>
      </c>
      <c r="B895" s="167">
        <v>-15.559500400096447</v>
      </c>
      <c r="C895" s="154">
        <v>35.429336715010017</v>
      </c>
      <c r="D895" s="154">
        <v>287.08932819103541</v>
      </c>
      <c r="E895" s="155">
        <v>306.95916450594899</v>
      </c>
      <c r="F895" s="170">
        <v>-4340.2696031055839</v>
      </c>
      <c r="G895" s="171">
        <v>9882.8927181619165</v>
      </c>
      <c r="H895" s="171">
        <v>80082.589574394704</v>
      </c>
      <c r="I895" s="155">
        <v>85625.212689451029</v>
      </c>
    </row>
    <row r="896" spans="1:53" x14ac:dyDescent="0.25">
      <c r="A896" s="143" t="s">
        <v>177</v>
      </c>
      <c r="B896" s="102">
        <v>1.3347130219027226E-2</v>
      </c>
      <c r="C896" s="42">
        <v>2.6579654821589707E-2</v>
      </c>
      <c r="D896" s="42">
        <v>0.11573878940744488</v>
      </c>
      <c r="E896" s="36">
        <v>0.15566557444806181</v>
      </c>
      <c r="F896" s="173">
        <v>3.7231364818099659</v>
      </c>
      <c r="G896" s="174">
        <v>7.4143041175325575</v>
      </c>
      <c r="H896" s="174">
        <v>32.284940817396539</v>
      </c>
      <c r="I896" s="36">
        <v>43.422381416739064</v>
      </c>
    </row>
    <row r="897" spans="1:51" x14ac:dyDescent="0.25">
      <c r="A897" s="143" t="s">
        <v>178</v>
      </c>
      <c r="B897" s="102">
        <v>3.7011166935019942E-2</v>
      </c>
      <c r="C897" s="42">
        <v>2.1415629642456666E-2</v>
      </c>
      <c r="D897" s="42">
        <v>2.8062825183831279</v>
      </c>
      <c r="E897" s="36">
        <v>2.8647093149606047</v>
      </c>
      <c r="F897" s="173">
        <v>10.324138866472715</v>
      </c>
      <c r="G897" s="174">
        <v>5.9738168950428125</v>
      </c>
      <c r="H897" s="174">
        <v>782.80294347943061</v>
      </c>
      <c r="I897" s="36">
        <v>799.10089924094609</v>
      </c>
    </row>
    <row r="898" spans="1:51" x14ac:dyDescent="0.25">
      <c r="A898" s="143" t="s">
        <v>179</v>
      </c>
      <c r="B898" s="102">
        <v>7.9333447864181519E-2</v>
      </c>
      <c r="C898" s="42">
        <v>4.402406057078289E-2</v>
      </c>
      <c r="D898" s="42">
        <v>0.13143131209328698</v>
      </c>
      <c r="E898" s="36">
        <v>0.25478882052825136</v>
      </c>
      <c r="F898" s="173">
        <v>22.129794879039579</v>
      </c>
      <c r="G898" s="174">
        <v>12.280361643196695</v>
      </c>
      <c r="H898" s="174">
        <v>36.662316533713437</v>
      </c>
      <c r="I898" s="36">
        <v>71.0724730559497</v>
      </c>
    </row>
    <row r="899" spans="1:51" x14ac:dyDescent="0.25">
      <c r="A899" s="143" t="s">
        <v>180</v>
      </c>
      <c r="B899" s="102">
        <v>4.5746526640558505E-3</v>
      </c>
      <c r="C899" s="42">
        <v>3.7666152389788381E-3</v>
      </c>
      <c r="D899" s="42">
        <v>2.3540318599747506E-2</v>
      </c>
      <c r="E899" s="36">
        <v>3.1881586502782194E-2</v>
      </c>
      <c r="F899" s="173">
        <v>1.276083768245188</v>
      </c>
      <c r="G899" s="174">
        <v>1.0506844826606894</v>
      </c>
      <c r="H899" s="174">
        <v>6.5664916378209535</v>
      </c>
      <c r="I899" s="36">
        <v>8.8932598887268313</v>
      </c>
    </row>
    <row r="900" spans="1:51" x14ac:dyDescent="0.25">
      <c r="A900" s="143" t="s">
        <v>181</v>
      </c>
      <c r="B900" s="102">
        <v>3.9103189761522054E-3</v>
      </c>
      <c r="C900" s="42">
        <v>2.9960147747514314E-3</v>
      </c>
      <c r="D900" s="42">
        <v>9.6970706765192559E-3</v>
      </c>
      <c r="E900" s="36">
        <v>1.6603404427422891E-2</v>
      </c>
      <c r="F900" s="173">
        <v>1.090770150340763</v>
      </c>
      <c r="G900" s="174">
        <v>0.83572810970384737</v>
      </c>
      <c r="H900" s="174">
        <v>2.7049648134076425</v>
      </c>
      <c r="I900" s="36">
        <v>4.6314630734522524</v>
      </c>
    </row>
    <row r="901" spans="1:51" x14ac:dyDescent="0.25">
      <c r="A901" s="143" t="s">
        <v>182</v>
      </c>
      <c r="B901" s="102">
        <v>3.9228246168514835E-2</v>
      </c>
      <c r="C901" s="42">
        <v>4.4784148475020984E-2</v>
      </c>
      <c r="D901" s="42">
        <v>1.5865143139157302E-3</v>
      </c>
      <c r="E901" s="36">
        <v>8.559890895745155E-2</v>
      </c>
      <c r="F901" s="173">
        <v>10.94258556189199</v>
      </c>
      <c r="G901" s="174">
        <v>12.492385573375866</v>
      </c>
      <c r="H901" s="174">
        <v>0.44255276034040725</v>
      </c>
      <c r="I901" s="36">
        <v>23.87752389560826</v>
      </c>
    </row>
    <row r="902" spans="1:51" x14ac:dyDescent="0.25">
      <c r="A902" s="143" t="s">
        <v>200</v>
      </c>
      <c r="B902" s="102">
        <v>1.0005493484212572E-3</v>
      </c>
      <c r="C902" s="42">
        <v>2.701179138072831E-4</v>
      </c>
      <c r="D902" s="42">
        <v>1.6108518288684836E-3</v>
      </c>
      <c r="E902" s="36">
        <v>2.8815190910970239E-3</v>
      </c>
      <c r="F902" s="173">
        <v>0.27909983043754816</v>
      </c>
      <c r="G902" s="174">
        <v>7.5348471377961315E-2</v>
      </c>
      <c r="H902" s="174">
        <v>0.44934162718370951</v>
      </c>
      <c r="I902" s="36">
        <v>0.80378992899921897</v>
      </c>
    </row>
    <row r="903" spans="1:51" x14ac:dyDescent="0.25">
      <c r="A903" s="143" t="s">
        <v>201</v>
      </c>
      <c r="B903" s="102">
        <v>1.2854147356794094E-3</v>
      </c>
      <c r="C903" s="42">
        <v>6.381719550572029E-4</v>
      </c>
      <c r="D903" s="42">
        <v>1.4960457939777155E-3</v>
      </c>
      <c r="E903" s="36">
        <v>3.4196324847143278E-3</v>
      </c>
      <c r="F903" s="173">
        <v>0.35856205926886681</v>
      </c>
      <c r="G903" s="174">
        <v>0.17801589169740126</v>
      </c>
      <c r="H903" s="174">
        <v>0.41731687505950948</v>
      </c>
      <c r="I903" s="36">
        <v>0.95389482602577758</v>
      </c>
    </row>
    <row r="904" spans="1:51" x14ac:dyDescent="0.25">
      <c r="A904" s="143" t="s">
        <v>185</v>
      </c>
      <c r="B904" s="102">
        <v>2.0926059448697684E-3</v>
      </c>
      <c r="C904" s="42">
        <v>7.4177419652696657E-3</v>
      </c>
      <c r="D904" s="42">
        <v>7.9859764691136953E-2</v>
      </c>
      <c r="E904" s="36">
        <v>8.9370112601276391E-2</v>
      </c>
      <c r="F904" s="173">
        <v>0.58372529581605304</v>
      </c>
      <c r="G904" s="174">
        <v>2.0691538383418173</v>
      </c>
      <c r="H904" s="174">
        <v>22.276609164003606</v>
      </c>
      <c r="I904" s="36">
        <v>24.929488298161477</v>
      </c>
    </row>
    <row r="905" spans="1:51" x14ac:dyDescent="0.25">
      <c r="A905" s="143" t="s">
        <v>186</v>
      </c>
      <c r="B905" s="102">
        <v>1.1459308929015169E-3</v>
      </c>
      <c r="C905" s="42">
        <v>7.0447301791059158E-3</v>
      </c>
      <c r="D905" s="42">
        <v>1.9363349376843582</v>
      </c>
      <c r="E905" s="36">
        <v>1.9445255987563657</v>
      </c>
      <c r="F905" s="173">
        <v>0.31965351674718706</v>
      </c>
      <c r="G905" s="174">
        <v>1.9651034719768015</v>
      </c>
      <c r="H905" s="174">
        <v>540.134031000807</v>
      </c>
      <c r="I905" s="36">
        <v>542.4187879895311</v>
      </c>
    </row>
    <row r="906" spans="1:51" x14ac:dyDescent="0.25">
      <c r="A906" s="143" t="s">
        <v>187</v>
      </c>
      <c r="B906" s="102">
        <v>3.4489911251362596E-3</v>
      </c>
      <c r="C906" s="42">
        <v>1.3482237838283321E-2</v>
      </c>
      <c r="D906" s="42">
        <v>9.0687605344368011E-2</v>
      </c>
      <c r="E906" s="36">
        <v>0.1076188343077876</v>
      </c>
      <c r="F906" s="173">
        <v>0.9620843187045417</v>
      </c>
      <c r="G906" s="174">
        <v>3.7608242916963008</v>
      </c>
      <c r="H906" s="174">
        <v>25.296998408262269</v>
      </c>
      <c r="I906" s="36">
        <v>30.019907018663115</v>
      </c>
    </row>
    <row r="907" spans="1:51" x14ac:dyDescent="0.25">
      <c r="A907" s="143" t="s">
        <v>188</v>
      </c>
      <c r="B907" s="102">
        <v>2.7308406112496511E-4</v>
      </c>
      <c r="C907" s="42">
        <v>1.4035925596217983E-3</v>
      </c>
      <c r="D907" s="42">
        <v>1.6242819833825778E-2</v>
      </c>
      <c r="E907" s="36">
        <v>1.7919496454572543E-2</v>
      </c>
      <c r="F907" s="173">
        <v>7.6175868062316854E-2</v>
      </c>
      <c r="G907" s="174">
        <v>0.39152736045650227</v>
      </c>
      <c r="H907" s="174">
        <v>4.5308792300964571</v>
      </c>
      <c r="I907" s="36">
        <v>4.9985824586152772</v>
      </c>
    </row>
    <row r="908" spans="1:51" x14ac:dyDescent="0.25">
      <c r="A908" s="143" t="s">
        <v>189</v>
      </c>
      <c r="B908" s="102">
        <v>2.1296131751624356E-4</v>
      </c>
      <c r="C908" s="42">
        <v>1.0803031008322194E-3</v>
      </c>
      <c r="D908" s="42">
        <v>6.6909787667982857E-3</v>
      </c>
      <c r="E908" s="36">
        <v>7.9842431851467489E-3</v>
      </c>
      <c r="F908" s="173">
        <v>5.9404833656955931E-2</v>
      </c>
      <c r="G908" s="174">
        <v>0.30134686783733261</v>
      </c>
      <c r="H908" s="174">
        <v>1.8664257212512732</v>
      </c>
      <c r="I908" s="36">
        <v>2.2271774227455614</v>
      </c>
    </row>
    <row r="909" spans="1:51" x14ac:dyDescent="0.25">
      <c r="A909" s="143" t="s">
        <v>190</v>
      </c>
      <c r="B909" s="102">
        <v>4.4088028232568211E-3</v>
      </c>
      <c r="C909" s="42">
        <v>2.1739330607233327E-2</v>
      </c>
      <c r="D909" s="42">
        <v>1.0946948766018538E-3</v>
      </c>
      <c r="E909" s="42">
        <v>2.7242828307092001E-2</v>
      </c>
      <c r="F909" s="173">
        <v>1.2298205204422274</v>
      </c>
      <c r="G909" s="174">
        <v>6.0641121758544898</v>
      </c>
      <c r="H909" s="174">
        <v>0.30536140463488098</v>
      </c>
      <c r="I909" s="36">
        <v>7.5992941009315969</v>
      </c>
    </row>
    <row r="910" spans="1:51" x14ac:dyDescent="0.25">
      <c r="A910" s="143" t="s">
        <v>191</v>
      </c>
      <c r="B910" s="102">
        <v>2.6844718083229691E-5</v>
      </c>
      <c r="C910" s="42">
        <v>9.2100978125317018E-5</v>
      </c>
      <c r="D910" s="42">
        <v>1.1114877619192536E-3</v>
      </c>
      <c r="E910" s="42">
        <v>1.2304334581278002E-3</v>
      </c>
      <c r="F910" s="173">
        <v>7.48824261091689E-3</v>
      </c>
      <c r="G910" s="174">
        <v>2.5691253928122777E-2</v>
      </c>
      <c r="H910" s="174">
        <v>0.31004572275675951</v>
      </c>
      <c r="I910" s="36">
        <v>0.34322521929579919</v>
      </c>
    </row>
    <row r="911" spans="1:51" x14ac:dyDescent="0.25">
      <c r="A911" s="156" t="s">
        <v>192</v>
      </c>
      <c r="B911" s="175">
        <v>6.391387791801057E-5</v>
      </c>
      <c r="C911" s="157">
        <v>2.4173793077375715E-4</v>
      </c>
      <c r="D911" s="157">
        <v>1.0322715978446236E-3</v>
      </c>
      <c r="E911" s="157">
        <v>1.3379234065363913E-3</v>
      </c>
      <c r="F911" s="176">
        <v>1.7828558399113056E-2</v>
      </c>
      <c r="G911" s="177">
        <v>6.7431971842005695E-2</v>
      </c>
      <c r="H911" s="177">
        <v>0.28794864379106155</v>
      </c>
      <c r="I911" s="158">
        <v>0.37320917403218029</v>
      </c>
      <c r="AY911" s="159"/>
    </row>
    <row r="913" spans="1:53" x14ac:dyDescent="0.25">
      <c r="A913" s="77" t="s">
        <v>307</v>
      </c>
    </row>
    <row r="914" spans="1:53" x14ac:dyDescent="0.25">
      <c r="A914" s="149"/>
      <c r="B914" s="160" t="s">
        <v>285</v>
      </c>
      <c r="C914" s="161"/>
      <c r="D914" s="161"/>
      <c r="E914" s="162"/>
      <c r="F914" s="60" t="s">
        <v>286</v>
      </c>
      <c r="G914" s="83"/>
      <c r="H914" s="84"/>
      <c r="I914" s="84"/>
    </row>
    <row r="915" spans="1:53" ht="26.25" x14ac:dyDescent="0.25">
      <c r="A915" s="156" t="s">
        <v>194</v>
      </c>
      <c r="B915" s="164" t="s">
        <v>195</v>
      </c>
      <c r="C915" s="165" t="s">
        <v>196</v>
      </c>
      <c r="D915" s="165" t="s">
        <v>197</v>
      </c>
      <c r="E915" s="19" t="s">
        <v>198</v>
      </c>
      <c r="F915" s="89" t="s">
        <v>195</v>
      </c>
      <c r="G915" s="89" t="s">
        <v>196</v>
      </c>
      <c r="H915" s="165" t="s">
        <v>197</v>
      </c>
      <c r="I915" s="19" t="s">
        <v>198</v>
      </c>
    </row>
    <row r="916" spans="1:53" x14ac:dyDescent="0.25">
      <c r="A916" s="143" t="s">
        <v>170</v>
      </c>
      <c r="B916" s="167">
        <v>176.03948574566493</v>
      </c>
      <c r="C916" s="154">
        <v>1502.4349571461373</v>
      </c>
      <c r="D916" s="154">
        <v>3584.9156441717796</v>
      </c>
      <c r="E916" s="155">
        <v>5263.3900870635816</v>
      </c>
      <c r="F916" s="168">
        <v>49105.61453011127</v>
      </c>
      <c r="G916" s="169">
        <v>419099.11034831166</v>
      </c>
      <c r="H916" s="169">
        <v>1000000</v>
      </c>
      <c r="I916" s="151">
        <v>1468204.7248784229</v>
      </c>
    </row>
    <row r="917" spans="1:53" x14ac:dyDescent="0.25">
      <c r="A917" s="143" t="s">
        <v>172</v>
      </c>
      <c r="B917" s="167">
        <v>171.82074047557123</v>
      </c>
      <c r="C917" s="154">
        <v>752.44561692457319</v>
      </c>
      <c r="D917" s="154">
        <v>0</v>
      </c>
      <c r="E917" s="155">
        <v>924.26635740014444</v>
      </c>
      <c r="F917" s="170">
        <v>47928.809916325619</v>
      </c>
      <c r="G917" s="171">
        <v>209892.14018128178</v>
      </c>
      <c r="H917" s="171">
        <v>0</v>
      </c>
      <c r="I917" s="155">
        <v>257820.95009760742</v>
      </c>
    </row>
    <row r="918" spans="1:53" x14ac:dyDescent="0.25">
      <c r="A918" s="143" t="s">
        <v>33</v>
      </c>
      <c r="B918" s="167">
        <v>11.881959580810619</v>
      </c>
      <c r="C918" s="154">
        <v>92.622683548594836</v>
      </c>
      <c r="D918" s="154">
        <v>0</v>
      </c>
      <c r="E918" s="155">
        <v>104.50464312940545</v>
      </c>
      <c r="F918" s="170">
        <v>3314.4321262141443</v>
      </c>
      <c r="G918" s="171">
        <v>25836.781877748588</v>
      </c>
      <c r="H918" s="171">
        <v>0</v>
      </c>
      <c r="I918" s="155">
        <v>29151.214003962734</v>
      </c>
    </row>
    <row r="919" spans="1:53" x14ac:dyDescent="0.25">
      <c r="A919" s="143" t="s">
        <v>25</v>
      </c>
      <c r="B919" s="167">
        <v>50.4307969307104</v>
      </c>
      <c r="C919" s="154">
        <v>600.86953021746876</v>
      </c>
      <c r="D919" s="154">
        <v>0</v>
      </c>
      <c r="E919" s="155">
        <v>651.30032714817912</v>
      </c>
      <c r="F919" s="170">
        <v>14067.498913872321</v>
      </c>
      <c r="G919" s="171">
        <v>167610.5074311413</v>
      </c>
      <c r="H919" s="171">
        <v>0</v>
      </c>
      <c r="I919" s="155">
        <v>181678.00634501362</v>
      </c>
      <c r="AZ919" s="159"/>
    </row>
    <row r="920" spans="1:53" x14ac:dyDescent="0.25">
      <c r="A920" s="143" t="s">
        <v>173</v>
      </c>
      <c r="B920" s="167">
        <v>109.50798396405021</v>
      </c>
      <c r="C920" s="154">
        <v>58.953403158509502</v>
      </c>
      <c r="D920" s="154">
        <v>0</v>
      </c>
      <c r="E920" s="155">
        <v>168.4613871225597</v>
      </c>
      <c r="F920" s="170">
        <v>30546.878876239156</v>
      </c>
      <c r="G920" s="171">
        <v>16444.850872391857</v>
      </c>
      <c r="H920" s="171">
        <v>0</v>
      </c>
      <c r="I920" s="155">
        <v>46991.729748631013</v>
      </c>
      <c r="AX920" s="159"/>
    </row>
    <row r="921" spans="1:53" x14ac:dyDescent="0.25">
      <c r="A921" s="143" t="s">
        <v>199</v>
      </c>
      <c r="B921" s="272">
        <v>2.1471750599495634</v>
      </c>
      <c r="C921" s="273">
        <v>1.5995879291525825E-2</v>
      </c>
      <c r="D921" s="154">
        <v>0</v>
      </c>
      <c r="E921" s="155">
        <v>2.1631709392410894</v>
      </c>
      <c r="F921" s="170">
        <v>598.94716447243593</v>
      </c>
      <c r="G921" s="171">
        <v>4.461996007501968</v>
      </c>
      <c r="H921" s="171">
        <v>0</v>
      </c>
      <c r="I921" s="155">
        <v>603.4091604799379</v>
      </c>
      <c r="BA921" s="159"/>
    </row>
    <row r="922" spans="1:53" x14ac:dyDescent="0.25">
      <c r="A922" s="143" t="s">
        <v>175</v>
      </c>
      <c r="B922" s="167">
        <v>-261.76398403905392</v>
      </c>
      <c r="C922" s="154">
        <v>50.041691253870198</v>
      </c>
      <c r="D922" s="154">
        <v>274.37095412368535</v>
      </c>
      <c r="E922" s="155">
        <v>62.648661338501626</v>
      </c>
      <c r="F922" s="170">
        <v>-73018.171142916544</v>
      </c>
      <c r="G922" s="171">
        <v>13958.959211558044</v>
      </c>
      <c r="H922" s="171">
        <v>76534.842478022401</v>
      </c>
      <c r="I922" s="155">
        <v>17475.630546663895</v>
      </c>
      <c r="AV922" s="432"/>
    </row>
    <row r="923" spans="1:53" x14ac:dyDescent="0.25">
      <c r="A923" s="143" t="s">
        <v>85</v>
      </c>
      <c r="B923" s="102">
        <v>3.0883690680655475E-2</v>
      </c>
      <c r="C923" s="42">
        <v>0.14717263693275831</v>
      </c>
      <c r="D923" s="42">
        <v>0.10387670695584854</v>
      </c>
      <c r="E923" s="36">
        <v>0.28193303456926233</v>
      </c>
      <c r="F923" s="173">
        <v>8.6149002504047782</v>
      </c>
      <c r="G923" s="174">
        <v>41.05330544444638</v>
      </c>
      <c r="H923" s="174">
        <v>28.97605334862687</v>
      </c>
      <c r="I923" s="36">
        <v>78.64425904347803</v>
      </c>
    </row>
    <row r="924" spans="1:53" x14ac:dyDescent="0.25">
      <c r="A924" s="143" t="s">
        <v>86</v>
      </c>
      <c r="B924" s="102">
        <v>7.6936686129632836E-2</v>
      </c>
      <c r="C924" s="42">
        <v>5.9086997428764204E-4</v>
      </c>
      <c r="D924" s="42">
        <v>6.5031902520787995E-4</v>
      </c>
      <c r="E924" s="36">
        <v>7.8177875129128355E-2</v>
      </c>
      <c r="F924" s="173">
        <v>21.461226362386963</v>
      </c>
      <c r="G924" s="174">
        <v>0.16482116538732403</v>
      </c>
      <c r="H924" s="174">
        <v>0.18140427551346824</v>
      </c>
      <c r="I924" s="36">
        <v>21.807451803287755</v>
      </c>
    </row>
    <row r="925" spans="1:53" x14ac:dyDescent="0.25">
      <c r="A925" s="143" t="s">
        <v>176</v>
      </c>
      <c r="B925" s="167">
        <v>-240.44925149428155</v>
      </c>
      <c r="C925" s="154">
        <v>54.613450905039173</v>
      </c>
      <c r="D925" s="154">
        <v>277.65958987404088</v>
      </c>
      <c r="E925" s="155">
        <v>91.823789284798508</v>
      </c>
      <c r="F925" s="170">
        <v>-67072.499149371855</v>
      </c>
      <c r="G925" s="171">
        <v>15234.235983719076</v>
      </c>
      <c r="H925" s="171">
        <v>77452.196211492279</v>
      </c>
      <c r="I925" s="155">
        <v>25613.933045839491</v>
      </c>
    </row>
    <row r="926" spans="1:53" x14ac:dyDescent="0.25">
      <c r="A926" s="143" t="s">
        <v>177</v>
      </c>
      <c r="B926" s="102">
        <v>8.3991697776127708E-3</v>
      </c>
      <c r="C926" s="42">
        <v>7.3750901317995762E-2</v>
      </c>
      <c r="D926" s="42">
        <v>0.11573878940744488</v>
      </c>
      <c r="E926" s="36">
        <v>0.19788886050305343</v>
      </c>
      <c r="F926" s="173">
        <v>2.3429197814648233</v>
      </c>
      <c r="G926" s="174">
        <v>20.572562547712163</v>
      </c>
      <c r="H926" s="174">
        <v>32.284940817396539</v>
      </c>
      <c r="I926" s="36">
        <v>55.20042314657352</v>
      </c>
    </row>
    <row r="927" spans="1:53" x14ac:dyDescent="0.25">
      <c r="A927" s="143" t="s">
        <v>178</v>
      </c>
      <c r="B927" s="102">
        <v>5.6244077080941104E-2</v>
      </c>
      <c r="C927" s="42">
        <v>2.7132062171806588E-2</v>
      </c>
      <c r="D927" s="42">
        <v>2.8062825183831279</v>
      </c>
      <c r="E927" s="36">
        <v>2.8896586576358758</v>
      </c>
      <c r="F927" s="173">
        <v>15.689093597608247</v>
      </c>
      <c r="G927" s="174">
        <v>7.5683962650325878</v>
      </c>
      <c r="H927" s="174">
        <v>782.80294347943061</v>
      </c>
      <c r="I927" s="36">
        <v>806.06043334207152</v>
      </c>
    </row>
    <row r="928" spans="1:53" x14ac:dyDescent="0.25">
      <c r="A928" s="143" t="s">
        <v>179</v>
      </c>
      <c r="B928" s="102">
        <v>7.6805244679607754E-2</v>
      </c>
      <c r="C928" s="42">
        <v>6.7600617274049771E-2</v>
      </c>
      <c r="D928" s="42">
        <v>0.13143131209328698</v>
      </c>
      <c r="E928" s="36">
        <v>0.27583717404694452</v>
      </c>
      <c r="F928" s="173">
        <v>21.42456121791173</v>
      </c>
      <c r="G928" s="174">
        <v>18.85696177647926</v>
      </c>
      <c r="H928" s="174">
        <v>36.662316533713437</v>
      </c>
      <c r="I928" s="36">
        <v>76.943839528104419</v>
      </c>
    </row>
    <row r="929" spans="1:51" x14ac:dyDescent="0.25">
      <c r="A929" s="143" t="s">
        <v>180</v>
      </c>
      <c r="B929" s="102">
        <v>4.7911772940674334E-3</v>
      </c>
      <c r="C929" s="42">
        <v>6.8070412224829112E-3</v>
      </c>
      <c r="D929" s="42">
        <v>2.3540318599747506E-2</v>
      </c>
      <c r="E929" s="36">
        <v>3.5138537116297851E-2</v>
      </c>
      <c r="F929" s="173">
        <v>1.3364825757774101</v>
      </c>
      <c r="G929" s="174">
        <v>1.8988009476734946</v>
      </c>
      <c r="H929" s="174">
        <v>6.5664916378209535</v>
      </c>
      <c r="I929" s="36">
        <v>9.8017751612718573</v>
      </c>
    </row>
    <row r="930" spans="1:51" x14ac:dyDescent="0.25">
      <c r="A930" s="143" t="s">
        <v>181</v>
      </c>
      <c r="B930" s="102">
        <v>4.229722127372655E-3</v>
      </c>
      <c r="C930" s="42">
        <v>5.847683310296046E-3</v>
      </c>
      <c r="D930" s="42">
        <v>9.6970706765192559E-3</v>
      </c>
      <c r="E930" s="36">
        <v>1.9774476114187957E-2</v>
      </c>
      <c r="F930" s="173">
        <v>1.1798665707097398</v>
      </c>
      <c r="G930" s="174">
        <v>1.6311913279753147</v>
      </c>
      <c r="H930" s="174">
        <v>2.7049648134076425</v>
      </c>
      <c r="I930" s="36">
        <v>5.5160227120926972</v>
      </c>
    </row>
    <row r="931" spans="1:51" x14ac:dyDescent="0.25">
      <c r="A931" s="143" t="s">
        <v>182</v>
      </c>
      <c r="B931" s="102">
        <v>5.5661620895260645E-2</v>
      </c>
      <c r="C931" s="42">
        <v>5.0539735329391003E-2</v>
      </c>
      <c r="D931" s="42">
        <v>0</v>
      </c>
      <c r="E931" s="36">
        <v>0.10620135622465166</v>
      </c>
      <c r="F931" s="173">
        <v>15.526619429875069</v>
      </c>
      <c r="G931" s="174">
        <v>14.097886908875136</v>
      </c>
      <c r="H931" s="174">
        <v>0</v>
      </c>
      <c r="I931" s="36">
        <v>29.624506338750205</v>
      </c>
    </row>
    <row r="932" spans="1:51" x14ac:dyDescent="0.25">
      <c r="A932" s="143" t="s">
        <v>200</v>
      </c>
      <c r="B932" s="102">
        <v>2.2386760605482506E-3</v>
      </c>
      <c r="C932" s="42">
        <v>3.4791855147924146E-4</v>
      </c>
      <c r="D932" s="42">
        <v>1.6108518288684836E-3</v>
      </c>
      <c r="E932" s="36">
        <v>4.1974464408959756E-3</v>
      </c>
      <c r="F932" s="173">
        <v>0.62447105671448799</v>
      </c>
      <c r="G932" s="174">
        <v>9.7050694078359784E-2</v>
      </c>
      <c r="H932" s="174">
        <v>0.44934162718370951</v>
      </c>
      <c r="I932" s="36">
        <v>1.1708633779765574</v>
      </c>
    </row>
    <row r="933" spans="1:51" x14ac:dyDescent="0.25">
      <c r="A933" s="143" t="s">
        <v>201</v>
      </c>
      <c r="B933" s="102">
        <v>8.8478286243776256E-4</v>
      </c>
      <c r="C933" s="42">
        <v>9.390485465107228E-4</v>
      </c>
      <c r="D933" s="42">
        <v>1.4960457939777155E-3</v>
      </c>
      <c r="E933" s="36">
        <v>3.3198772029262007E-3</v>
      </c>
      <c r="F933" s="173">
        <v>0.24680716375466438</v>
      </c>
      <c r="G933" s="174">
        <v>0.26194439136591474</v>
      </c>
      <c r="H933" s="174">
        <v>0.41731687505950948</v>
      </c>
      <c r="I933" s="36">
        <v>0.92606843018008855</v>
      </c>
    </row>
    <row r="934" spans="1:51" x14ac:dyDescent="0.25">
      <c r="A934" s="143" t="s">
        <v>185</v>
      </c>
      <c r="B934" s="102">
        <v>5.1833836255642642E-4</v>
      </c>
      <c r="C934" s="42">
        <v>1.5288362145678112E-3</v>
      </c>
      <c r="D934" s="42">
        <v>7.9859764691136953E-2</v>
      </c>
      <c r="E934" s="36">
        <v>8.1906939268261189E-2</v>
      </c>
      <c r="F934" s="173">
        <v>0.14458871951397834</v>
      </c>
      <c r="G934" s="174">
        <v>0.4264636511191931</v>
      </c>
      <c r="H934" s="174">
        <v>22.276609164003606</v>
      </c>
      <c r="I934" s="36">
        <v>22.847661534636778</v>
      </c>
    </row>
    <row r="935" spans="1:51" x14ac:dyDescent="0.25">
      <c r="A935" s="143" t="s">
        <v>186</v>
      </c>
      <c r="B935" s="102">
        <v>5.4096123292924454E-4</v>
      </c>
      <c r="C935" s="42">
        <v>3.0915781667683576E-3</v>
      </c>
      <c r="D935" s="42">
        <v>1.9363349376843582</v>
      </c>
      <c r="E935" s="36">
        <v>1.9399674770840558</v>
      </c>
      <c r="F935" s="173">
        <v>0.1508992920959574</v>
      </c>
      <c r="G935" s="174">
        <v>0.8623851921856317</v>
      </c>
      <c r="H935" s="174">
        <v>540.134031000807</v>
      </c>
      <c r="I935" s="36">
        <v>541.14731548508871</v>
      </c>
    </row>
    <row r="936" spans="1:51" x14ac:dyDescent="0.25">
      <c r="A936" s="143" t="s">
        <v>187</v>
      </c>
      <c r="B936" s="102">
        <v>1.2767863776395876E-3</v>
      </c>
      <c r="C936" s="42">
        <v>7.7357128028686288E-3</v>
      </c>
      <c r="D936" s="42">
        <v>9.0687605344368011E-2</v>
      </c>
      <c r="E936" s="36">
        <v>9.9700104524876224E-2</v>
      </c>
      <c r="F936" s="173">
        <v>0.35615520820283136</v>
      </c>
      <c r="G936" s="174">
        <v>2.1578507197080241</v>
      </c>
      <c r="H936" s="174">
        <v>25.296998408262269</v>
      </c>
      <c r="I936" s="36">
        <v>27.811004336173124</v>
      </c>
    </row>
    <row r="937" spans="1:51" x14ac:dyDescent="0.25">
      <c r="A937" s="143" t="s">
        <v>188</v>
      </c>
      <c r="B937" s="102">
        <v>1.0991250718153362E-4</v>
      </c>
      <c r="C937" s="42">
        <v>1.2307238533089539E-3</v>
      </c>
      <c r="D937" s="42">
        <v>1.6242819833825778E-2</v>
      </c>
      <c r="E937" s="36">
        <v>1.7583456194316265E-2</v>
      </c>
      <c r="F937" s="173">
        <v>3.0659719248966211E-2</v>
      </c>
      <c r="G937" s="174">
        <v>0.34330622404178973</v>
      </c>
      <c r="H937" s="174">
        <v>4.5308792300964571</v>
      </c>
      <c r="I937" s="36">
        <v>4.9048451733872129</v>
      </c>
    </row>
    <row r="938" spans="1:51" x14ac:dyDescent="0.25">
      <c r="A938" s="143" t="s">
        <v>189</v>
      </c>
      <c r="B938" s="102">
        <v>8.1663401481720584E-5</v>
      </c>
      <c r="C938" s="42">
        <v>1.1581529934741783E-3</v>
      </c>
      <c r="D938" s="42">
        <v>6.6909787667982857E-3</v>
      </c>
      <c r="E938" s="36">
        <v>7.9307951617541839E-3</v>
      </c>
      <c r="F938" s="173">
        <v>2.2779727499163294E-2</v>
      </c>
      <c r="G938" s="174">
        <v>0.32306283004373049</v>
      </c>
      <c r="H938" s="174">
        <v>1.8664257212512732</v>
      </c>
      <c r="I938" s="36">
        <v>2.2122682787941668</v>
      </c>
    </row>
    <row r="939" spans="1:51" x14ac:dyDescent="0.25">
      <c r="A939" s="143" t="s">
        <v>190</v>
      </c>
      <c r="B939" s="102">
        <v>2.0427382575239112E-3</v>
      </c>
      <c r="C939" s="42">
        <v>5.5272141290012185E-3</v>
      </c>
      <c r="D939" s="42">
        <v>0</v>
      </c>
      <c r="E939" s="42">
        <v>7.5699523865251292E-3</v>
      </c>
      <c r="F939" s="173">
        <v>0.56981487440155476</v>
      </c>
      <c r="G939" s="174">
        <v>1.5417975421505816</v>
      </c>
      <c r="H939" s="174">
        <v>0</v>
      </c>
      <c r="I939" s="36">
        <v>2.1116124165521364</v>
      </c>
    </row>
    <row r="940" spans="1:51" x14ac:dyDescent="0.25">
      <c r="A940" s="143" t="s">
        <v>191</v>
      </c>
      <c r="B940" s="102">
        <v>7.713534842072871E-6</v>
      </c>
      <c r="C940" s="42">
        <v>3.0811358895875984E-5</v>
      </c>
      <c r="D940" s="42">
        <v>1.1114877619192536E-3</v>
      </c>
      <c r="E940" s="42">
        <v>1.1500126556572025E-3</v>
      </c>
      <c r="F940" s="173">
        <v>2.1516642531361221E-3</v>
      </c>
      <c r="G940" s="174">
        <v>8.5947235455785202E-3</v>
      </c>
      <c r="H940" s="174">
        <v>0.31004572275675951</v>
      </c>
      <c r="I940" s="36">
        <v>0.32079211055547419</v>
      </c>
    </row>
    <row r="941" spans="1:51" x14ac:dyDescent="0.25">
      <c r="A941" s="156" t="s">
        <v>192</v>
      </c>
      <c r="B941" s="175">
        <v>2.1270166587558887E-5</v>
      </c>
      <c r="C941" s="157">
        <v>1.0464908377611264E-4</v>
      </c>
      <c r="D941" s="157">
        <v>1.0322715978446236E-3</v>
      </c>
      <c r="E941" s="157">
        <v>1.1581908482082952E-3</v>
      </c>
      <c r="F941" s="176">
        <v>5.9332404716800303E-3</v>
      </c>
      <c r="G941" s="177">
        <v>2.9191505230045559E-2</v>
      </c>
      <c r="H941" s="177">
        <v>0.28794864379106155</v>
      </c>
      <c r="I941" s="158">
        <v>0.32307338949278713</v>
      </c>
      <c r="AY941" s="159"/>
    </row>
    <row r="943" spans="1:51" x14ac:dyDescent="0.25">
      <c r="A943" s="77" t="s">
        <v>308</v>
      </c>
    </row>
    <row r="944" spans="1:51" x14ac:dyDescent="0.25">
      <c r="A944" s="149"/>
      <c r="B944" s="160" t="s">
        <v>285</v>
      </c>
      <c r="C944" s="161"/>
      <c r="D944" s="161"/>
      <c r="E944" s="162"/>
      <c r="F944" s="60" t="s">
        <v>286</v>
      </c>
      <c r="G944" s="83"/>
      <c r="H944" s="84"/>
      <c r="I944" s="84"/>
    </row>
    <row r="945" spans="1:53" ht="26.25" x14ac:dyDescent="0.25">
      <c r="A945" s="156" t="s">
        <v>194</v>
      </c>
      <c r="B945" s="164" t="s">
        <v>195</v>
      </c>
      <c r="C945" s="165" t="s">
        <v>196</v>
      </c>
      <c r="D945" s="165" t="s">
        <v>197</v>
      </c>
      <c r="E945" s="19" t="s">
        <v>198</v>
      </c>
      <c r="F945" s="89" t="s">
        <v>195</v>
      </c>
      <c r="G945" s="89" t="s">
        <v>196</v>
      </c>
      <c r="H945" s="165" t="s">
        <v>197</v>
      </c>
      <c r="I945" s="19" t="s">
        <v>198</v>
      </c>
    </row>
    <row r="946" spans="1:53" x14ac:dyDescent="0.25">
      <c r="A946" s="143" t="s">
        <v>170</v>
      </c>
      <c r="B946" s="167">
        <v>170.08874182082494</v>
      </c>
      <c r="C946" s="154">
        <v>3416.1169483183335</v>
      </c>
      <c r="D946" s="154">
        <v>3584.9156441717796</v>
      </c>
      <c r="E946" s="155">
        <v>7171.1213343109375</v>
      </c>
      <c r="F946" s="168">
        <v>47445.674794984036</v>
      </c>
      <c r="G946" s="169">
        <v>952914.17913058226</v>
      </c>
      <c r="H946" s="169">
        <v>1000000</v>
      </c>
      <c r="I946" s="151">
        <v>2000359.8539255664</v>
      </c>
    </row>
    <row r="947" spans="1:53" x14ac:dyDescent="0.25">
      <c r="A947" s="143" t="s">
        <v>172</v>
      </c>
      <c r="B947" s="167">
        <v>169.31845165103161</v>
      </c>
      <c r="C947" s="154">
        <v>1279.7725635155737</v>
      </c>
      <c r="D947" s="154">
        <v>0</v>
      </c>
      <c r="E947" s="155">
        <v>1449.0910151666053</v>
      </c>
      <c r="F947" s="170">
        <v>47230.804977601954</v>
      </c>
      <c r="G947" s="171">
        <v>356988.19457472581</v>
      </c>
      <c r="H947" s="171">
        <v>0</v>
      </c>
      <c r="I947" s="155">
        <v>404218.99955232779</v>
      </c>
    </row>
    <row r="948" spans="1:53" x14ac:dyDescent="0.25">
      <c r="A948" s="143" t="s">
        <v>33</v>
      </c>
      <c r="B948" s="167">
        <v>2.126197181094462</v>
      </c>
      <c r="C948" s="154">
        <v>167.17361513809871</v>
      </c>
      <c r="D948" s="154">
        <v>0</v>
      </c>
      <c r="E948" s="155">
        <v>169.29981231919317</v>
      </c>
      <c r="F948" s="170">
        <v>593.09545666748204</v>
      </c>
      <c r="G948" s="171">
        <v>46632.510142849045</v>
      </c>
      <c r="H948" s="171">
        <v>0</v>
      </c>
      <c r="I948" s="155">
        <v>47225.605599516515</v>
      </c>
    </row>
    <row r="949" spans="1:53" x14ac:dyDescent="0.25">
      <c r="A949" s="143" t="s">
        <v>25</v>
      </c>
      <c r="B949" s="167">
        <v>19.161029519219852</v>
      </c>
      <c r="C949" s="154">
        <v>978.06486021254818</v>
      </c>
      <c r="D949" s="154">
        <v>0</v>
      </c>
      <c r="E949" s="155">
        <v>997.22588973176801</v>
      </c>
      <c r="F949" s="170">
        <v>5344.9038753174373</v>
      </c>
      <c r="G949" s="171">
        <v>272827.85908858111</v>
      </c>
      <c r="H949" s="171">
        <v>0</v>
      </c>
      <c r="I949" s="155">
        <v>278172.76296389854</v>
      </c>
      <c r="AZ949" s="159"/>
    </row>
    <row r="950" spans="1:53" x14ac:dyDescent="0.25">
      <c r="A950" s="143" t="s">
        <v>173</v>
      </c>
      <c r="B950" s="167">
        <v>148.0312249507173</v>
      </c>
      <c r="C950" s="154">
        <v>134.53408816492677</v>
      </c>
      <c r="D950" s="154">
        <v>0</v>
      </c>
      <c r="E950" s="155">
        <v>282.56531311564407</v>
      </c>
      <c r="F950" s="170">
        <v>41292.805645617045</v>
      </c>
      <c r="G950" s="171">
        <v>37527.825343295648</v>
      </c>
      <c r="H950" s="171">
        <v>0</v>
      </c>
      <c r="I950" s="155">
        <v>78820.630988912701</v>
      </c>
      <c r="AX950" s="159"/>
    </row>
    <row r="951" spans="1:53" x14ac:dyDescent="0.25">
      <c r="A951" s="143" t="s">
        <v>199</v>
      </c>
      <c r="B951" s="272">
        <v>3.1966526465491639E-3</v>
      </c>
      <c r="C951" s="273">
        <v>4.2764256347120284E-2</v>
      </c>
      <c r="D951" s="154">
        <v>0</v>
      </c>
      <c r="E951" s="155">
        <v>4.5960908993669447E-2</v>
      </c>
      <c r="F951" s="170">
        <v>0.89169536018125306</v>
      </c>
      <c r="G951" s="171">
        <v>11.928943548963222</v>
      </c>
      <c r="H951" s="171">
        <v>0</v>
      </c>
      <c r="I951" s="155">
        <v>12.820638909144476</v>
      </c>
      <c r="BA951" s="159"/>
    </row>
    <row r="952" spans="1:53" x14ac:dyDescent="0.25">
      <c r="A952" s="143" t="s">
        <v>175</v>
      </c>
      <c r="B952" s="167">
        <v>-261.66910364334939</v>
      </c>
      <c r="C952" s="154">
        <v>84.590169894173101</v>
      </c>
      <c r="D952" s="154">
        <v>274.37095412368535</v>
      </c>
      <c r="E952" s="155">
        <v>97.292020374509065</v>
      </c>
      <c r="F952" s="170">
        <v>-72991.704579928148</v>
      </c>
      <c r="G952" s="171">
        <v>23596.139572125387</v>
      </c>
      <c r="H952" s="171">
        <v>76534.842478022401</v>
      </c>
      <c r="I952" s="155">
        <v>27139.277470219629</v>
      </c>
      <c r="AV952" s="432"/>
    </row>
    <row r="953" spans="1:53" x14ac:dyDescent="0.25">
      <c r="A953" s="143" t="s">
        <v>85</v>
      </c>
      <c r="B953" s="102">
        <v>2.6615673028937789E-2</v>
      </c>
      <c r="C953" s="42">
        <v>0.29046825790794933</v>
      </c>
      <c r="D953" s="42">
        <v>0.10387670695584854</v>
      </c>
      <c r="E953" s="36">
        <v>0.42096063789273569</v>
      </c>
      <c r="F953" s="173">
        <v>7.424351273706689</v>
      </c>
      <c r="G953" s="174">
        <v>81.025130502075172</v>
      </c>
      <c r="H953" s="174">
        <v>28.97605334862687</v>
      </c>
      <c r="I953" s="36">
        <v>117.42553512440875</v>
      </c>
    </row>
    <row r="954" spans="1:53" x14ac:dyDescent="0.25">
      <c r="A954" s="143" t="s">
        <v>86</v>
      </c>
      <c r="B954" s="102">
        <v>1.3207097143143725E-4</v>
      </c>
      <c r="C954" s="42">
        <v>1.608127201340703E-3</v>
      </c>
      <c r="D954" s="42">
        <v>6.5031902520787995E-4</v>
      </c>
      <c r="E954" s="36">
        <v>2.3905171979800204E-3</v>
      </c>
      <c r="F954" s="173">
        <v>3.6840747325855003E-2</v>
      </c>
      <c r="G954" s="174">
        <v>0.44858160162154315</v>
      </c>
      <c r="H954" s="174">
        <v>0.18140427551346824</v>
      </c>
      <c r="I954" s="36">
        <v>0.66682662446086649</v>
      </c>
    </row>
    <row r="955" spans="1:53" x14ac:dyDescent="0.25">
      <c r="A955" s="143" t="s">
        <v>176</v>
      </c>
      <c r="B955" s="167">
        <v>-260.83563464505193</v>
      </c>
      <c r="C955" s="154">
        <v>93.730371339766862</v>
      </c>
      <c r="D955" s="154">
        <v>277.65958987404088</v>
      </c>
      <c r="E955" s="155">
        <v>110.55432656875584</v>
      </c>
      <c r="F955" s="170">
        <v>-72759.211243675614</v>
      </c>
      <c r="G955" s="171">
        <v>26145.767611617353</v>
      </c>
      <c r="H955" s="171">
        <v>77452.196211492279</v>
      </c>
      <c r="I955" s="155">
        <v>30838.752579434022</v>
      </c>
    </row>
    <row r="956" spans="1:53" x14ac:dyDescent="0.25">
      <c r="A956" s="143" t="s">
        <v>177</v>
      </c>
      <c r="B956" s="102">
        <v>5.1380085050964138E-3</v>
      </c>
      <c r="C956" s="42">
        <v>2.2984349456495638E-2</v>
      </c>
      <c r="D956" s="42">
        <v>0.11573878940744488</v>
      </c>
      <c r="E956" s="36">
        <v>0.14386114736903693</v>
      </c>
      <c r="F956" s="173">
        <v>1.4332299599432958</v>
      </c>
      <c r="G956" s="174">
        <v>6.4114059402939434</v>
      </c>
      <c r="H956" s="174">
        <v>32.284940817396539</v>
      </c>
      <c r="I956" s="36">
        <v>40.129576717633775</v>
      </c>
    </row>
    <row r="957" spans="1:53" x14ac:dyDescent="0.25">
      <c r="A957" s="143" t="s">
        <v>178</v>
      </c>
      <c r="B957" s="102">
        <v>2.2028414935201197E-2</v>
      </c>
      <c r="C957" s="42">
        <v>5.2882167038988043E-2</v>
      </c>
      <c r="D957" s="42">
        <v>2.8062825183831279</v>
      </c>
      <c r="E957" s="36">
        <v>2.8811931003573172</v>
      </c>
      <c r="F957" s="173">
        <v>6.1447512638168105</v>
      </c>
      <c r="G957" s="174">
        <v>14.751300250247695</v>
      </c>
      <c r="H957" s="174">
        <v>782.80294347943061</v>
      </c>
      <c r="I957" s="36">
        <v>803.69899499349515</v>
      </c>
    </row>
    <row r="958" spans="1:53" x14ac:dyDescent="0.25">
      <c r="A958" s="143" t="s">
        <v>179</v>
      </c>
      <c r="B958" s="102">
        <v>5.0247046629332687E-2</v>
      </c>
      <c r="C958" s="42">
        <v>9.7999970375348078E-2</v>
      </c>
      <c r="D958" s="42">
        <v>0.13143131209328698</v>
      </c>
      <c r="E958" s="36">
        <v>0.27967832909796775</v>
      </c>
      <c r="F958" s="173">
        <v>14.016242393603443</v>
      </c>
      <c r="G958" s="174">
        <v>27.336757709954131</v>
      </c>
      <c r="H958" s="174">
        <v>36.662316533713437</v>
      </c>
      <c r="I958" s="36">
        <v>78.015316637271013</v>
      </c>
    </row>
    <row r="959" spans="1:53" x14ac:dyDescent="0.25">
      <c r="A959" s="143" t="s">
        <v>180</v>
      </c>
      <c r="B959" s="102">
        <v>2.5319330756685054E-3</v>
      </c>
      <c r="C959" s="42">
        <v>1.8014357287206836E-2</v>
      </c>
      <c r="D959" s="42">
        <v>2.3540318599747506E-2</v>
      </c>
      <c r="E959" s="36">
        <v>4.4086608962622849E-2</v>
      </c>
      <c r="F959" s="173">
        <v>0.70627410153564607</v>
      </c>
      <c r="G959" s="174">
        <v>5.0250435645519014</v>
      </c>
      <c r="H959" s="174">
        <v>6.5664916378209535</v>
      </c>
      <c r="I959" s="36">
        <v>12.297809303908503</v>
      </c>
    </row>
    <row r="960" spans="1:53" x14ac:dyDescent="0.25">
      <c r="A960" s="143" t="s">
        <v>181</v>
      </c>
      <c r="B960" s="102">
        <v>2.4113133139592592E-3</v>
      </c>
      <c r="C960" s="42">
        <v>1.5740569825110365E-2</v>
      </c>
      <c r="D960" s="42">
        <v>9.6970706765192559E-3</v>
      </c>
      <c r="E960" s="36">
        <v>2.784895381558888E-2</v>
      </c>
      <c r="F960" s="173">
        <v>0.67262763013112492</v>
      </c>
      <c r="G960" s="174">
        <v>4.390778302050367</v>
      </c>
      <c r="H960" s="174">
        <v>2.7049648134076425</v>
      </c>
      <c r="I960" s="36">
        <v>7.7683707455891353</v>
      </c>
    </row>
    <row r="961" spans="1:51" x14ac:dyDescent="0.25">
      <c r="A961" s="143" t="s">
        <v>182</v>
      </c>
      <c r="B961" s="102">
        <v>3.0550170602423742E-3</v>
      </c>
      <c r="C961" s="42">
        <v>7.6979310153326388E-2</v>
      </c>
      <c r="D961" s="42">
        <v>0</v>
      </c>
      <c r="E961" s="36">
        <v>8.0034327213568762E-2</v>
      </c>
      <c r="F961" s="173">
        <v>0.85218659613625936</v>
      </c>
      <c r="G961" s="174">
        <v>21.473116188515185</v>
      </c>
      <c r="H961" s="174">
        <v>0</v>
      </c>
      <c r="I961" s="36">
        <v>22.325302784651445</v>
      </c>
    </row>
    <row r="962" spans="1:51" x14ac:dyDescent="0.25">
      <c r="A962" s="143" t="s">
        <v>200</v>
      </c>
      <c r="B962" s="102">
        <v>1.6237416352279915E-3</v>
      </c>
      <c r="C962" s="42">
        <v>3.9063047427295651E-4</v>
      </c>
      <c r="D962" s="42">
        <v>1.6108518288684836E-3</v>
      </c>
      <c r="E962" s="36">
        <v>3.6252239383694311E-3</v>
      </c>
      <c r="F962" s="173">
        <v>0.45293719473366395</v>
      </c>
      <c r="G962" s="174">
        <v>0.10896503936097598</v>
      </c>
      <c r="H962" s="174">
        <v>0.44934162718370951</v>
      </c>
      <c r="I962" s="36">
        <v>1.0112438612783494</v>
      </c>
    </row>
    <row r="963" spans="1:51" x14ac:dyDescent="0.25">
      <c r="A963" s="143" t="s">
        <v>201</v>
      </c>
      <c r="B963" s="102">
        <v>5.9218308235454119E-4</v>
      </c>
      <c r="C963" s="42">
        <v>1.0546125428867762E-3</v>
      </c>
      <c r="D963" s="42">
        <v>1.4960457939777155E-3</v>
      </c>
      <c r="E963" s="36">
        <v>3.1428414192190331E-3</v>
      </c>
      <c r="F963" s="173">
        <v>0.16518745240694577</v>
      </c>
      <c r="G963" s="174">
        <v>0.29418057426297478</v>
      </c>
      <c r="H963" s="174">
        <v>0.41731687505950948</v>
      </c>
      <c r="I963" s="36">
        <v>0.87668490172943014</v>
      </c>
    </row>
    <row r="964" spans="1:51" x14ac:dyDescent="0.25">
      <c r="A964" s="143" t="s">
        <v>185</v>
      </c>
      <c r="B964" s="102">
        <v>0</v>
      </c>
      <c r="C964" s="42">
        <v>5.7347520530253151E-3</v>
      </c>
      <c r="D964" s="42">
        <v>7.9859764691136953E-2</v>
      </c>
      <c r="E964" s="36">
        <v>8.5594516744162269E-2</v>
      </c>
      <c r="F964" s="173">
        <v>0</v>
      </c>
      <c r="G964" s="174">
        <v>1.5996895386781718</v>
      </c>
      <c r="H964" s="174">
        <v>22.276609164003606</v>
      </c>
      <c r="I964" s="36">
        <v>23.87629870268178</v>
      </c>
    </row>
    <row r="965" spans="1:51" x14ac:dyDescent="0.25">
      <c r="A965" s="143" t="s">
        <v>186</v>
      </c>
      <c r="B965" s="102">
        <v>0</v>
      </c>
      <c r="C965" s="42">
        <v>9.4764794345738573E-3</v>
      </c>
      <c r="D965" s="42">
        <v>1.9363349376843582</v>
      </c>
      <c r="E965" s="36">
        <v>1.945811417118932</v>
      </c>
      <c r="F965" s="173">
        <v>0</v>
      </c>
      <c r="G965" s="174">
        <v>2.6434316383372538</v>
      </c>
      <c r="H965" s="174">
        <v>540.134031000807</v>
      </c>
      <c r="I965" s="36">
        <v>542.77746263914423</v>
      </c>
    </row>
    <row r="966" spans="1:51" x14ac:dyDescent="0.25">
      <c r="A966" s="143" t="s">
        <v>187</v>
      </c>
      <c r="B966" s="102">
        <v>0</v>
      </c>
      <c r="C966" s="42">
        <v>1.827971767025257E-2</v>
      </c>
      <c r="D966" s="42">
        <v>9.0687605344368011E-2</v>
      </c>
      <c r="E966" s="36">
        <v>0.10896732301462059</v>
      </c>
      <c r="F966" s="173">
        <v>0</v>
      </c>
      <c r="G966" s="174">
        <v>5.0990649389396498</v>
      </c>
      <c r="H966" s="174">
        <v>25.296998408262269</v>
      </c>
      <c r="I966" s="36">
        <v>30.39606334720192</v>
      </c>
    </row>
    <row r="967" spans="1:51" x14ac:dyDescent="0.25">
      <c r="A967" s="143" t="s">
        <v>188</v>
      </c>
      <c r="B967" s="102">
        <v>0</v>
      </c>
      <c r="C967" s="42">
        <v>1.7450413510261369E-3</v>
      </c>
      <c r="D967" s="42">
        <v>1.6242819833825778E-2</v>
      </c>
      <c r="E967" s="36">
        <v>1.7987861184851916E-2</v>
      </c>
      <c r="F967" s="173">
        <v>0</v>
      </c>
      <c r="G967" s="174">
        <v>0.48677333701370606</v>
      </c>
      <c r="H967" s="174">
        <v>4.5308792300964571</v>
      </c>
      <c r="I967" s="36">
        <v>5.0176525671101633</v>
      </c>
    </row>
    <row r="968" spans="1:51" x14ac:dyDescent="0.25">
      <c r="A968" s="143" t="s">
        <v>189</v>
      </c>
      <c r="B968" s="102">
        <v>0</v>
      </c>
      <c r="C968" s="42">
        <v>1.2611511373867379E-3</v>
      </c>
      <c r="D968" s="42">
        <v>6.6909787667982857E-3</v>
      </c>
      <c r="E968" s="36">
        <v>7.9521299041850242E-3</v>
      </c>
      <c r="F968" s="173">
        <v>0</v>
      </c>
      <c r="G968" s="174">
        <v>0.35179381122595449</v>
      </c>
      <c r="H968" s="174">
        <v>1.8664257212512732</v>
      </c>
      <c r="I968" s="36">
        <v>2.2182195324772276</v>
      </c>
    </row>
    <row r="969" spans="1:51" x14ac:dyDescent="0.25">
      <c r="A969" s="143" t="s">
        <v>190</v>
      </c>
      <c r="B969" s="102">
        <v>0</v>
      </c>
      <c r="C969" s="42">
        <v>3.2721737711119532E-2</v>
      </c>
      <c r="D969" s="42">
        <v>0</v>
      </c>
      <c r="E969" s="42">
        <v>3.2721737711119532E-2</v>
      </c>
      <c r="F969" s="173">
        <v>0</v>
      </c>
      <c r="G969" s="174">
        <v>9.1276172046941451</v>
      </c>
      <c r="H969" s="174">
        <v>0</v>
      </c>
      <c r="I969" s="36">
        <v>9.1276172046941451</v>
      </c>
    </row>
    <row r="970" spans="1:51" x14ac:dyDescent="0.25">
      <c r="A970" s="143" t="s">
        <v>191</v>
      </c>
      <c r="B970" s="102">
        <v>0</v>
      </c>
      <c r="C970" s="42">
        <v>1.0280369392252988E-4</v>
      </c>
      <c r="D970" s="42">
        <v>1.1114877619192536E-3</v>
      </c>
      <c r="E970" s="42">
        <v>1.2142914558417835E-3</v>
      </c>
      <c r="F970" s="173">
        <v>0</v>
      </c>
      <c r="G970" s="174">
        <v>2.8676740020274743E-2</v>
      </c>
      <c r="H970" s="174">
        <v>0.31004572275675951</v>
      </c>
      <c r="I970" s="36">
        <v>0.33872246277703433</v>
      </c>
    </row>
    <row r="971" spans="1:51" x14ac:dyDescent="0.25">
      <c r="A971" s="156" t="s">
        <v>192</v>
      </c>
      <c r="B971" s="175">
        <v>0</v>
      </c>
      <c r="C971" s="157">
        <v>2.8387015296085907E-4</v>
      </c>
      <c r="D971" s="157">
        <v>1.0322715978446236E-3</v>
      </c>
      <c r="E971" s="157">
        <v>1.3161417508054827E-3</v>
      </c>
      <c r="F971" s="176">
        <v>0</v>
      </c>
      <c r="G971" s="177">
        <v>7.9184611616277351E-2</v>
      </c>
      <c r="H971" s="177">
        <v>0.28794864379106155</v>
      </c>
      <c r="I971" s="158">
        <v>0.36713325540733888</v>
      </c>
      <c r="AY971" s="159"/>
    </row>
    <row r="973" spans="1:51" x14ac:dyDescent="0.25">
      <c r="A973" s="77" t="s">
        <v>309</v>
      </c>
    </row>
    <row r="974" spans="1:51" x14ac:dyDescent="0.25">
      <c r="A974" s="149"/>
      <c r="B974" s="160" t="s">
        <v>285</v>
      </c>
      <c r="C974" s="161"/>
      <c r="D974" s="161"/>
      <c r="E974" s="162"/>
      <c r="F974" s="60" t="s">
        <v>286</v>
      </c>
      <c r="G974" s="83"/>
      <c r="H974" s="84"/>
      <c r="I974" s="84"/>
    </row>
    <row r="975" spans="1:51" ht="26.25" x14ac:dyDescent="0.25">
      <c r="A975" s="156" t="s">
        <v>194</v>
      </c>
      <c r="B975" s="164" t="s">
        <v>195</v>
      </c>
      <c r="C975" s="165" t="s">
        <v>196</v>
      </c>
      <c r="D975" s="165" t="s">
        <v>197</v>
      </c>
      <c r="E975" s="19" t="s">
        <v>198</v>
      </c>
      <c r="F975" s="89" t="s">
        <v>195</v>
      </c>
      <c r="G975" s="89" t="s">
        <v>196</v>
      </c>
      <c r="H975" s="165" t="s">
        <v>197</v>
      </c>
      <c r="I975" s="19" t="s">
        <v>198</v>
      </c>
    </row>
    <row r="976" spans="1:51" x14ac:dyDescent="0.25">
      <c r="A976" s="143" t="s">
        <v>170</v>
      </c>
      <c r="B976" s="167">
        <v>164.33505055098735</v>
      </c>
      <c r="C976" s="154">
        <v>705.72652563845304</v>
      </c>
      <c r="D976" s="154">
        <v>3584.9156441717796</v>
      </c>
      <c r="E976" s="155">
        <v>4454.9772203612201</v>
      </c>
      <c r="F976" s="168">
        <v>45840.702226329107</v>
      </c>
      <c r="G976" s="169">
        <v>196860.00890587107</v>
      </c>
      <c r="H976" s="169">
        <v>1000000</v>
      </c>
      <c r="I976" s="151">
        <v>1242700.7111322002</v>
      </c>
    </row>
    <row r="977" spans="1:53" x14ac:dyDescent="0.25">
      <c r="A977" s="143" t="s">
        <v>172</v>
      </c>
      <c r="B977" s="167">
        <v>299.82152502610643</v>
      </c>
      <c r="C977" s="154">
        <v>522.60524026666781</v>
      </c>
      <c r="D977" s="154">
        <v>3364.3087131878942</v>
      </c>
      <c r="E977" s="155">
        <v>4186.7354784806685</v>
      </c>
      <c r="F977" s="170">
        <v>83634.192484708794</v>
      </c>
      <c r="G977" s="171">
        <v>145778.95050788703</v>
      </c>
      <c r="H977" s="171">
        <v>938462.44852580014</v>
      </c>
      <c r="I977" s="155">
        <v>1167875.5915183958</v>
      </c>
    </row>
    <row r="978" spans="1:53" x14ac:dyDescent="0.25">
      <c r="A978" s="143" t="s">
        <v>33</v>
      </c>
      <c r="B978" s="167">
        <v>36.463599775770312</v>
      </c>
      <c r="C978" s="154">
        <v>33.055582734523306</v>
      </c>
      <c r="D978" s="154">
        <v>0</v>
      </c>
      <c r="E978" s="155">
        <v>69.519182510293618</v>
      </c>
      <c r="F978" s="170">
        <v>10171.39687374554</v>
      </c>
      <c r="G978" s="171">
        <v>9220.7421360845201</v>
      </c>
      <c r="H978" s="171">
        <v>0</v>
      </c>
      <c r="I978" s="155">
        <v>19392.139009830058</v>
      </c>
    </row>
    <row r="979" spans="1:53" x14ac:dyDescent="0.25">
      <c r="A979" s="143" t="s">
        <v>25</v>
      </c>
      <c r="B979" s="167">
        <v>201.91117538144533</v>
      </c>
      <c r="C979" s="154">
        <v>359.71810108923273</v>
      </c>
      <c r="D979" s="154">
        <v>0</v>
      </c>
      <c r="E979" s="155">
        <v>561.62927647067806</v>
      </c>
      <c r="F979" s="170">
        <v>56322.434172113615</v>
      </c>
      <c r="G979" s="171">
        <v>100342.13822410267</v>
      </c>
      <c r="H979" s="171">
        <v>0</v>
      </c>
      <c r="I979" s="155">
        <v>156664.5723962163</v>
      </c>
      <c r="AZ979" s="159"/>
    </row>
    <row r="980" spans="1:53" x14ac:dyDescent="0.25">
      <c r="A980" s="143" t="s">
        <v>173</v>
      </c>
      <c r="B980" s="167">
        <v>61.446749868890784</v>
      </c>
      <c r="C980" s="154">
        <v>129.83155644291176</v>
      </c>
      <c r="D980" s="154">
        <v>3364.3087131878942</v>
      </c>
      <c r="E980" s="155">
        <v>3555.5870194996969</v>
      </c>
      <c r="F980" s="170">
        <v>17140.361438849643</v>
      </c>
      <c r="G980" s="171">
        <v>36216.070147699851</v>
      </c>
      <c r="H980" s="171">
        <v>938462.44852580014</v>
      </c>
      <c r="I980" s="155">
        <v>991818.88011234964</v>
      </c>
      <c r="AX980" s="159"/>
    </row>
    <row r="981" spans="1:53" x14ac:dyDescent="0.25">
      <c r="A981" s="143" t="s">
        <v>199</v>
      </c>
      <c r="B981" s="272">
        <v>0.1520547233085264</v>
      </c>
      <c r="C981" s="273">
        <v>2.6761644637184442E-2</v>
      </c>
      <c r="D981" s="154">
        <v>0</v>
      </c>
      <c r="E981" s="155">
        <v>0.17881636794571085</v>
      </c>
      <c r="F981" s="170">
        <v>42.415146798706751</v>
      </c>
      <c r="G981" s="171">
        <v>7.4650695562927725</v>
      </c>
      <c r="H981" s="171">
        <v>0</v>
      </c>
      <c r="I981" s="155">
        <v>49.880216354999519</v>
      </c>
      <c r="BA981" s="159"/>
    </row>
    <row r="982" spans="1:53" x14ac:dyDescent="0.25">
      <c r="A982" s="143" t="s">
        <v>175</v>
      </c>
      <c r="B982" s="167">
        <v>8.4754923175894881</v>
      </c>
      <c r="C982" s="154">
        <v>33.727697665930968</v>
      </c>
      <c r="D982" s="154">
        <v>286.24806792553852</v>
      </c>
      <c r="E982" s="155">
        <v>328.451257909059</v>
      </c>
      <c r="F982" s="170">
        <v>2364.2096938511299</v>
      </c>
      <c r="G982" s="171">
        <v>9408.2263053425504</v>
      </c>
      <c r="H982" s="171">
        <v>79847.922890712871</v>
      </c>
      <c r="I982" s="155">
        <v>91620.358889906551</v>
      </c>
      <c r="AV982" s="432"/>
    </row>
    <row r="983" spans="1:53" x14ac:dyDescent="0.25">
      <c r="A983" s="143" t="s">
        <v>85</v>
      </c>
      <c r="B983" s="102">
        <v>0.50674516647006729</v>
      </c>
      <c r="C983" s="42">
        <v>0.11095889501624592</v>
      </c>
      <c r="D983" s="42">
        <v>0.10387670695584854</v>
      </c>
      <c r="E983" s="36">
        <v>0.72158076844216168</v>
      </c>
      <c r="F983" s="173">
        <v>141.35483698031067</v>
      </c>
      <c r="G983" s="174">
        <v>30.95160556891728</v>
      </c>
      <c r="H983" s="174">
        <v>28.97605334862687</v>
      </c>
      <c r="I983" s="36">
        <v>201.2824958978548</v>
      </c>
    </row>
    <row r="984" spans="1:53" x14ac:dyDescent="0.25">
      <c r="A984" s="143" t="s">
        <v>86</v>
      </c>
      <c r="B984" s="102">
        <v>8.5744105995022458E-3</v>
      </c>
      <c r="C984" s="42">
        <v>6.8973810157389455E-4</v>
      </c>
      <c r="D984" s="42">
        <v>6.5031902520787995E-4</v>
      </c>
      <c r="E984" s="36">
        <v>9.9144677262840188E-3</v>
      </c>
      <c r="F984" s="173">
        <v>2.3918026114344415</v>
      </c>
      <c r="G984" s="174">
        <v>0.19240009250852103</v>
      </c>
      <c r="H984" s="174">
        <v>0.18140427551346824</v>
      </c>
      <c r="I984" s="36">
        <v>2.7656069794564306</v>
      </c>
    </row>
    <row r="985" spans="1:53" x14ac:dyDescent="0.25">
      <c r="A985" s="143" t="s">
        <v>176</v>
      </c>
      <c r="B985" s="167">
        <v>25.950066120559601</v>
      </c>
      <c r="C985" s="154">
        <v>37.239245113335429</v>
      </c>
      <c r="D985" s="154">
        <v>289.53670367589405</v>
      </c>
      <c r="E985" s="155">
        <v>352.72601490978911</v>
      </c>
      <c r="F985" s="170">
        <v>7238.6824952905772</v>
      </c>
      <c r="G985" s="171">
        <v>10387.760496924826</v>
      </c>
      <c r="H985" s="171">
        <v>80765.276624182748</v>
      </c>
      <c r="I985" s="155">
        <v>98391.719616398157</v>
      </c>
    </row>
    <row r="986" spans="1:53" x14ac:dyDescent="0.25">
      <c r="A986" s="143" t="s">
        <v>177</v>
      </c>
      <c r="B986" s="102">
        <v>1.3969984661561779E-2</v>
      </c>
      <c r="C986" s="42">
        <v>2.5901822972844317E-2</v>
      </c>
      <c r="D986" s="42">
        <v>0.11573878940744488</v>
      </c>
      <c r="E986" s="36">
        <v>0.15561059704185098</v>
      </c>
      <c r="F986" s="173">
        <v>3.8968796055978761</v>
      </c>
      <c r="G986" s="174">
        <v>7.2252252336688931</v>
      </c>
      <c r="H986" s="174">
        <v>32.284940817396539</v>
      </c>
      <c r="I986" s="36">
        <v>43.407045656663307</v>
      </c>
    </row>
    <row r="987" spans="1:53" x14ac:dyDescent="0.25">
      <c r="A987" s="143" t="s">
        <v>178</v>
      </c>
      <c r="B987" s="102">
        <v>3.4409841038872381E-2</v>
      </c>
      <c r="C987" s="42">
        <v>2.4068607856109373E-2</v>
      </c>
      <c r="D987" s="42">
        <v>2.8062825183831279</v>
      </c>
      <c r="E987" s="36">
        <v>2.8647609672781096</v>
      </c>
      <c r="F987" s="173">
        <v>9.5985078741851559</v>
      </c>
      <c r="G987" s="174">
        <v>6.7138561252450133</v>
      </c>
      <c r="H987" s="174">
        <v>782.80294347943061</v>
      </c>
      <c r="I987" s="36">
        <v>799.1153074788607</v>
      </c>
    </row>
    <row r="988" spans="1:53" x14ac:dyDescent="0.25">
      <c r="A988" s="143" t="s">
        <v>179</v>
      </c>
      <c r="B988" s="102">
        <v>8.6291416799534504E-2</v>
      </c>
      <c r="C988" s="42">
        <v>4.6132897009044903E-2</v>
      </c>
      <c r="D988" s="42">
        <v>0.13143131209328698</v>
      </c>
      <c r="E988" s="36">
        <v>0.2638556259018664</v>
      </c>
      <c r="F988" s="173">
        <v>24.070696597791315</v>
      </c>
      <c r="G988" s="174">
        <v>12.868614379823979</v>
      </c>
      <c r="H988" s="174">
        <v>36.662316533713437</v>
      </c>
      <c r="I988" s="36">
        <v>73.601627511328729</v>
      </c>
    </row>
    <row r="989" spans="1:53" x14ac:dyDescent="0.25">
      <c r="A989" s="143" t="s">
        <v>180</v>
      </c>
      <c r="B989" s="102">
        <v>4.8013352194824395E-3</v>
      </c>
      <c r="C989" s="42">
        <v>6.0845838221999168E-3</v>
      </c>
      <c r="D989" s="42">
        <v>2.3540318599747506E-2</v>
      </c>
      <c r="E989" s="36">
        <v>3.4426237641429866E-2</v>
      </c>
      <c r="F989" s="173">
        <v>1.3393160944493268</v>
      </c>
      <c r="G989" s="174">
        <v>1.6972739183115797</v>
      </c>
      <c r="H989" s="174">
        <v>6.5664916378209535</v>
      </c>
      <c r="I989" s="36">
        <v>9.6030816505818617</v>
      </c>
    </row>
    <row r="990" spans="1:53" x14ac:dyDescent="0.25">
      <c r="A990" s="143" t="s">
        <v>181</v>
      </c>
      <c r="B990" s="102">
        <v>4.0491116768206067E-3</v>
      </c>
      <c r="C990" s="42">
        <v>3.2279819370661981E-3</v>
      </c>
      <c r="D990" s="42">
        <v>9.6970706765192559E-3</v>
      </c>
      <c r="E990" s="36">
        <v>1.697416429040606E-2</v>
      </c>
      <c r="F990" s="173">
        <v>1.1294859011267113</v>
      </c>
      <c r="G990" s="174">
        <v>0.90043455898721891</v>
      </c>
      <c r="H990" s="174">
        <v>2.7049648134076425</v>
      </c>
      <c r="I990" s="36">
        <v>4.7348852735215718</v>
      </c>
    </row>
    <row r="991" spans="1:53" x14ac:dyDescent="0.25">
      <c r="A991" s="143" t="s">
        <v>182</v>
      </c>
      <c r="B991" s="102">
        <v>4.3523776955700727E-2</v>
      </c>
      <c r="C991" s="42">
        <v>4.6830705298048357E-2</v>
      </c>
      <c r="D991" s="42">
        <v>1.8570920754054688E-3</v>
      </c>
      <c r="E991" s="36">
        <v>9.2211574329154555E-2</v>
      </c>
      <c r="F991" s="173">
        <v>12.140809233952279</v>
      </c>
      <c r="G991" s="174">
        <v>13.063265623609288</v>
      </c>
      <c r="H991" s="174">
        <v>0.5180295046620299</v>
      </c>
      <c r="I991" s="36">
        <v>25.722104362223597</v>
      </c>
    </row>
    <row r="992" spans="1:53" x14ac:dyDescent="0.25">
      <c r="A992" s="143" t="s">
        <v>200</v>
      </c>
      <c r="B992" s="102">
        <v>7.295900685458204E-4</v>
      </c>
      <c r="C992" s="42">
        <v>2.9715387831691728E-4</v>
      </c>
      <c r="D992" s="42">
        <v>1.6108518288684836E-3</v>
      </c>
      <c r="E992" s="36">
        <v>2.637595775731221E-3</v>
      </c>
      <c r="F992" s="173">
        <v>0.20351666286261447</v>
      </c>
      <c r="G992" s="174">
        <v>8.2890061527673281E-2</v>
      </c>
      <c r="H992" s="174">
        <v>0.44934162718370951</v>
      </c>
      <c r="I992" s="36">
        <v>0.73574835157399721</v>
      </c>
    </row>
    <row r="993" spans="1:51" x14ac:dyDescent="0.25">
      <c r="A993" s="143" t="s">
        <v>201</v>
      </c>
      <c r="B993" s="102">
        <v>1.3615811597026903E-3</v>
      </c>
      <c r="C993" s="42">
        <v>7.1869758804028131E-4</v>
      </c>
      <c r="D993" s="42">
        <v>1.4960457939777155E-3</v>
      </c>
      <c r="E993" s="36">
        <v>3.5763245417206871E-3</v>
      </c>
      <c r="F993" s="173">
        <v>0.37980842364207301</v>
      </c>
      <c r="G993" s="174">
        <v>0.20047824255187502</v>
      </c>
      <c r="H993" s="174">
        <v>0.41731687505950948</v>
      </c>
      <c r="I993" s="36">
        <v>0.99760354125345752</v>
      </c>
    </row>
    <row r="994" spans="1:51" x14ac:dyDescent="0.25">
      <c r="A994" s="143" t="s">
        <v>185</v>
      </c>
      <c r="B994" s="102">
        <v>2.3366081150037457E-3</v>
      </c>
      <c r="C994" s="42">
        <v>1.0815993983185165E-2</v>
      </c>
      <c r="D994" s="42">
        <v>7.9859764691136953E-2</v>
      </c>
      <c r="E994" s="36">
        <v>9.3012366789325868E-2</v>
      </c>
      <c r="F994" s="173">
        <v>0.65178886951008597</v>
      </c>
      <c r="G994" s="174">
        <v>3.0170846560279316</v>
      </c>
      <c r="H994" s="174">
        <v>22.276609164003606</v>
      </c>
      <c r="I994" s="36">
        <v>25.945482689541624</v>
      </c>
    </row>
    <row r="995" spans="1:51" x14ac:dyDescent="0.25">
      <c r="A995" s="143" t="s">
        <v>186</v>
      </c>
      <c r="B995" s="102">
        <v>1.4043158586609936E-3</v>
      </c>
      <c r="C995" s="42">
        <v>7.8892566221231437E-3</v>
      </c>
      <c r="D995" s="42">
        <v>1.9363349376843582</v>
      </c>
      <c r="E995" s="36">
        <v>1.9456285101651423</v>
      </c>
      <c r="F995" s="173">
        <v>0.39172912225817014</v>
      </c>
      <c r="G995" s="174">
        <v>2.2006812447453816</v>
      </c>
      <c r="H995" s="174">
        <v>540.134031000807</v>
      </c>
      <c r="I995" s="36">
        <v>542.72644136781059</v>
      </c>
    </row>
    <row r="996" spans="1:51" x14ac:dyDescent="0.25">
      <c r="A996" s="143" t="s">
        <v>187</v>
      </c>
      <c r="B996" s="102">
        <v>4.0797010646943469E-3</v>
      </c>
      <c r="C996" s="42">
        <v>1.4710252586842769E-2</v>
      </c>
      <c r="D996" s="42">
        <v>9.0687605344368011E-2</v>
      </c>
      <c r="E996" s="36">
        <v>0.10947755899590512</v>
      </c>
      <c r="F996" s="173">
        <v>1.138018706612238</v>
      </c>
      <c r="G996" s="174">
        <v>4.1033748202020162</v>
      </c>
      <c r="H996" s="174">
        <v>25.296998408262269</v>
      </c>
      <c r="I996" s="36">
        <v>30.538391935076522</v>
      </c>
    </row>
    <row r="997" spans="1:51" x14ac:dyDescent="0.25">
      <c r="A997" s="143" t="s">
        <v>188</v>
      </c>
      <c r="B997" s="102">
        <v>3.2128412923213017E-4</v>
      </c>
      <c r="C997" s="42">
        <v>1.5155260464355374E-3</v>
      </c>
      <c r="D997" s="42">
        <v>1.6242819833825778E-2</v>
      </c>
      <c r="E997" s="36">
        <v>1.8079630009493447E-2</v>
      </c>
      <c r="F997" s="173">
        <v>8.9621112774149039E-2</v>
      </c>
      <c r="G997" s="174">
        <v>0.42275082508550021</v>
      </c>
      <c r="H997" s="174">
        <v>4.5308792300964571</v>
      </c>
      <c r="I997" s="36">
        <v>5.0432511679561074</v>
      </c>
    </row>
    <row r="998" spans="1:51" x14ac:dyDescent="0.25">
      <c r="A998" s="143" t="s">
        <v>189</v>
      </c>
      <c r="B998" s="102">
        <v>2.5386376922192336E-4</v>
      </c>
      <c r="C998" s="42">
        <v>1.1597295665390357E-3</v>
      </c>
      <c r="D998" s="42">
        <v>6.6909787667982857E-3</v>
      </c>
      <c r="E998" s="36">
        <v>8.1045721025592449E-3</v>
      </c>
      <c r="F998" s="173">
        <v>7.0814433147024111E-2</v>
      </c>
      <c r="G998" s="174">
        <v>0.32350260972653017</v>
      </c>
      <c r="H998" s="174">
        <v>1.8664257212512732</v>
      </c>
      <c r="I998" s="36">
        <v>2.2607427641248274</v>
      </c>
    </row>
    <row r="999" spans="1:51" x14ac:dyDescent="0.25">
      <c r="A999" s="143" t="s">
        <v>190</v>
      </c>
      <c r="B999" s="102">
        <v>4.9471304568272957E-3</v>
      </c>
      <c r="C999" s="42">
        <v>2.4186845864042763E-2</v>
      </c>
      <c r="D999" s="42">
        <v>1.2813935320297733E-3</v>
      </c>
      <c r="E999" s="42">
        <v>3.0415369852899832E-2</v>
      </c>
      <c r="F999" s="173">
        <v>1.3799851789735007</v>
      </c>
      <c r="G999" s="174">
        <v>6.7468382145518051</v>
      </c>
      <c r="H999" s="174">
        <v>0.35744035821680059</v>
      </c>
      <c r="I999" s="36">
        <v>8.4842637517421071</v>
      </c>
    </row>
    <row r="1000" spans="1:51" x14ac:dyDescent="0.25">
      <c r="A1000" s="143" t="s">
        <v>191</v>
      </c>
      <c r="B1000" s="102">
        <v>3.2751690168719943E-5</v>
      </c>
      <c r="C1000" s="42">
        <v>1.0438235710113571E-4</v>
      </c>
      <c r="D1000" s="42">
        <v>1.1114877619192536E-3</v>
      </c>
      <c r="E1000" s="42">
        <v>1.2486218091891093E-3</v>
      </c>
      <c r="F1000" s="173">
        <v>9.1359723406508608E-3</v>
      </c>
      <c r="G1000" s="174">
        <v>2.9117102733180515E-2</v>
      </c>
      <c r="H1000" s="174">
        <v>0.31004572275675951</v>
      </c>
      <c r="I1000" s="36">
        <v>0.34829879783059092</v>
      </c>
    </row>
    <row r="1001" spans="1:51" x14ac:dyDescent="0.25">
      <c r="A1001" s="156" t="s">
        <v>192</v>
      </c>
      <c r="B1001" s="175">
        <v>7.84340105076647E-5</v>
      </c>
      <c r="C1001" s="157">
        <v>2.6968428401954574E-4</v>
      </c>
      <c r="D1001" s="157">
        <v>1.0322715978446236E-3</v>
      </c>
      <c r="E1001" s="157">
        <v>1.3803898923718341E-3</v>
      </c>
      <c r="F1001" s="176">
        <v>2.1878899894110411E-2</v>
      </c>
      <c r="G1001" s="177">
        <v>7.5227511826669702E-2</v>
      </c>
      <c r="H1001" s="177">
        <v>0.28794864379106155</v>
      </c>
      <c r="I1001" s="158">
        <v>0.38505505551184166</v>
      </c>
      <c r="AY1001" s="159"/>
    </row>
    <row r="1003" spans="1:51" ht="12.75" customHeight="1" x14ac:dyDescent="0.25">
      <c r="A1003" s="77" t="s">
        <v>204</v>
      </c>
    </row>
    <row r="1004" spans="1:51" x14ac:dyDescent="0.25">
      <c r="A1004" s="149"/>
      <c r="B1004" s="160" t="s">
        <v>285</v>
      </c>
      <c r="C1004" s="161"/>
      <c r="D1004" s="161"/>
      <c r="E1004" s="162"/>
      <c r="F1004" s="60" t="s">
        <v>286</v>
      </c>
      <c r="G1004" s="83"/>
      <c r="H1004" s="84"/>
      <c r="I1004" s="84"/>
    </row>
    <row r="1005" spans="1:51" ht="26.25" x14ac:dyDescent="0.25">
      <c r="A1005" s="156" t="s">
        <v>194</v>
      </c>
      <c r="B1005" s="164" t="s">
        <v>195</v>
      </c>
      <c r="C1005" s="165" t="s">
        <v>196</v>
      </c>
      <c r="D1005" s="165" t="s">
        <v>197</v>
      </c>
      <c r="E1005" s="19" t="s">
        <v>198</v>
      </c>
      <c r="F1005" s="89" t="s">
        <v>195</v>
      </c>
      <c r="G1005" s="89" t="s">
        <v>196</v>
      </c>
      <c r="H1005" s="165" t="s">
        <v>197</v>
      </c>
      <c r="I1005" s="19" t="s">
        <v>198</v>
      </c>
    </row>
    <row r="1006" spans="1:51" x14ac:dyDescent="0.25">
      <c r="A1006" s="143" t="s">
        <v>170</v>
      </c>
      <c r="B1006" s="167">
        <v>207.53672879045291</v>
      </c>
      <c r="C1006" s="154">
        <v>660.01441512036581</v>
      </c>
      <c r="D1006" s="154">
        <v>3072.7848378615258</v>
      </c>
      <c r="E1006" s="155">
        <v>3940.3359817723444</v>
      </c>
      <c r="F1006" s="168">
        <v>67540.273641445732</v>
      </c>
      <c r="G1006" s="169">
        <v>214793.56673072377</v>
      </c>
      <c r="H1006" s="169">
        <v>1000000</v>
      </c>
      <c r="I1006" s="151">
        <v>1282333.8403721694</v>
      </c>
    </row>
    <row r="1007" spans="1:51" x14ac:dyDescent="0.25">
      <c r="A1007" s="143" t="s">
        <v>172</v>
      </c>
      <c r="B1007" s="167">
        <v>198.12914296727354</v>
      </c>
      <c r="C1007" s="154">
        <v>625.61475877004875</v>
      </c>
      <c r="D1007" s="154">
        <v>2867.9113716038569</v>
      </c>
      <c r="E1007" s="155">
        <v>3691.6552733411791</v>
      </c>
      <c r="F1007" s="170">
        <v>64478.690641144785</v>
      </c>
      <c r="G1007" s="171">
        <v>203598.62202569289</v>
      </c>
      <c r="H1007" s="171">
        <v>933326.45236551983</v>
      </c>
      <c r="I1007" s="155">
        <v>1201403.7650323575</v>
      </c>
    </row>
    <row r="1008" spans="1:51" x14ac:dyDescent="0.25">
      <c r="A1008" s="143" t="s">
        <v>33</v>
      </c>
      <c r="B1008" s="167">
        <v>25.728030791647537</v>
      </c>
      <c r="C1008" s="154">
        <v>37.678775189794408</v>
      </c>
      <c r="D1008" s="154">
        <v>0</v>
      </c>
      <c r="E1008" s="155">
        <v>63.406805981441948</v>
      </c>
      <c r="F1008" s="170">
        <v>8372.8709132633921</v>
      </c>
      <c r="G1008" s="171">
        <v>12262.093565918718</v>
      </c>
      <c r="H1008" s="171">
        <v>0</v>
      </c>
      <c r="I1008" s="155">
        <v>20634.964479182112</v>
      </c>
    </row>
    <row r="1009" spans="1:53" x14ac:dyDescent="0.25">
      <c r="A1009" s="143" t="s">
        <v>25</v>
      </c>
      <c r="B1009" s="167">
        <v>132.96075855714409</v>
      </c>
      <c r="C1009" s="154">
        <v>383.57081298679793</v>
      </c>
      <c r="D1009" s="154">
        <v>0</v>
      </c>
      <c r="E1009" s="155">
        <v>516.53157154394205</v>
      </c>
      <c r="F1009" s="170">
        <v>43270.442147090529</v>
      </c>
      <c r="G1009" s="171">
        <v>124828.39939217491</v>
      </c>
      <c r="H1009" s="171">
        <v>0</v>
      </c>
      <c r="I1009" s="155">
        <v>168098.84153926544</v>
      </c>
      <c r="AZ1009" s="159"/>
    </row>
    <row r="1010" spans="1:53" x14ac:dyDescent="0.25">
      <c r="A1010" s="143" t="s">
        <v>173</v>
      </c>
      <c r="B1010" s="167">
        <v>39.440353618481907</v>
      </c>
      <c r="C1010" s="154">
        <v>204.36517059345638</v>
      </c>
      <c r="D1010" s="154">
        <v>2867.9113716038569</v>
      </c>
      <c r="E1010" s="155">
        <v>3111.7168958157954</v>
      </c>
      <c r="F1010" s="170">
        <v>12835.377580790861</v>
      </c>
      <c r="G1010" s="171">
        <v>66508.12906759925</v>
      </c>
      <c r="H1010" s="171">
        <v>933326.45236551983</v>
      </c>
      <c r="I1010" s="155">
        <v>1012669.9590139099</v>
      </c>
      <c r="AX1010" s="159"/>
    </row>
    <row r="1011" spans="1:53" x14ac:dyDescent="0.25">
      <c r="A1011" s="143" t="s">
        <v>199</v>
      </c>
      <c r="B1011" s="272">
        <v>4.5088470081780622E-2</v>
      </c>
      <c r="C1011" s="273">
        <v>0.12639285650172338</v>
      </c>
      <c r="D1011" s="154">
        <v>0</v>
      </c>
      <c r="E1011" s="155">
        <v>0.17148132658350401</v>
      </c>
      <c r="F1011" s="170">
        <v>14.673487556375571</v>
      </c>
      <c r="G1011" s="171">
        <v>41.132999272960888</v>
      </c>
      <c r="H1011" s="171">
        <v>0</v>
      </c>
      <c r="I1011" s="155">
        <v>55.806486829336464</v>
      </c>
      <c r="BA1011" s="159"/>
    </row>
    <row r="1012" spans="1:53" x14ac:dyDescent="0.25">
      <c r="A1012" s="143" t="s">
        <v>175</v>
      </c>
      <c r="B1012" s="167">
        <v>0.24228760918882639</v>
      </c>
      <c r="C1012" s="154">
        <v>45.25364515699578</v>
      </c>
      <c r="D1012" s="154">
        <v>235.70683511092653</v>
      </c>
      <c r="E1012" s="155">
        <v>281.20276787711111</v>
      </c>
      <c r="F1012" s="170">
        <v>78.849519889405627</v>
      </c>
      <c r="G1012" s="171">
        <v>14727.241751326008</v>
      </c>
      <c r="H1012" s="171">
        <v>76707.887974012658</v>
      </c>
      <c r="I1012" s="155">
        <v>91513.979245228053</v>
      </c>
      <c r="AV1012" s="432"/>
    </row>
    <row r="1013" spans="1:53" x14ac:dyDescent="0.25">
      <c r="A1013" s="143" t="s">
        <v>85</v>
      </c>
      <c r="B1013" s="102">
        <v>0.37087789145949795</v>
      </c>
      <c r="C1013" s="42">
        <v>0.1789853991157076</v>
      </c>
      <c r="D1013" s="42">
        <v>4.0612676598159227E-3</v>
      </c>
      <c r="E1013" s="36">
        <v>0.55392455823502151</v>
      </c>
      <c r="F1013" s="173">
        <v>120.69764432891657</v>
      </c>
      <c r="G1013" s="174">
        <v>58.248594861028643</v>
      </c>
      <c r="H1013" s="174">
        <v>1.3216895663421466</v>
      </c>
      <c r="I1013" s="36">
        <v>180.26792875628738</v>
      </c>
    </row>
    <row r="1014" spans="1:53" x14ac:dyDescent="0.25">
      <c r="A1014" s="143" t="s">
        <v>86</v>
      </c>
      <c r="B1014" s="102">
        <v>2.6795790479041233E-4</v>
      </c>
      <c r="C1014" s="42">
        <v>8.4533750677245386E-3</v>
      </c>
      <c r="D1014" s="42">
        <v>7.6166044833770605E-3</v>
      </c>
      <c r="E1014" s="36">
        <v>1.6337937455892012E-2</v>
      </c>
      <c r="F1014" s="173">
        <v>8.7203601595774269E-2</v>
      </c>
      <c r="G1014" s="174">
        <v>2.7510468561175214</v>
      </c>
      <c r="H1014" s="174">
        <v>2.4787301699515552</v>
      </c>
      <c r="I1014" s="36">
        <v>5.3169806276648508</v>
      </c>
    </row>
    <row r="1015" spans="1:53" x14ac:dyDescent="0.25">
      <c r="A1015" s="143" t="s">
        <v>176</v>
      </c>
      <c r="B1015" s="167">
        <v>11.439633197743223</v>
      </c>
      <c r="C1015" s="154">
        <v>52.863351523414011</v>
      </c>
      <c r="D1015" s="154">
        <v>237.84707332881592</v>
      </c>
      <c r="E1015" s="155">
        <v>302.15005804997315</v>
      </c>
      <c r="F1015" s="170">
        <v>3722.8878041797821</v>
      </c>
      <c r="G1015" s="171">
        <v>17203.727014028012</v>
      </c>
      <c r="H1015" s="171">
        <v>77404.402156040072</v>
      </c>
      <c r="I1015" s="155">
        <v>98331.016974247861</v>
      </c>
    </row>
    <row r="1016" spans="1:53" x14ac:dyDescent="0.25">
      <c r="A1016" s="143" t="s">
        <v>177</v>
      </c>
      <c r="B1016" s="102">
        <v>9.9443578894805439E-3</v>
      </c>
      <c r="C1016" s="42">
        <v>8.1583700003054357E-2</v>
      </c>
      <c r="D1016" s="42">
        <v>0.17696832209136112</v>
      </c>
      <c r="E1016" s="36">
        <v>0.26849637998389603</v>
      </c>
      <c r="F1016" s="173">
        <v>3.2362688617017592</v>
      </c>
      <c r="G1016" s="174">
        <v>26.550410883904167</v>
      </c>
      <c r="H1016" s="174">
        <v>57.592161973345483</v>
      </c>
      <c r="I1016" s="36">
        <v>87.378841718951406</v>
      </c>
    </row>
    <row r="1017" spans="1:53" x14ac:dyDescent="0.25">
      <c r="A1017" s="143" t="s">
        <v>178</v>
      </c>
      <c r="B1017" s="102">
        <v>2.2109918248801649E-2</v>
      </c>
      <c r="C1017" s="42">
        <v>3.4684138490058747E-2</v>
      </c>
      <c r="D1017" s="42">
        <v>2.7034852254628263</v>
      </c>
      <c r="E1017" s="36">
        <v>2.7602792822016866</v>
      </c>
      <c r="F1017" s="173">
        <v>7.1954007245716651</v>
      </c>
      <c r="G1017" s="174">
        <v>11.287525915480899</v>
      </c>
      <c r="H1017" s="174">
        <v>879.81598716306155</v>
      </c>
      <c r="I1017" s="36">
        <v>898.29891380311415</v>
      </c>
    </row>
    <row r="1018" spans="1:53" x14ac:dyDescent="0.25">
      <c r="A1018" s="143" t="s">
        <v>179</v>
      </c>
      <c r="B1018" s="102">
        <v>5.4649395830304676E-2</v>
      </c>
      <c r="C1018" s="42">
        <v>7.3891980124422121E-2</v>
      </c>
      <c r="D1018" s="42">
        <v>0.10083253126987646</v>
      </c>
      <c r="E1018" s="36">
        <v>0.22937390722460327</v>
      </c>
      <c r="F1018" s="173">
        <v>17.784973147790385</v>
      </c>
      <c r="G1018" s="174">
        <v>24.047235333225125</v>
      </c>
      <c r="H1018" s="174">
        <v>32.814706069706418</v>
      </c>
      <c r="I1018" s="36">
        <v>74.646914550721931</v>
      </c>
    </row>
    <row r="1019" spans="1:53" x14ac:dyDescent="0.25">
      <c r="A1019" s="143" t="s">
        <v>180</v>
      </c>
      <c r="B1019" s="102">
        <v>3.0911905722771503E-3</v>
      </c>
      <c r="C1019" s="42">
        <v>7.2938005826203127E-3</v>
      </c>
      <c r="D1019" s="42">
        <v>2.3406192480517039E-2</v>
      </c>
      <c r="E1019" s="36">
        <v>3.3791183635414501E-2</v>
      </c>
      <c r="F1019" s="173">
        <v>1.0059899196939652</v>
      </c>
      <c r="G1019" s="174">
        <v>2.3736776141138347</v>
      </c>
      <c r="H1019" s="174">
        <v>7.6172572163582881</v>
      </c>
      <c r="I1019" s="36">
        <v>10.996924750166087</v>
      </c>
    </row>
    <row r="1020" spans="1:53" x14ac:dyDescent="0.25">
      <c r="A1020" s="143" t="s">
        <v>181</v>
      </c>
      <c r="B1020" s="102">
        <v>2.6200081677339952E-3</v>
      </c>
      <c r="C1020" s="42">
        <v>4.324750597894467E-3</v>
      </c>
      <c r="D1020" s="42">
        <v>9.38242342820007E-3</v>
      </c>
      <c r="E1020" s="36">
        <v>1.6327182193828532E-2</v>
      </c>
      <c r="F1020" s="173">
        <v>0.85264940631422936</v>
      </c>
      <c r="G1020" s="174">
        <v>1.4074368451076562</v>
      </c>
      <c r="H1020" s="174">
        <v>3.0533942085999342</v>
      </c>
      <c r="I1020" s="36">
        <v>5.31348046002182</v>
      </c>
    </row>
    <row r="1021" spans="1:53" x14ac:dyDescent="0.25">
      <c r="A1021" s="143" t="s">
        <v>182</v>
      </c>
      <c r="B1021" s="102">
        <v>2.408976525156797E-2</v>
      </c>
      <c r="C1021" s="42">
        <v>8.4597363891750807E-2</v>
      </c>
      <c r="D1021" s="42">
        <v>3.5608418444792356E-3</v>
      </c>
      <c r="E1021" s="36">
        <v>0.11224797098779801</v>
      </c>
      <c r="F1021" s="173">
        <v>7.839717560027081</v>
      </c>
      <c r="G1021" s="174">
        <v>27.531170698767671</v>
      </c>
      <c r="H1021" s="174">
        <v>1.1588321449012904</v>
      </c>
      <c r="I1021" s="36">
        <v>36.529720403696047</v>
      </c>
    </row>
    <row r="1022" spans="1:53" x14ac:dyDescent="0.25">
      <c r="A1022" s="143" t="s">
        <v>200</v>
      </c>
      <c r="B1022" s="102">
        <v>4.7859841673812779E-4</v>
      </c>
      <c r="C1022" s="42">
        <v>5.0219181697424913E-4</v>
      </c>
      <c r="D1022" s="42">
        <v>1.7385376043784653E-3</v>
      </c>
      <c r="E1022" s="36">
        <v>2.7193278380908421E-3</v>
      </c>
      <c r="F1022" s="173">
        <v>0.15575396325868479</v>
      </c>
      <c r="G1022" s="174">
        <v>0.16343214493460745</v>
      </c>
      <c r="H1022" s="174">
        <v>0.56578566222957005</v>
      </c>
      <c r="I1022" s="36">
        <v>0.88497177042286224</v>
      </c>
    </row>
    <row r="1023" spans="1:53" x14ac:dyDescent="0.25">
      <c r="A1023" s="143" t="s">
        <v>201</v>
      </c>
      <c r="B1023" s="102">
        <v>9.4511935783722298E-4</v>
      </c>
      <c r="C1023" s="42">
        <v>1.0647031794658165E-3</v>
      </c>
      <c r="D1023" s="42">
        <v>3.2861410505826863E-3</v>
      </c>
      <c r="E1023" s="36">
        <v>5.2959635878857252E-3</v>
      </c>
      <c r="F1023" s="173">
        <v>0.30757746074240899</v>
      </c>
      <c r="G1023" s="174">
        <v>0.34649454343402258</v>
      </c>
      <c r="H1023" s="174">
        <v>1.0694341530497931</v>
      </c>
      <c r="I1023" s="36">
        <v>1.7235061572262245</v>
      </c>
    </row>
    <row r="1024" spans="1:53" x14ac:dyDescent="0.25">
      <c r="A1024" s="143" t="s">
        <v>185</v>
      </c>
      <c r="B1024" s="102">
        <v>1.691544726791339E-3</v>
      </c>
      <c r="C1024" s="42">
        <v>4.752961503395077E-2</v>
      </c>
      <c r="D1024" s="42">
        <v>0.12210814224303916</v>
      </c>
      <c r="E1024" s="36">
        <v>0.17132930200378127</v>
      </c>
      <c r="F1024" s="173">
        <v>0.55049240869352667</v>
      </c>
      <c r="G1024" s="174">
        <v>15.467928130961663</v>
      </c>
      <c r="H1024" s="174">
        <v>39.738591761608376</v>
      </c>
      <c r="I1024" s="36">
        <v>55.757012301263565</v>
      </c>
    </row>
    <row r="1025" spans="1:52" x14ac:dyDescent="0.25">
      <c r="A1025" s="143" t="s">
        <v>186</v>
      </c>
      <c r="B1025" s="102">
        <v>8.8366247223732174E-4</v>
      </c>
      <c r="C1025" s="42">
        <v>1.0709271846073353E-2</v>
      </c>
      <c r="D1025" s="42">
        <v>1.86540480556935</v>
      </c>
      <c r="E1025" s="36">
        <v>1.8769977398876607</v>
      </c>
      <c r="F1025" s="173">
        <v>0.28757707384819625</v>
      </c>
      <c r="G1025" s="174">
        <v>3.4852006929083799</v>
      </c>
      <c r="H1025" s="174">
        <v>607.07303114251238</v>
      </c>
      <c r="I1025" s="36">
        <v>610.84580890926907</v>
      </c>
    </row>
    <row r="1026" spans="1:52" x14ac:dyDescent="0.25">
      <c r="A1026" s="143" t="s">
        <v>187</v>
      </c>
      <c r="B1026" s="102">
        <v>2.7179013790595901E-3</v>
      </c>
      <c r="C1026" s="42">
        <v>2.1841019313035597E-2</v>
      </c>
      <c r="D1026" s="42">
        <v>6.9574446576214755E-2</v>
      </c>
      <c r="E1026" s="36">
        <v>9.4133367268309939E-2</v>
      </c>
      <c r="F1026" s="173">
        <v>0.88450754689062017</v>
      </c>
      <c r="G1026" s="174">
        <v>7.107890876028808</v>
      </c>
      <c r="H1026" s="174">
        <v>22.642147188097429</v>
      </c>
      <c r="I1026" s="36">
        <v>30.634545611016858</v>
      </c>
    </row>
    <row r="1027" spans="1:52" x14ac:dyDescent="0.25">
      <c r="A1027" s="143" t="s">
        <v>188</v>
      </c>
      <c r="B1027" s="102">
        <v>2.1373517320902319E-4</v>
      </c>
      <c r="C1027" s="42">
        <v>1.9400662402406679E-3</v>
      </c>
      <c r="D1027" s="42">
        <v>1.6150272811556756E-2</v>
      </c>
      <c r="E1027" s="36">
        <v>1.8304074225006448E-2</v>
      </c>
      <c r="F1027" s="173">
        <v>6.9557481075625871E-2</v>
      </c>
      <c r="G1027" s="174">
        <v>0.63137067598616436</v>
      </c>
      <c r="H1027" s="174">
        <v>5.2559074792872185</v>
      </c>
      <c r="I1027" s="36">
        <v>5.9568356363490089</v>
      </c>
    </row>
    <row r="1028" spans="1:52" x14ac:dyDescent="0.25">
      <c r="A1028" s="143" t="s">
        <v>189</v>
      </c>
      <c r="B1028" s="102">
        <v>1.673506017230114E-4</v>
      </c>
      <c r="C1028" s="42">
        <v>1.5093553946147187E-3</v>
      </c>
      <c r="D1028" s="42">
        <v>6.4738721654580477E-3</v>
      </c>
      <c r="E1028" s="36">
        <v>8.1505781617957785E-3</v>
      </c>
      <c r="F1028" s="173">
        <v>5.4462193272040937E-2</v>
      </c>
      <c r="G1028" s="174">
        <v>0.49120113325771936</v>
      </c>
      <c r="H1028" s="174">
        <v>2.1068420039339544</v>
      </c>
      <c r="I1028" s="36">
        <v>2.6525053304637147</v>
      </c>
    </row>
    <row r="1029" spans="1:52" x14ac:dyDescent="0.25">
      <c r="A1029" s="143" t="s">
        <v>190</v>
      </c>
      <c r="B1029" s="102">
        <v>3.4061537604384859E-3</v>
      </c>
      <c r="C1029" s="42">
        <v>4.3402728248631305E-2</v>
      </c>
      <c r="D1029" s="42">
        <v>2.4569808726906724E-3</v>
      </c>
      <c r="E1029" s="42">
        <v>4.9265862881760464E-2</v>
      </c>
      <c r="F1029" s="173">
        <v>1.1084908121354065</v>
      </c>
      <c r="G1029" s="174">
        <v>14.124883627985161</v>
      </c>
      <c r="H1029" s="174">
        <v>0.79959417998189042</v>
      </c>
      <c r="I1029" s="36">
        <v>16.032968620102459</v>
      </c>
    </row>
    <row r="1030" spans="1:52" x14ac:dyDescent="0.25">
      <c r="A1030" s="143" t="s">
        <v>191</v>
      </c>
      <c r="B1030" s="102">
        <v>2.1523271902305799E-5</v>
      </c>
      <c r="C1030" s="42">
        <v>1.5171618846042271E-4</v>
      </c>
      <c r="D1030" s="42">
        <v>1.1995909470211409E-3</v>
      </c>
      <c r="E1030" s="42">
        <v>1.3728304073838695E-3</v>
      </c>
      <c r="F1030" s="173">
        <v>7.0044838926257872E-3</v>
      </c>
      <c r="G1030" s="174">
        <v>4.9374165932818154E-2</v>
      </c>
      <c r="H1030" s="174">
        <v>0.39039210693840326</v>
      </c>
      <c r="I1030" s="36">
        <v>0.44677075676384725</v>
      </c>
    </row>
    <row r="1031" spans="1:52" x14ac:dyDescent="0.25">
      <c r="A1031" s="156" t="s">
        <v>192</v>
      </c>
      <c r="B1031" s="175">
        <v>5.0762345301166681E-5</v>
      </c>
      <c r="C1031" s="157">
        <v>3.8830869172850637E-4</v>
      </c>
      <c r="D1031" s="157">
        <v>2.2674373249020534E-3</v>
      </c>
      <c r="E1031" s="157">
        <v>2.7065083619317266E-3</v>
      </c>
      <c r="F1031" s="176">
        <v>1.6519980402042805E-2</v>
      </c>
      <c r="G1031" s="177">
        <v>0.1263702837061465</v>
      </c>
      <c r="H1031" s="177">
        <v>0.73790956560435716</v>
      </c>
      <c r="I1031" s="158">
        <v>0.88079982971254656</v>
      </c>
      <c r="AY1031" s="159"/>
    </row>
    <row r="1033" spans="1:52" x14ac:dyDescent="0.25">
      <c r="A1033" s="77" t="s">
        <v>937</v>
      </c>
    </row>
    <row r="1034" spans="1:52" x14ac:dyDescent="0.25">
      <c r="A1034" s="149"/>
      <c r="B1034" s="160" t="s">
        <v>285</v>
      </c>
      <c r="C1034" s="161"/>
      <c r="D1034" s="161"/>
      <c r="E1034" s="162"/>
      <c r="F1034" s="60" t="s">
        <v>286</v>
      </c>
      <c r="G1034" s="83"/>
      <c r="H1034" s="84"/>
      <c r="I1034" s="84"/>
    </row>
    <row r="1035" spans="1:52" ht="26.25" x14ac:dyDescent="0.25">
      <c r="A1035" s="156" t="s">
        <v>194</v>
      </c>
      <c r="B1035" s="164" t="s">
        <v>195</v>
      </c>
      <c r="C1035" s="165" t="s">
        <v>196</v>
      </c>
      <c r="D1035" s="165" t="s">
        <v>197</v>
      </c>
      <c r="E1035" s="19" t="s">
        <v>198</v>
      </c>
      <c r="F1035" s="89" t="s">
        <v>195</v>
      </c>
      <c r="G1035" s="89" t="s">
        <v>196</v>
      </c>
      <c r="H1035" s="165" t="s">
        <v>197</v>
      </c>
      <c r="I1035" s="19" t="s">
        <v>198</v>
      </c>
    </row>
    <row r="1036" spans="1:52" x14ac:dyDescent="0.25">
      <c r="A1036" s="143" t="s">
        <v>170</v>
      </c>
      <c r="B1036" s="167">
        <v>105.69302251304977</v>
      </c>
      <c r="C1036" s="154">
        <v>671.2888248238894</v>
      </c>
      <c r="D1036" s="154">
        <v>3072.7848378615258</v>
      </c>
      <c r="E1036" s="155">
        <v>3849.766685198465</v>
      </c>
      <c r="F1036" s="168">
        <v>34396.493112939781</v>
      </c>
      <c r="G1036" s="169">
        <v>218462.68458258413</v>
      </c>
      <c r="H1036" s="169">
        <v>1000000</v>
      </c>
      <c r="I1036" s="151">
        <v>1252859.1776955239</v>
      </c>
    </row>
    <row r="1037" spans="1:52" x14ac:dyDescent="0.25">
      <c r="A1037" s="143" t="s">
        <v>172</v>
      </c>
      <c r="B1037" s="167">
        <v>101.79729897554435</v>
      </c>
      <c r="C1037" s="154">
        <v>635.62248666235416</v>
      </c>
      <c r="D1037" s="154">
        <v>2867.9113716038569</v>
      </c>
      <c r="E1037" s="155">
        <v>3605.3311572417551</v>
      </c>
      <c r="F1037" s="170">
        <v>33128.677843382349</v>
      </c>
      <c r="G1037" s="171">
        <v>206855.51387473955</v>
      </c>
      <c r="H1037" s="171">
        <v>933326.45236551983</v>
      </c>
      <c r="I1037" s="155">
        <v>1173310.6440836417</v>
      </c>
    </row>
    <row r="1038" spans="1:52" x14ac:dyDescent="0.25">
      <c r="A1038" s="143" t="s">
        <v>33</v>
      </c>
      <c r="B1038" s="167">
        <v>10.99505141702064</v>
      </c>
      <c r="C1038" s="154">
        <v>41.42429929325553</v>
      </c>
      <c r="D1038" s="154">
        <v>0</v>
      </c>
      <c r="E1038" s="155">
        <v>52.41935071027617</v>
      </c>
      <c r="F1038" s="170">
        <v>3578.2041363730946</v>
      </c>
      <c r="G1038" s="171">
        <v>13481.028278597067</v>
      </c>
      <c r="H1038" s="171">
        <v>0</v>
      </c>
      <c r="I1038" s="155">
        <v>17059.23241497016</v>
      </c>
    </row>
    <row r="1039" spans="1:52" x14ac:dyDescent="0.25">
      <c r="A1039" s="143" t="s">
        <v>25</v>
      </c>
      <c r="B1039" s="167">
        <v>56.773762423838136</v>
      </c>
      <c r="C1039" s="154">
        <v>440.08768356502827</v>
      </c>
      <c r="D1039" s="154">
        <v>0</v>
      </c>
      <c r="E1039" s="155">
        <v>496.86144598886642</v>
      </c>
      <c r="F1039" s="170">
        <v>18476.32210504829</v>
      </c>
      <c r="G1039" s="171">
        <v>143221.11920836702</v>
      </c>
      <c r="H1039" s="171">
        <v>0</v>
      </c>
      <c r="I1039" s="155">
        <v>161697.4413134153</v>
      </c>
      <c r="AZ1039" s="159"/>
    </row>
    <row r="1040" spans="1:52" x14ac:dyDescent="0.25">
      <c r="A1040" s="143" t="s">
        <v>173</v>
      </c>
      <c r="B1040" s="167">
        <v>34.028485134685567</v>
      </c>
      <c r="C1040" s="154">
        <v>154.11050380407033</v>
      </c>
      <c r="D1040" s="154">
        <v>2867.9113716038569</v>
      </c>
      <c r="E1040" s="155">
        <v>3056.0503605426129</v>
      </c>
      <c r="F1040" s="170">
        <v>11074.151601960961</v>
      </c>
      <c r="G1040" s="171">
        <v>50153.366387775466</v>
      </c>
      <c r="H1040" s="171">
        <v>933326.45236551983</v>
      </c>
      <c r="I1040" s="155">
        <v>994553.97035525634</v>
      </c>
      <c r="AX1040" s="159"/>
    </row>
    <row r="1041" spans="1:53" x14ac:dyDescent="0.25">
      <c r="A1041" s="143" t="s">
        <v>199</v>
      </c>
      <c r="B1041" s="272">
        <v>4.4797513455677236E-2</v>
      </c>
      <c r="C1041" s="273">
        <v>0.13476538913998401</v>
      </c>
      <c r="D1041" s="154">
        <v>0</v>
      </c>
      <c r="E1041" s="155">
        <v>0.17956290259566124</v>
      </c>
      <c r="F1041" s="170">
        <v>14.578799304039011</v>
      </c>
      <c r="G1041" s="171">
        <v>43.857736955566551</v>
      </c>
      <c r="H1041" s="171">
        <v>0</v>
      </c>
      <c r="I1041" s="155">
        <v>58.43653625960556</v>
      </c>
      <c r="BA1041" s="159"/>
    </row>
    <row r="1042" spans="1:53" x14ac:dyDescent="0.25">
      <c r="A1042" s="143" t="s">
        <v>175</v>
      </c>
      <c r="B1042" s="167">
        <v>-7.8588899494152793</v>
      </c>
      <c r="C1042" s="154">
        <v>46.851352192798863</v>
      </c>
      <c r="D1042" s="154">
        <v>235.70683511092653</v>
      </c>
      <c r="E1042" s="155">
        <v>274.69929735431015</v>
      </c>
      <c r="F1042" s="170">
        <v>-2557.5789923789771</v>
      </c>
      <c r="G1042" s="171">
        <v>15247.195838614136</v>
      </c>
      <c r="H1042" s="171">
        <v>76707.887974012658</v>
      </c>
      <c r="I1042" s="155">
        <v>89397.504820247821</v>
      </c>
      <c r="AV1042" s="432"/>
    </row>
    <row r="1043" spans="1:53" x14ac:dyDescent="0.25">
      <c r="A1043" s="143" t="s">
        <v>85</v>
      </c>
      <c r="B1043" s="102">
        <v>0.35495134849931703</v>
      </c>
      <c r="C1043" s="42">
        <v>0.24806112915373246</v>
      </c>
      <c r="D1043" s="42">
        <v>4.0612676598159227E-3</v>
      </c>
      <c r="E1043" s="36">
        <v>0.6070737453128654</v>
      </c>
      <c r="F1043" s="173">
        <v>115.51454697568148</v>
      </c>
      <c r="G1043" s="174">
        <v>80.728440890891719</v>
      </c>
      <c r="H1043" s="174">
        <v>1.3216895663421466</v>
      </c>
      <c r="I1043" s="36">
        <v>197.56467743291535</v>
      </c>
    </row>
    <row r="1044" spans="1:53" x14ac:dyDescent="0.25">
      <c r="A1044" s="143" t="s">
        <v>86</v>
      </c>
      <c r="B1044" s="102">
        <v>1.2924159836828498E-4</v>
      </c>
      <c r="C1044" s="42">
        <v>8.5508907066182901E-3</v>
      </c>
      <c r="D1044" s="42">
        <v>7.6166044833770605E-3</v>
      </c>
      <c r="E1044" s="36">
        <v>1.6296736788363634E-2</v>
      </c>
      <c r="F1044" s="173">
        <v>4.20600872458839E-2</v>
      </c>
      <c r="G1044" s="174">
        <v>2.7827821203938243</v>
      </c>
      <c r="H1044" s="174">
        <v>2.4787301699515552</v>
      </c>
      <c r="I1044" s="36">
        <v>5.3035723775912631</v>
      </c>
    </row>
    <row r="1045" spans="1:53" x14ac:dyDescent="0.25">
      <c r="A1045" s="143" t="s">
        <v>176</v>
      </c>
      <c r="B1045" s="167">
        <v>2.8238995291318263</v>
      </c>
      <c r="C1045" s="154">
        <v>56.559172104664682</v>
      </c>
      <c r="D1045" s="154">
        <v>237.84707332881592</v>
      </c>
      <c r="E1045" s="155">
        <v>297.23014496261248</v>
      </c>
      <c r="F1045" s="170">
        <v>919.00334001162651</v>
      </c>
      <c r="G1045" s="171">
        <v>18406.486327245249</v>
      </c>
      <c r="H1045" s="171">
        <v>77404.402156040072</v>
      </c>
      <c r="I1045" s="155">
        <v>96729.891823296959</v>
      </c>
    </row>
    <row r="1046" spans="1:53" x14ac:dyDescent="0.25">
      <c r="A1046" s="143" t="s">
        <v>177</v>
      </c>
      <c r="B1046" s="102">
        <v>9.6998207719449295E-3</v>
      </c>
      <c r="C1046" s="42">
        <v>8.3744469938409991E-2</v>
      </c>
      <c r="D1046" s="42">
        <v>0.17696832209136112</v>
      </c>
      <c r="E1046" s="36">
        <v>0.27041261280171602</v>
      </c>
      <c r="F1046" s="173">
        <v>3.1566872670119732</v>
      </c>
      <c r="G1046" s="174">
        <v>27.253606860638875</v>
      </c>
      <c r="H1046" s="174">
        <v>57.592161973345483</v>
      </c>
      <c r="I1046" s="36">
        <v>88.002456100996312</v>
      </c>
    </row>
    <row r="1047" spans="1:53" x14ac:dyDescent="0.25">
      <c r="A1047" s="143" t="s">
        <v>178</v>
      </c>
      <c r="B1047" s="102">
        <v>1.9472893608939234E-2</v>
      </c>
      <c r="C1047" s="42">
        <v>3.8319350875285277E-2</v>
      </c>
      <c r="D1047" s="42">
        <v>2.7034852254628263</v>
      </c>
      <c r="E1047" s="36">
        <v>2.7612774699470508</v>
      </c>
      <c r="F1047" s="173">
        <v>6.3372135168732484</v>
      </c>
      <c r="G1047" s="174">
        <v>12.470561037379126</v>
      </c>
      <c r="H1047" s="174">
        <v>879.81598716306155</v>
      </c>
      <c r="I1047" s="36">
        <v>898.62376171731387</v>
      </c>
    </row>
    <row r="1048" spans="1:53" x14ac:dyDescent="0.25">
      <c r="A1048" s="143" t="s">
        <v>179</v>
      </c>
      <c r="B1048" s="102">
        <v>7.048806567830937E-2</v>
      </c>
      <c r="C1048" s="42">
        <v>8.4454180941953866E-2</v>
      </c>
      <c r="D1048" s="42">
        <v>0.10083253126987646</v>
      </c>
      <c r="E1048" s="36">
        <v>0.25577477789013969</v>
      </c>
      <c r="F1048" s="173">
        <v>22.939473278371434</v>
      </c>
      <c r="G1048" s="174">
        <v>27.484573570315103</v>
      </c>
      <c r="H1048" s="174">
        <v>32.814706069706418</v>
      </c>
      <c r="I1048" s="36">
        <v>83.238752918392947</v>
      </c>
    </row>
    <row r="1049" spans="1:53" x14ac:dyDescent="0.25">
      <c r="A1049" s="143" t="s">
        <v>180</v>
      </c>
      <c r="B1049" s="102">
        <v>4.8417796409675612E-3</v>
      </c>
      <c r="C1049" s="42">
        <v>8.1472087823041914E-3</v>
      </c>
      <c r="D1049" s="42">
        <v>2.3406192480517039E-2</v>
      </c>
      <c r="E1049" s="36">
        <v>3.6395180903788793E-2</v>
      </c>
      <c r="F1049" s="173">
        <v>1.5756975826322905</v>
      </c>
      <c r="G1049" s="174">
        <v>2.651408807384692</v>
      </c>
      <c r="H1049" s="174">
        <v>7.6172572163582881</v>
      </c>
      <c r="I1049" s="36">
        <v>11.844363606375271</v>
      </c>
    </row>
    <row r="1050" spans="1:53" x14ac:dyDescent="0.25">
      <c r="A1050" s="143" t="s">
        <v>181</v>
      </c>
      <c r="B1050" s="102">
        <v>4.336659470044117E-3</v>
      </c>
      <c r="C1050" s="42">
        <v>5.0310775212407937E-3</v>
      </c>
      <c r="D1050" s="42">
        <v>9.38242342820007E-3</v>
      </c>
      <c r="E1050" s="36">
        <v>1.875016041948498E-2</v>
      </c>
      <c r="F1050" s="173">
        <v>1.4113124409524789</v>
      </c>
      <c r="G1050" s="174">
        <v>1.6373022475410683</v>
      </c>
      <c r="H1050" s="174">
        <v>3.0533942085999342</v>
      </c>
      <c r="I1050" s="36">
        <v>6.1020088970934809</v>
      </c>
    </row>
    <row r="1051" spans="1:53" x14ac:dyDescent="0.25">
      <c r="A1051" s="143" t="s">
        <v>182</v>
      </c>
      <c r="B1051" s="102">
        <v>3.6746000514972031E-2</v>
      </c>
      <c r="C1051" s="42">
        <v>9.0442599262453904E-2</v>
      </c>
      <c r="D1051" s="42">
        <v>3.5608418444792356E-3</v>
      </c>
      <c r="E1051" s="36">
        <v>0.13074944162190519</v>
      </c>
      <c r="F1051" s="173">
        <v>11.958533530302448</v>
      </c>
      <c r="G1051" s="174">
        <v>29.433430596265421</v>
      </c>
      <c r="H1051" s="174">
        <v>1.1588321449012904</v>
      </c>
      <c r="I1051" s="36">
        <v>42.550796271469167</v>
      </c>
    </row>
    <row r="1052" spans="1:53" x14ac:dyDescent="0.25">
      <c r="A1052" s="143" t="s">
        <v>200</v>
      </c>
      <c r="B1052" s="102">
        <v>7.6332341247933888E-4</v>
      </c>
      <c r="C1052" s="42">
        <v>6.5595731394231906E-4</v>
      </c>
      <c r="D1052" s="42">
        <v>1.7385376043784653E-3</v>
      </c>
      <c r="E1052" s="36">
        <v>3.1578183308001231E-3</v>
      </c>
      <c r="F1052" s="173">
        <v>0.24841420820423152</v>
      </c>
      <c r="G1052" s="174">
        <v>0.21347323309458469</v>
      </c>
      <c r="H1052" s="174">
        <v>0.56578566222957005</v>
      </c>
      <c r="I1052" s="36">
        <v>1.0276731035283864</v>
      </c>
    </row>
    <row r="1053" spans="1:53" x14ac:dyDescent="0.25">
      <c r="A1053" s="143" t="s">
        <v>201</v>
      </c>
      <c r="B1053" s="102">
        <v>1.6376362305150942E-3</v>
      </c>
      <c r="C1053" s="42">
        <v>1.3920192969450315E-3</v>
      </c>
      <c r="D1053" s="42">
        <v>3.2861410505826863E-3</v>
      </c>
      <c r="E1053" s="36">
        <v>6.3157965780428118E-3</v>
      </c>
      <c r="F1053" s="173">
        <v>0.53294855218525194</v>
      </c>
      <c r="G1053" s="174">
        <v>0.45301554465941507</v>
      </c>
      <c r="H1053" s="174">
        <v>1.0694341530497931</v>
      </c>
      <c r="I1053" s="36">
        <v>2.0553982498944596</v>
      </c>
    </row>
    <row r="1054" spans="1:53" x14ac:dyDescent="0.25">
      <c r="A1054" s="143" t="s">
        <v>185</v>
      </c>
      <c r="B1054" s="102">
        <v>1.959042225776887E-3</v>
      </c>
      <c r="C1054" s="42">
        <v>4.9808952843511493E-2</v>
      </c>
      <c r="D1054" s="42">
        <v>0.14514941777933441</v>
      </c>
      <c r="E1054" s="36">
        <v>0.1969174128486228</v>
      </c>
      <c r="F1054" s="173">
        <v>0.63754617688762849</v>
      </c>
      <c r="G1054" s="174">
        <v>16.209710562805153</v>
      </c>
      <c r="H1054" s="174">
        <v>47.237091250537965</v>
      </c>
      <c r="I1054" s="36">
        <v>64.084347990230754</v>
      </c>
    </row>
    <row r="1055" spans="1:53" x14ac:dyDescent="0.25">
      <c r="A1055" s="143" t="s">
        <v>186</v>
      </c>
      <c r="B1055" s="102">
        <v>8.0285049685457455E-4</v>
      </c>
      <c r="C1055" s="42">
        <v>1.3696913741782632E-2</v>
      </c>
      <c r="D1055" s="42">
        <v>2.2173985819246105</v>
      </c>
      <c r="E1055" s="36">
        <v>2.2318983461632476</v>
      </c>
      <c r="F1055" s="173">
        <v>0.26127781124216637</v>
      </c>
      <c r="G1055" s="174">
        <v>4.4574919704807137</v>
      </c>
      <c r="H1055" s="174">
        <v>721.62507267114313</v>
      </c>
      <c r="I1055" s="36">
        <v>726.34384245286606</v>
      </c>
    </row>
    <row r="1056" spans="1:53" x14ac:dyDescent="0.25">
      <c r="A1056" s="143" t="s">
        <v>187</v>
      </c>
      <c r="B1056" s="102">
        <v>4.1956678564934562E-3</v>
      </c>
      <c r="C1056" s="42">
        <v>2.7400849743717981E-2</v>
      </c>
      <c r="D1056" s="42">
        <v>8.2702842147552677E-2</v>
      </c>
      <c r="E1056" s="36">
        <v>0.11429935974776412</v>
      </c>
      <c r="F1056" s="173">
        <v>1.3654284559062684</v>
      </c>
      <c r="G1056" s="174">
        <v>8.9172692490852477</v>
      </c>
      <c r="H1056" s="174">
        <v>26.914621918373207</v>
      </c>
      <c r="I1056" s="36">
        <v>37.19731962336472</v>
      </c>
    </row>
    <row r="1057" spans="1:53" x14ac:dyDescent="0.25">
      <c r="A1057" s="143" t="s">
        <v>188</v>
      </c>
      <c r="B1057" s="102">
        <v>3.4784844197243813E-4</v>
      </c>
      <c r="C1057" s="42">
        <v>2.5123827164967838E-3</v>
      </c>
      <c r="D1057" s="42">
        <v>1.9197759072520075E-2</v>
      </c>
      <c r="E1057" s="36">
        <v>2.2057990230989297E-2</v>
      </c>
      <c r="F1057" s="173">
        <v>0.11320299348213389</v>
      </c>
      <c r="G1057" s="174">
        <v>0.81762402806089463</v>
      </c>
      <c r="H1057" s="174">
        <v>6.2476743688570675</v>
      </c>
      <c r="I1057" s="36">
        <v>7.178501390400096</v>
      </c>
    </row>
    <row r="1058" spans="1:53" x14ac:dyDescent="0.25">
      <c r="A1058" s="143" t="s">
        <v>189</v>
      </c>
      <c r="B1058" s="102">
        <v>3.0669490524229685E-4</v>
      </c>
      <c r="C1058" s="42">
        <v>1.9480008331716526E-3</v>
      </c>
      <c r="D1058" s="42">
        <v>7.6954636958096977E-3</v>
      </c>
      <c r="E1058" s="36">
        <v>9.9501594342236467E-3</v>
      </c>
      <c r="F1058" s="173">
        <v>9.9810081546659213E-2</v>
      </c>
      <c r="G1058" s="174">
        <v>0.63395289158200363</v>
      </c>
      <c r="H1058" s="174">
        <v>2.5043939298936659</v>
      </c>
      <c r="I1058" s="36">
        <v>3.2381569030223285</v>
      </c>
    </row>
    <row r="1059" spans="1:53" x14ac:dyDescent="0.25">
      <c r="A1059" s="143" t="s">
        <v>190</v>
      </c>
      <c r="B1059" s="102">
        <v>3.5402723170922536E-3</v>
      </c>
      <c r="C1059" s="42">
        <v>5.3080533822871014E-2</v>
      </c>
      <c r="D1059" s="42">
        <v>2.9206024808418694E-3</v>
      </c>
      <c r="E1059" s="42">
        <v>5.9541408620805134E-2</v>
      </c>
      <c r="F1059" s="173">
        <v>1.1521380454207368</v>
      </c>
      <c r="G1059" s="174">
        <v>17.274406319907477</v>
      </c>
      <c r="H1059" s="174">
        <v>0.95047412524803854</v>
      </c>
      <c r="I1059" s="36">
        <v>19.377018490576251</v>
      </c>
    </row>
    <row r="1060" spans="1:53" x14ac:dyDescent="0.25">
      <c r="A1060" s="143" t="s">
        <v>191</v>
      </c>
      <c r="B1060" s="102">
        <v>4.5644583537087492E-5</v>
      </c>
      <c r="C1060" s="42">
        <v>2.0525025899783888E-4</v>
      </c>
      <c r="D1060" s="42">
        <v>1.4259485431112173E-3</v>
      </c>
      <c r="E1060" s="42">
        <v>1.6768433856461436E-3</v>
      </c>
      <c r="F1060" s="173">
        <v>1.4854467834738923E-2</v>
      </c>
      <c r="G1060" s="174">
        <v>6.6796170193511098E-2</v>
      </c>
      <c r="H1060" s="174">
        <v>0.46405740016069336</v>
      </c>
      <c r="I1060" s="36">
        <v>0.54570803818894342</v>
      </c>
    </row>
    <row r="1061" spans="1:53" x14ac:dyDescent="0.25">
      <c r="A1061" s="156" t="s">
        <v>192</v>
      </c>
      <c r="B1061" s="175">
        <v>1.1226475690251749E-4</v>
      </c>
      <c r="C1061" s="157">
        <v>5.2548076085686226E-4</v>
      </c>
      <c r="D1061" s="157">
        <v>2.6952928896879194E-3</v>
      </c>
      <c r="E1061" s="157">
        <v>3.333038407447299E-3</v>
      </c>
      <c r="F1061" s="176">
        <v>3.6535183173009612E-2</v>
      </c>
      <c r="G1061" s="177">
        <v>0.17101124503808909</v>
      </c>
      <c r="H1061" s="177">
        <v>0.87714989233144025</v>
      </c>
      <c r="I1061" s="158">
        <v>1.0846963205425391</v>
      </c>
      <c r="AY1061" s="159"/>
    </row>
    <row r="1063" spans="1:53" x14ac:dyDescent="0.25">
      <c r="A1063" s="77" t="s">
        <v>310</v>
      </c>
    </row>
    <row r="1064" spans="1:53" x14ac:dyDescent="0.25">
      <c r="A1064" s="149"/>
      <c r="B1064" s="160" t="s">
        <v>285</v>
      </c>
      <c r="C1064" s="161"/>
      <c r="D1064" s="161"/>
      <c r="E1064" s="162"/>
      <c r="F1064" s="60" t="s">
        <v>286</v>
      </c>
      <c r="G1064" s="83"/>
      <c r="H1064" s="84"/>
      <c r="I1064" s="84"/>
    </row>
    <row r="1065" spans="1:53" ht="26.25" x14ac:dyDescent="0.25">
      <c r="A1065" s="156" t="s">
        <v>194</v>
      </c>
      <c r="B1065" s="164" t="s">
        <v>195</v>
      </c>
      <c r="C1065" s="165" t="s">
        <v>196</v>
      </c>
      <c r="D1065" s="165" t="s">
        <v>197</v>
      </c>
      <c r="E1065" s="19" t="s">
        <v>198</v>
      </c>
      <c r="F1065" s="89" t="s">
        <v>195</v>
      </c>
      <c r="G1065" s="89" t="s">
        <v>196</v>
      </c>
      <c r="H1065" s="165" t="s">
        <v>197</v>
      </c>
      <c r="I1065" s="19" t="s">
        <v>198</v>
      </c>
    </row>
    <row r="1066" spans="1:53" x14ac:dyDescent="0.25">
      <c r="A1066" s="143" t="s">
        <v>170</v>
      </c>
      <c r="B1066" s="167">
        <v>145.79030144151335</v>
      </c>
      <c r="C1066" s="154">
        <v>2817.8526827263418</v>
      </c>
      <c r="D1066" s="154">
        <v>3072.7848378615258</v>
      </c>
      <c r="E1066" s="155">
        <v>6036.4278220293809</v>
      </c>
      <c r="F1066" s="168">
        <v>47445.658949220364</v>
      </c>
      <c r="G1066" s="169">
        <v>917035.46828465827</v>
      </c>
      <c r="H1066" s="169">
        <v>1000000</v>
      </c>
      <c r="I1066" s="151">
        <v>1964481.1272338785</v>
      </c>
    </row>
    <row r="1067" spans="1:53" x14ac:dyDescent="0.25">
      <c r="A1067" s="143" t="s">
        <v>172</v>
      </c>
      <c r="B1067" s="167">
        <v>145.13005294505552</v>
      </c>
      <c r="C1067" s="154">
        <v>984.92360341134668</v>
      </c>
      <c r="D1067" s="154">
        <v>0</v>
      </c>
      <c r="E1067" s="155">
        <v>1130.0536563564021</v>
      </c>
      <c r="F1067" s="170">
        <v>47230.789203599874</v>
      </c>
      <c r="G1067" s="171">
        <v>320531.26248071261</v>
      </c>
      <c r="H1067" s="171">
        <v>0</v>
      </c>
      <c r="I1067" s="155">
        <v>367762.05168431246</v>
      </c>
    </row>
    <row r="1068" spans="1:53" x14ac:dyDescent="0.25">
      <c r="A1068" s="143" t="s">
        <v>33</v>
      </c>
      <c r="B1068" s="167">
        <v>1.822454117994452</v>
      </c>
      <c r="C1068" s="154">
        <v>148.28740021685917</v>
      </c>
      <c r="D1068" s="154">
        <v>0</v>
      </c>
      <c r="E1068" s="155">
        <v>150.10985433485362</v>
      </c>
      <c r="F1068" s="170">
        <v>593.09525858724658</v>
      </c>
      <c r="G1068" s="171">
        <v>48258.309006776508</v>
      </c>
      <c r="H1068" s="171">
        <v>0</v>
      </c>
      <c r="I1068" s="155">
        <v>48851.404265363759</v>
      </c>
    </row>
    <row r="1069" spans="1:53" x14ac:dyDescent="0.25">
      <c r="A1069" s="143" t="s">
        <v>25</v>
      </c>
      <c r="B1069" s="167">
        <v>16.423734102751638</v>
      </c>
      <c r="C1069" s="154">
        <v>748.53244619741315</v>
      </c>
      <c r="D1069" s="154">
        <v>0</v>
      </c>
      <c r="E1069" s="155">
        <v>764.95618030016476</v>
      </c>
      <c r="F1069" s="170">
        <v>5344.9020902425355</v>
      </c>
      <c r="G1069" s="171">
        <v>243600.67030217024</v>
      </c>
      <c r="H1069" s="171">
        <v>0</v>
      </c>
      <c r="I1069" s="155">
        <v>248945.57239241275</v>
      </c>
      <c r="AZ1069" s="159"/>
    </row>
    <row r="1070" spans="1:53" x14ac:dyDescent="0.25">
      <c r="A1070" s="143" t="s">
        <v>173</v>
      </c>
      <c r="B1070" s="167">
        <v>126.88386472430943</v>
      </c>
      <c r="C1070" s="154">
        <v>88.103756997074356</v>
      </c>
      <c r="D1070" s="154">
        <v>0</v>
      </c>
      <c r="E1070" s="155">
        <v>214.98762172138379</v>
      </c>
      <c r="F1070" s="170">
        <v>41292.791854770083</v>
      </c>
      <c r="G1070" s="171">
        <v>28672.283171765874</v>
      </c>
      <c r="H1070" s="171">
        <v>0</v>
      </c>
      <c r="I1070" s="155">
        <v>69965.075026535953</v>
      </c>
      <c r="AX1070" s="159"/>
    </row>
    <row r="1071" spans="1:53" x14ac:dyDescent="0.25">
      <c r="A1071" s="143" t="s">
        <v>199</v>
      </c>
      <c r="B1071" s="272">
        <v>2.7399870676634874E-3</v>
      </c>
      <c r="C1071" s="273">
        <v>3.727568718858866E-2</v>
      </c>
      <c r="D1071" s="154">
        <v>0</v>
      </c>
      <c r="E1071" s="155">
        <v>4.0015674256252146E-2</v>
      </c>
      <c r="F1071" s="170">
        <v>0.89169506237552076</v>
      </c>
      <c r="G1071" s="171">
        <v>12.130913537874102</v>
      </c>
      <c r="H1071" s="171">
        <v>0</v>
      </c>
      <c r="I1071" s="155">
        <v>13.022608600249622</v>
      </c>
      <c r="BA1071" s="159"/>
    </row>
    <row r="1072" spans="1:53" x14ac:dyDescent="0.25">
      <c r="A1072" s="143" t="s">
        <v>175</v>
      </c>
      <c r="B1072" s="167">
        <v>-219.79498487878129</v>
      </c>
      <c r="C1072" s="154">
        <v>66.606115309946901</v>
      </c>
      <c r="D1072" s="154">
        <v>230.91596532437498</v>
      </c>
      <c r="E1072" s="155">
        <v>77.727095755540603</v>
      </c>
      <c r="F1072" s="170">
        <v>-71529.572188251695</v>
      </c>
      <c r="G1072" s="171">
        <v>21676.140317166097</v>
      </c>
      <c r="H1072" s="171">
        <v>75148.758376808008</v>
      </c>
      <c r="I1072" s="155">
        <v>25295.326505722413</v>
      </c>
      <c r="AV1072" s="432"/>
    </row>
    <row r="1073" spans="1:9" x14ac:dyDescent="0.25">
      <c r="A1073" s="143" t="s">
        <v>85</v>
      </c>
      <c r="B1073" s="102">
        <v>2.2813426405641792E-2</v>
      </c>
      <c r="C1073" s="42">
        <v>0.23869967664921243</v>
      </c>
      <c r="D1073" s="42">
        <v>4.0612676598159227E-3</v>
      </c>
      <c r="E1073" s="36">
        <v>0.2655743707146701</v>
      </c>
      <c r="F1073" s="173">
        <v>7.4243487941441977</v>
      </c>
      <c r="G1073" s="174">
        <v>77.681871411254789</v>
      </c>
      <c r="H1073" s="174">
        <v>1.3216895663421466</v>
      </c>
      <c r="I1073" s="36">
        <v>86.427909771741113</v>
      </c>
    </row>
    <row r="1074" spans="1:9" x14ac:dyDescent="0.25">
      <c r="A1074" s="143" t="s">
        <v>86</v>
      </c>
      <c r="B1074" s="102">
        <v>1.1320365199094719E-4</v>
      </c>
      <c r="C1074" s="42">
        <v>1.265404451907023E-3</v>
      </c>
      <c r="D1074" s="42">
        <v>7.6166044833770605E-3</v>
      </c>
      <c r="E1074" s="36">
        <v>8.9952125872750314E-3</v>
      </c>
      <c r="F1074" s="173">
        <v>3.6840735021893084E-2</v>
      </c>
      <c r="G1074" s="174">
        <v>0.41181030194996299</v>
      </c>
      <c r="H1074" s="174">
        <v>2.4787301699515552</v>
      </c>
      <c r="I1074" s="36">
        <v>2.9273812069234113</v>
      </c>
    </row>
    <row r="1075" spans="1:9" x14ac:dyDescent="0.25">
      <c r="A1075" s="143" t="s">
        <v>176</v>
      </c>
      <c r="B1075" s="167">
        <v>-219.08058311883443</v>
      </c>
      <c r="C1075" s="154">
        <v>74.102437789178637</v>
      </c>
      <c r="D1075" s="154">
        <v>233.05620354226437</v>
      </c>
      <c r="E1075" s="155">
        <v>88.078058212608596</v>
      </c>
      <c r="F1075" s="170">
        <v>-71297.078929646566</v>
      </c>
      <c r="G1075" s="171">
        <v>24115.726189520479</v>
      </c>
      <c r="H1075" s="171">
        <v>75845.272558835437</v>
      </c>
      <c r="I1075" s="155">
        <v>28663.919818709353</v>
      </c>
    </row>
    <row r="1076" spans="1:9" x14ac:dyDescent="0.25">
      <c r="A1076" s="143" t="s">
        <v>177</v>
      </c>
      <c r="B1076" s="102">
        <v>4.404005819245542E-3</v>
      </c>
      <c r="C1076" s="42">
        <v>1.7081412161140987E-2</v>
      </c>
      <c r="D1076" s="42">
        <v>0.17696832209136112</v>
      </c>
      <c r="E1076" s="36">
        <v>0.19845374007174765</v>
      </c>
      <c r="F1076" s="173">
        <v>1.4332294812774677</v>
      </c>
      <c r="G1076" s="174">
        <v>5.5589353184353207</v>
      </c>
      <c r="H1076" s="174">
        <v>57.592161973345483</v>
      </c>
      <c r="I1076" s="36">
        <v>64.584326773058265</v>
      </c>
    </row>
    <row r="1077" spans="1:9" x14ac:dyDescent="0.25">
      <c r="A1077" s="143" t="s">
        <v>178</v>
      </c>
      <c r="B1077" s="102">
        <v>1.8881492209900697E-2</v>
      </c>
      <c r="C1077" s="42">
        <v>4.1214261643435363E-2</v>
      </c>
      <c r="D1077" s="42">
        <v>2.7034852254628263</v>
      </c>
      <c r="E1077" s="36">
        <v>2.7635809793161625</v>
      </c>
      <c r="F1077" s="173">
        <v>6.144749211611277</v>
      </c>
      <c r="G1077" s="174">
        <v>13.412674110992432</v>
      </c>
      <c r="H1077" s="174">
        <v>879.81598716306155</v>
      </c>
      <c r="I1077" s="36">
        <v>899.37341048566532</v>
      </c>
    </row>
    <row r="1078" spans="1:9" x14ac:dyDescent="0.25">
      <c r="A1078" s="143" t="s">
        <v>179</v>
      </c>
      <c r="B1078" s="102">
        <v>4.3068882726835962E-2</v>
      </c>
      <c r="C1078" s="42">
        <v>7.9007651518089028E-2</v>
      </c>
      <c r="D1078" s="42">
        <v>0.10083253126987646</v>
      </c>
      <c r="E1078" s="36">
        <v>0.22290906551480144</v>
      </c>
      <c r="F1078" s="173">
        <v>14.016237712500992</v>
      </c>
      <c r="G1078" s="174">
        <v>25.712067615210451</v>
      </c>
      <c r="H1078" s="174">
        <v>32.814706069706418</v>
      </c>
      <c r="I1078" s="36">
        <v>72.543011397417857</v>
      </c>
    </row>
    <row r="1079" spans="1:9" x14ac:dyDescent="0.25">
      <c r="A1079" s="143" t="s">
        <v>180</v>
      </c>
      <c r="B1079" s="102">
        <v>2.1702276257666727E-3</v>
      </c>
      <c r="C1079" s="42">
        <v>1.4876204801094039E-2</v>
      </c>
      <c r="D1079" s="42">
        <v>2.3406192480517039E-2</v>
      </c>
      <c r="E1079" s="36">
        <v>4.0452624907377749E-2</v>
      </c>
      <c r="F1079" s="173">
        <v>0.70627386565634753</v>
      </c>
      <c r="G1079" s="174">
        <v>4.8412777288523028</v>
      </c>
      <c r="H1079" s="174">
        <v>7.6172572163582881</v>
      </c>
      <c r="I1079" s="36">
        <v>13.164808810866939</v>
      </c>
    </row>
    <row r="1080" spans="1:9" x14ac:dyDescent="0.25">
      <c r="A1080" s="143" t="s">
        <v>181</v>
      </c>
      <c r="B1080" s="102">
        <v>2.0668392931166542E-3</v>
      </c>
      <c r="C1080" s="42">
        <v>1.3003173486999177E-2</v>
      </c>
      <c r="D1080" s="42">
        <v>9.38242342820007E-3</v>
      </c>
      <c r="E1080" s="36">
        <v>2.44524362083159E-2</v>
      </c>
      <c r="F1080" s="173">
        <v>0.67262740548897348</v>
      </c>
      <c r="G1080" s="174">
        <v>4.2317227443912433</v>
      </c>
      <c r="H1080" s="174">
        <v>3.0533942085999342</v>
      </c>
      <c r="I1080" s="36">
        <v>7.9577443584801513</v>
      </c>
    </row>
    <row r="1081" spans="1:9" x14ac:dyDescent="0.25">
      <c r="A1081" s="143" t="s">
        <v>182</v>
      </c>
      <c r="B1081" s="102">
        <v>2.6185851770888333E-3</v>
      </c>
      <c r="C1081" s="42">
        <v>6.325737122577256E-2</v>
      </c>
      <c r="D1081" s="42">
        <v>0</v>
      </c>
      <c r="E1081" s="36">
        <v>6.5875956402861396E-2</v>
      </c>
      <c r="F1081" s="173">
        <v>0.85218631152554503</v>
      </c>
      <c r="G1081" s="174">
        <v>20.586332777467067</v>
      </c>
      <c r="H1081" s="174">
        <v>0</v>
      </c>
      <c r="I1081" s="36">
        <v>21.438519088992617</v>
      </c>
    </row>
    <row r="1082" spans="1:9" x14ac:dyDescent="0.25">
      <c r="A1082" s="143" t="s">
        <v>200</v>
      </c>
      <c r="B1082" s="102">
        <v>1.3917780796591263E-3</v>
      </c>
      <c r="C1082" s="42">
        <v>3.0813607497583373E-4</v>
      </c>
      <c r="D1082" s="42">
        <v>1.7385376043784653E-3</v>
      </c>
      <c r="E1082" s="36">
        <v>3.4384517590134254E-3</v>
      </c>
      <c r="F1082" s="173">
        <v>0.45293704346306279</v>
      </c>
      <c r="G1082" s="174">
        <v>0.10027909249587355</v>
      </c>
      <c r="H1082" s="174">
        <v>0.56578566222957005</v>
      </c>
      <c r="I1082" s="36">
        <v>1.1190017981885063</v>
      </c>
    </row>
    <row r="1083" spans="1:9" x14ac:dyDescent="0.25">
      <c r="A1083" s="143" t="s">
        <v>201</v>
      </c>
      <c r="B1083" s="102">
        <v>5.0758532963915805E-4</v>
      </c>
      <c r="C1083" s="42">
        <v>8.4606149100543071E-4</v>
      </c>
      <c r="D1083" s="42">
        <v>3.2861410505826863E-3</v>
      </c>
      <c r="E1083" s="36">
        <v>4.6397878712272755E-3</v>
      </c>
      <c r="F1083" s="173">
        <v>0.16518739723813761</v>
      </c>
      <c r="G1083" s="174">
        <v>0.27534029736824622</v>
      </c>
      <c r="H1083" s="174">
        <v>1.0694341530497931</v>
      </c>
      <c r="I1083" s="36">
        <v>1.5099618476561769</v>
      </c>
    </row>
    <row r="1084" spans="1:9" x14ac:dyDescent="0.25">
      <c r="A1084" s="143" t="s">
        <v>185</v>
      </c>
      <c r="B1084" s="102">
        <v>0</v>
      </c>
      <c r="C1084" s="42">
        <v>3.3446270469608091E-3</v>
      </c>
      <c r="D1084" s="42">
        <v>0.12210814224303916</v>
      </c>
      <c r="E1084" s="36">
        <v>0.12545276928999996</v>
      </c>
      <c r="F1084" s="173">
        <v>0</v>
      </c>
      <c r="G1084" s="174">
        <v>1.0884677006179415</v>
      </c>
      <c r="H1084" s="174">
        <v>39.738591761608376</v>
      </c>
      <c r="I1084" s="36">
        <v>40.827059462226316</v>
      </c>
    </row>
    <row r="1085" spans="1:9" x14ac:dyDescent="0.25">
      <c r="A1085" s="143" t="s">
        <v>186</v>
      </c>
      <c r="B1085" s="102">
        <v>0</v>
      </c>
      <c r="C1085" s="42">
        <v>6.3510253669827954E-3</v>
      </c>
      <c r="D1085" s="42">
        <v>1.86540480556935</v>
      </c>
      <c r="E1085" s="36">
        <v>1.8717558309363327</v>
      </c>
      <c r="F1085" s="173">
        <v>0</v>
      </c>
      <c r="G1085" s="174">
        <v>2.0668630255943103</v>
      </c>
      <c r="H1085" s="174">
        <v>607.07303114251238</v>
      </c>
      <c r="I1085" s="36">
        <v>609.13989416810671</v>
      </c>
    </row>
    <row r="1086" spans="1:9" x14ac:dyDescent="0.25">
      <c r="A1086" s="143" t="s">
        <v>187</v>
      </c>
      <c r="B1086" s="102">
        <v>0</v>
      </c>
      <c r="C1086" s="42">
        <v>1.3248224455419507E-2</v>
      </c>
      <c r="D1086" s="42">
        <v>6.9574446576214755E-2</v>
      </c>
      <c r="E1086" s="36">
        <v>8.2822671031634265E-2</v>
      </c>
      <c r="F1086" s="173">
        <v>0</v>
      </c>
      <c r="G1086" s="174">
        <v>4.3114715655260385</v>
      </c>
      <c r="H1086" s="174">
        <v>22.642147188097429</v>
      </c>
      <c r="I1086" s="36">
        <v>26.953618753623466</v>
      </c>
    </row>
    <row r="1087" spans="1:9" x14ac:dyDescent="0.25">
      <c r="A1087" s="143" t="s">
        <v>188</v>
      </c>
      <c r="B1087" s="102">
        <v>0</v>
      </c>
      <c r="C1087" s="42">
        <v>1.1155479034302062E-3</v>
      </c>
      <c r="D1087" s="42">
        <v>1.6150272811556756E-2</v>
      </c>
      <c r="E1087" s="36">
        <v>1.7265820714986963E-2</v>
      </c>
      <c r="F1087" s="173">
        <v>0</v>
      </c>
      <c r="G1087" s="174">
        <v>0.36304133295794339</v>
      </c>
      <c r="H1087" s="174">
        <v>5.2559074792872185</v>
      </c>
      <c r="I1087" s="36">
        <v>5.6189488122451623</v>
      </c>
    </row>
    <row r="1088" spans="1:9" x14ac:dyDescent="0.25">
      <c r="A1088" s="143" t="s">
        <v>189</v>
      </c>
      <c r="B1088" s="102">
        <v>0</v>
      </c>
      <c r="C1088" s="42">
        <v>7.9675242913709431E-4</v>
      </c>
      <c r="D1088" s="42">
        <v>6.4738721654580477E-3</v>
      </c>
      <c r="E1088" s="36">
        <v>7.2706245945951421E-3</v>
      </c>
      <c r="F1088" s="173">
        <v>0</v>
      </c>
      <c r="G1088" s="174">
        <v>0.25929327016973513</v>
      </c>
      <c r="H1088" s="174">
        <v>2.1068420039339544</v>
      </c>
      <c r="I1088" s="36">
        <v>2.3661352741036894</v>
      </c>
    </row>
    <row r="1089" spans="1:53" x14ac:dyDescent="0.25">
      <c r="A1089" s="143" t="s">
        <v>190</v>
      </c>
      <c r="B1089" s="102">
        <v>0</v>
      </c>
      <c r="C1089" s="42">
        <v>2.5766592252763617E-2</v>
      </c>
      <c r="D1089" s="42">
        <v>0</v>
      </c>
      <c r="E1089" s="42">
        <v>2.5766592252763617E-2</v>
      </c>
      <c r="F1089" s="173">
        <v>0</v>
      </c>
      <c r="G1089" s="174">
        <v>8.3854202660983006</v>
      </c>
      <c r="H1089" s="174">
        <v>0</v>
      </c>
      <c r="I1089" s="36">
        <v>8.3854202660983006</v>
      </c>
    </row>
    <row r="1090" spans="1:53" x14ac:dyDescent="0.25">
      <c r="A1090" s="143" t="s">
        <v>191</v>
      </c>
      <c r="B1090" s="102">
        <v>0</v>
      </c>
      <c r="C1090" s="42">
        <v>6.745709491829935E-5</v>
      </c>
      <c r="D1090" s="42">
        <v>1.1995909470211409E-3</v>
      </c>
      <c r="E1090" s="42">
        <v>1.2670480419394402E-3</v>
      </c>
      <c r="F1090" s="173">
        <v>0</v>
      </c>
      <c r="G1090" s="174">
        <v>2.1953081155283702E-2</v>
      </c>
      <c r="H1090" s="174">
        <v>0.39039210693840326</v>
      </c>
      <c r="I1090" s="36">
        <v>0.41234518809368698</v>
      </c>
    </row>
    <row r="1091" spans="1:53" x14ac:dyDescent="0.25">
      <c r="A1091" s="156" t="s">
        <v>192</v>
      </c>
      <c r="B1091" s="175">
        <v>0</v>
      </c>
      <c r="C1091" s="157">
        <v>1.8977568992901582E-4</v>
      </c>
      <c r="D1091" s="157">
        <v>2.2674373249020534E-3</v>
      </c>
      <c r="E1091" s="157">
        <v>2.4572130148310693E-3</v>
      </c>
      <c r="F1091" s="176">
        <v>0</v>
      </c>
      <c r="G1091" s="177">
        <v>6.1760162179493296E-2</v>
      </c>
      <c r="H1091" s="177">
        <v>0.73790956560435716</v>
      </c>
      <c r="I1091" s="158">
        <v>0.79966972778385048</v>
      </c>
      <c r="AY1091" s="159"/>
    </row>
    <row r="1093" spans="1:53" x14ac:dyDescent="0.25">
      <c r="A1093" s="77" t="s">
        <v>311</v>
      </c>
    </row>
    <row r="1094" spans="1:53" x14ac:dyDescent="0.25">
      <c r="A1094" s="149"/>
      <c r="B1094" s="160" t="s">
        <v>285</v>
      </c>
      <c r="C1094" s="161"/>
      <c r="D1094" s="161"/>
      <c r="E1094" s="162"/>
      <c r="F1094" s="60" t="s">
        <v>286</v>
      </c>
      <c r="G1094" s="83"/>
      <c r="H1094" s="84"/>
      <c r="I1094" s="84"/>
    </row>
    <row r="1095" spans="1:53" ht="26.25" x14ac:dyDescent="0.25">
      <c r="A1095" s="156" t="s">
        <v>194</v>
      </c>
      <c r="B1095" s="164" t="s">
        <v>195</v>
      </c>
      <c r="C1095" s="165" t="s">
        <v>196</v>
      </c>
      <c r="D1095" s="165" t="s">
        <v>197</v>
      </c>
      <c r="E1095" s="19" t="s">
        <v>198</v>
      </c>
      <c r="F1095" s="89" t="s">
        <v>195</v>
      </c>
      <c r="G1095" s="89" t="s">
        <v>196</v>
      </c>
      <c r="H1095" s="165" t="s">
        <v>197</v>
      </c>
      <c r="I1095" s="19" t="s">
        <v>198</v>
      </c>
    </row>
    <row r="1096" spans="1:53" x14ac:dyDescent="0.25">
      <c r="A1096" s="143" t="s">
        <v>170</v>
      </c>
      <c r="B1096" s="167">
        <v>207.53672879045294</v>
      </c>
      <c r="C1096" s="154">
        <v>660.01441512036592</v>
      </c>
      <c r="D1096" s="154">
        <v>3072.7848378615258</v>
      </c>
      <c r="E1096" s="155">
        <v>3940.3359817723449</v>
      </c>
      <c r="F1096" s="168">
        <v>67540.273641445747</v>
      </c>
      <c r="G1096" s="169">
        <v>214793.56673072377</v>
      </c>
      <c r="H1096" s="169">
        <v>1000000</v>
      </c>
      <c r="I1096" s="151">
        <v>1282333.8403721696</v>
      </c>
    </row>
    <row r="1097" spans="1:53" x14ac:dyDescent="0.25">
      <c r="A1097" s="143" t="s">
        <v>172</v>
      </c>
      <c r="B1097" s="167">
        <v>198.12914296727357</v>
      </c>
      <c r="C1097" s="154">
        <v>625.61475877004875</v>
      </c>
      <c r="D1097" s="154">
        <v>2867.9113716038569</v>
      </c>
      <c r="E1097" s="155">
        <v>3691.6552733411791</v>
      </c>
      <c r="F1097" s="170">
        <v>64478.690641144785</v>
      </c>
      <c r="G1097" s="171">
        <v>203598.62202569289</v>
      </c>
      <c r="H1097" s="171">
        <v>933326.45236551983</v>
      </c>
      <c r="I1097" s="155">
        <v>1201403.7650323575</v>
      </c>
    </row>
    <row r="1098" spans="1:53" x14ac:dyDescent="0.25">
      <c r="A1098" s="143" t="s">
        <v>33</v>
      </c>
      <c r="B1098" s="167">
        <v>25.728030791647537</v>
      </c>
      <c r="C1098" s="154">
        <v>37.678775189794408</v>
      </c>
      <c r="D1098" s="154">
        <v>0</v>
      </c>
      <c r="E1098" s="155">
        <v>63.406805981441948</v>
      </c>
      <c r="F1098" s="170">
        <v>8372.8709132633921</v>
      </c>
      <c r="G1098" s="171">
        <v>12262.093565918718</v>
      </c>
      <c r="H1098" s="171">
        <v>0</v>
      </c>
      <c r="I1098" s="155">
        <v>20634.964479182112</v>
      </c>
    </row>
    <row r="1099" spans="1:53" x14ac:dyDescent="0.25">
      <c r="A1099" s="143" t="s">
        <v>25</v>
      </c>
      <c r="B1099" s="167">
        <v>132.96075855714412</v>
      </c>
      <c r="C1099" s="154">
        <v>383.57081298679782</v>
      </c>
      <c r="D1099" s="154">
        <v>0</v>
      </c>
      <c r="E1099" s="155">
        <v>516.53157154394194</v>
      </c>
      <c r="F1099" s="170">
        <v>43270.442147090536</v>
      </c>
      <c r="G1099" s="171">
        <v>124828.39939217486</v>
      </c>
      <c r="H1099" s="171">
        <v>0</v>
      </c>
      <c r="I1099" s="155">
        <v>168098.84153926538</v>
      </c>
      <c r="AZ1099" s="159"/>
    </row>
    <row r="1100" spans="1:53" x14ac:dyDescent="0.25">
      <c r="A1100" s="143" t="s">
        <v>173</v>
      </c>
      <c r="B1100" s="167">
        <v>39.440353618481915</v>
      </c>
      <c r="C1100" s="154">
        <v>204.36517059345644</v>
      </c>
      <c r="D1100" s="154">
        <v>2867.9113716038569</v>
      </c>
      <c r="E1100" s="155">
        <v>3111.7168958157954</v>
      </c>
      <c r="F1100" s="170">
        <v>12835.377580790862</v>
      </c>
      <c r="G1100" s="171">
        <v>66508.129067599264</v>
      </c>
      <c r="H1100" s="171">
        <v>933326.45236551983</v>
      </c>
      <c r="I1100" s="155">
        <v>1012669.9590139099</v>
      </c>
      <c r="AX1100" s="159"/>
    </row>
    <row r="1101" spans="1:53" x14ac:dyDescent="0.25">
      <c r="A1101" s="143" t="s">
        <v>199</v>
      </c>
      <c r="B1101" s="272">
        <v>4.5088470081780629E-2</v>
      </c>
      <c r="C1101" s="273">
        <v>0.12639285650172338</v>
      </c>
      <c r="D1101" s="154">
        <v>0</v>
      </c>
      <c r="E1101" s="155">
        <v>0.17148132658350401</v>
      </c>
      <c r="F1101" s="170">
        <v>14.673487556375573</v>
      </c>
      <c r="G1101" s="171">
        <v>41.132999272960888</v>
      </c>
      <c r="H1101" s="171">
        <v>0</v>
      </c>
      <c r="I1101" s="155">
        <v>55.806486829336464</v>
      </c>
      <c r="BA1101" s="159"/>
    </row>
    <row r="1102" spans="1:53" x14ac:dyDescent="0.25">
      <c r="A1102" s="143" t="s">
        <v>175</v>
      </c>
      <c r="B1102" s="167">
        <v>0.24228760918882283</v>
      </c>
      <c r="C1102" s="154">
        <v>45.253645156995788</v>
      </c>
      <c r="D1102" s="154">
        <v>235.70683511092653</v>
      </c>
      <c r="E1102" s="155">
        <v>281.20276787711111</v>
      </c>
      <c r="F1102" s="170">
        <v>78.849519889404462</v>
      </c>
      <c r="G1102" s="171">
        <v>14727.241751326012</v>
      </c>
      <c r="H1102" s="171">
        <v>76707.887974012658</v>
      </c>
      <c r="I1102" s="155">
        <v>91513.979245228053</v>
      </c>
      <c r="AV1102" s="432"/>
    </row>
    <row r="1103" spans="1:53" x14ac:dyDescent="0.25">
      <c r="A1103" s="143" t="s">
        <v>85</v>
      </c>
      <c r="B1103" s="102">
        <v>0.37087789145949795</v>
      </c>
      <c r="C1103" s="42">
        <v>0.17898539911570763</v>
      </c>
      <c r="D1103" s="42">
        <v>4.0612676598159227E-3</v>
      </c>
      <c r="E1103" s="36">
        <v>0.55392455823502151</v>
      </c>
      <c r="F1103" s="173">
        <v>120.69764432891657</v>
      </c>
      <c r="G1103" s="174">
        <v>58.24859486102865</v>
      </c>
      <c r="H1103" s="174">
        <v>1.3216895663421466</v>
      </c>
      <c r="I1103" s="36">
        <v>180.26792875628738</v>
      </c>
    </row>
    <row r="1104" spans="1:53" x14ac:dyDescent="0.25">
      <c r="A1104" s="143" t="s">
        <v>86</v>
      </c>
      <c r="B1104" s="102">
        <v>2.6795790479041239E-4</v>
      </c>
      <c r="C1104" s="42">
        <v>8.4533750677245386E-3</v>
      </c>
      <c r="D1104" s="42">
        <v>7.6166044833770605E-3</v>
      </c>
      <c r="E1104" s="36">
        <v>1.6337937455892012E-2</v>
      </c>
      <c r="F1104" s="173">
        <v>8.7203601595774283E-2</v>
      </c>
      <c r="G1104" s="174">
        <v>2.7510468561175214</v>
      </c>
      <c r="H1104" s="174">
        <v>2.4787301699515552</v>
      </c>
      <c r="I1104" s="36">
        <v>5.3169806276648508</v>
      </c>
    </row>
    <row r="1105" spans="1:9" x14ac:dyDescent="0.25">
      <c r="A1105" s="143" t="s">
        <v>176</v>
      </c>
      <c r="B1105" s="167">
        <v>11.43963319774322</v>
      </c>
      <c r="C1105" s="154">
        <v>52.863351523414018</v>
      </c>
      <c r="D1105" s="154">
        <v>237.84707332881592</v>
      </c>
      <c r="E1105" s="155">
        <v>302.15005804997315</v>
      </c>
      <c r="F1105" s="170">
        <v>3722.8878041797807</v>
      </c>
      <c r="G1105" s="171">
        <v>17203.727014028012</v>
      </c>
      <c r="H1105" s="171">
        <v>77404.402156040072</v>
      </c>
      <c r="I1105" s="155">
        <v>98331.016974247861</v>
      </c>
    </row>
    <row r="1106" spans="1:9" x14ac:dyDescent="0.25">
      <c r="A1106" s="143" t="s">
        <v>177</v>
      </c>
      <c r="B1106" s="102">
        <v>9.9443578894805457E-3</v>
      </c>
      <c r="C1106" s="42">
        <v>8.1583700003054371E-2</v>
      </c>
      <c r="D1106" s="42">
        <v>0.17696832209136112</v>
      </c>
      <c r="E1106" s="36">
        <v>0.26849637998389603</v>
      </c>
      <c r="F1106" s="173">
        <v>3.2362688617017596</v>
      </c>
      <c r="G1106" s="174">
        <v>26.550410883904174</v>
      </c>
      <c r="H1106" s="174">
        <v>57.592161973345483</v>
      </c>
      <c r="I1106" s="36">
        <v>87.378841718951406</v>
      </c>
    </row>
    <row r="1107" spans="1:9" x14ac:dyDescent="0.25">
      <c r="A1107" s="143" t="s">
        <v>178</v>
      </c>
      <c r="B1107" s="102">
        <v>2.2109918248801652E-2</v>
      </c>
      <c r="C1107" s="42">
        <v>3.4684138490058754E-2</v>
      </c>
      <c r="D1107" s="42">
        <v>2.7034852254628263</v>
      </c>
      <c r="E1107" s="36">
        <v>2.7602792822016866</v>
      </c>
      <c r="F1107" s="173">
        <v>7.1954007245716669</v>
      </c>
      <c r="G1107" s="174">
        <v>11.287525915480902</v>
      </c>
      <c r="H1107" s="174">
        <v>879.81598716306155</v>
      </c>
      <c r="I1107" s="36">
        <v>898.29891380311415</v>
      </c>
    </row>
    <row r="1108" spans="1:9" x14ac:dyDescent="0.25">
      <c r="A1108" s="143" t="s">
        <v>179</v>
      </c>
      <c r="B1108" s="102">
        <v>5.464939583030469E-2</v>
      </c>
      <c r="C1108" s="42">
        <v>7.3891980124422121E-2</v>
      </c>
      <c r="D1108" s="42">
        <v>0.10083253126987646</v>
      </c>
      <c r="E1108" s="36">
        <v>0.22937390722460327</v>
      </c>
      <c r="F1108" s="173">
        <v>17.784973147790392</v>
      </c>
      <c r="G1108" s="174">
        <v>24.047235333225125</v>
      </c>
      <c r="H1108" s="174">
        <v>32.814706069706418</v>
      </c>
      <c r="I1108" s="36">
        <v>74.646914550721931</v>
      </c>
    </row>
    <row r="1109" spans="1:9" x14ac:dyDescent="0.25">
      <c r="A1109" s="143" t="s">
        <v>180</v>
      </c>
      <c r="B1109" s="102">
        <v>3.0911905722771503E-3</v>
      </c>
      <c r="C1109" s="42">
        <v>7.2938005826203144E-3</v>
      </c>
      <c r="D1109" s="42">
        <v>2.3406192480517039E-2</v>
      </c>
      <c r="E1109" s="36">
        <v>3.3791183635414501E-2</v>
      </c>
      <c r="F1109" s="173">
        <v>1.0059899196939652</v>
      </c>
      <c r="G1109" s="174">
        <v>2.3736776141138352</v>
      </c>
      <c r="H1109" s="174">
        <v>7.6172572163582881</v>
      </c>
      <c r="I1109" s="36">
        <v>10.996924750166087</v>
      </c>
    </row>
    <row r="1110" spans="1:9" x14ac:dyDescent="0.25">
      <c r="A1110" s="143" t="s">
        <v>181</v>
      </c>
      <c r="B1110" s="102">
        <v>2.6200081677339956E-3</v>
      </c>
      <c r="C1110" s="42">
        <v>4.324750597894467E-3</v>
      </c>
      <c r="D1110" s="42">
        <v>9.38242342820007E-3</v>
      </c>
      <c r="E1110" s="36">
        <v>1.6327182193828532E-2</v>
      </c>
      <c r="F1110" s="173">
        <v>0.85264940631422947</v>
      </c>
      <c r="G1110" s="174">
        <v>1.4074368451076562</v>
      </c>
      <c r="H1110" s="174">
        <v>3.0533942085999342</v>
      </c>
      <c r="I1110" s="36">
        <v>5.31348046002182</v>
      </c>
    </row>
    <row r="1111" spans="1:9" x14ac:dyDescent="0.25">
      <c r="A1111" s="143" t="s">
        <v>182</v>
      </c>
      <c r="B1111" s="102">
        <v>2.4089765251567974E-2</v>
      </c>
      <c r="C1111" s="42">
        <v>8.4597363891750821E-2</v>
      </c>
      <c r="D1111" s="42">
        <v>3.5608418444792352E-3</v>
      </c>
      <c r="E1111" s="36">
        <v>0.11224797098779803</v>
      </c>
      <c r="F1111" s="173">
        <v>7.8397175600270828</v>
      </c>
      <c r="G1111" s="174">
        <v>27.531170698767678</v>
      </c>
      <c r="H1111" s="174">
        <v>1.1588321449012904</v>
      </c>
      <c r="I1111" s="36">
        <v>36.529720403696047</v>
      </c>
    </row>
    <row r="1112" spans="1:9" x14ac:dyDescent="0.25">
      <c r="A1112" s="143" t="s">
        <v>200</v>
      </c>
      <c r="B1112" s="102">
        <v>4.7859841673812779E-4</v>
      </c>
      <c r="C1112" s="42">
        <v>5.0219181697424913E-4</v>
      </c>
      <c r="D1112" s="42">
        <v>1.7385376043784653E-3</v>
      </c>
      <c r="E1112" s="36">
        <v>2.7193278380908421E-3</v>
      </c>
      <c r="F1112" s="173">
        <v>0.15575396325868479</v>
      </c>
      <c r="G1112" s="174">
        <v>0.16343214493460745</v>
      </c>
      <c r="H1112" s="174">
        <v>0.56578566222957005</v>
      </c>
      <c r="I1112" s="36">
        <v>0.88497177042286224</v>
      </c>
    </row>
    <row r="1113" spans="1:9" x14ac:dyDescent="0.25">
      <c r="A1113" s="143" t="s">
        <v>201</v>
      </c>
      <c r="B1113" s="102">
        <v>9.4511935783722319E-4</v>
      </c>
      <c r="C1113" s="42">
        <v>1.0647031794658165E-3</v>
      </c>
      <c r="D1113" s="42">
        <v>3.2861410505826863E-3</v>
      </c>
      <c r="E1113" s="36">
        <v>5.2959635878857261E-3</v>
      </c>
      <c r="F1113" s="173">
        <v>0.30757746074240905</v>
      </c>
      <c r="G1113" s="174">
        <v>0.34649454343402258</v>
      </c>
      <c r="H1113" s="174">
        <v>1.0694341530497931</v>
      </c>
      <c r="I1113" s="36">
        <v>1.7235061572262247</v>
      </c>
    </row>
    <row r="1114" spans="1:9" x14ac:dyDescent="0.25">
      <c r="A1114" s="143" t="s">
        <v>185</v>
      </c>
      <c r="B1114" s="102">
        <v>1.6915447267913395E-3</v>
      </c>
      <c r="C1114" s="42">
        <v>4.7529615033950777E-2</v>
      </c>
      <c r="D1114" s="42">
        <v>0.12210814224303916</v>
      </c>
      <c r="E1114" s="36">
        <v>0.17132930200378127</v>
      </c>
      <c r="F1114" s="173">
        <v>0.55049240869352678</v>
      </c>
      <c r="G1114" s="174">
        <v>15.467928130961667</v>
      </c>
      <c r="H1114" s="174">
        <v>39.738591761608376</v>
      </c>
      <c r="I1114" s="36">
        <v>55.757012301263565</v>
      </c>
    </row>
    <row r="1115" spans="1:9" x14ac:dyDescent="0.25">
      <c r="A1115" s="143" t="s">
        <v>186</v>
      </c>
      <c r="B1115" s="102">
        <v>8.8366247223732185E-4</v>
      </c>
      <c r="C1115" s="42">
        <v>1.0709271846073355E-2</v>
      </c>
      <c r="D1115" s="42">
        <v>1.86540480556935</v>
      </c>
      <c r="E1115" s="36">
        <v>1.8769977398876607</v>
      </c>
      <c r="F1115" s="173">
        <v>0.28757707384819631</v>
      </c>
      <c r="G1115" s="174">
        <v>3.4852006929083803</v>
      </c>
      <c r="H1115" s="174">
        <v>607.07303114251238</v>
      </c>
      <c r="I1115" s="36">
        <v>610.84580890926907</v>
      </c>
    </row>
    <row r="1116" spans="1:9" x14ac:dyDescent="0.25">
      <c r="A1116" s="143" t="s">
        <v>187</v>
      </c>
      <c r="B1116" s="102">
        <v>2.7179013790595906E-3</v>
      </c>
      <c r="C1116" s="42">
        <v>2.1841019313035597E-2</v>
      </c>
      <c r="D1116" s="42">
        <v>6.9574446576214755E-2</v>
      </c>
      <c r="E1116" s="36">
        <v>9.4133367268309939E-2</v>
      </c>
      <c r="F1116" s="173">
        <v>0.88450754689062039</v>
      </c>
      <c r="G1116" s="174">
        <v>7.107890876028808</v>
      </c>
      <c r="H1116" s="174">
        <v>22.642147188097429</v>
      </c>
      <c r="I1116" s="36">
        <v>30.634545611016858</v>
      </c>
    </row>
    <row r="1117" spans="1:9" x14ac:dyDescent="0.25">
      <c r="A1117" s="143" t="s">
        <v>188</v>
      </c>
      <c r="B1117" s="102">
        <v>2.1373517320902321E-4</v>
      </c>
      <c r="C1117" s="42">
        <v>1.9400662402406683E-3</v>
      </c>
      <c r="D1117" s="42">
        <v>1.6150272811556756E-2</v>
      </c>
      <c r="E1117" s="36">
        <v>1.8304074225006448E-2</v>
      </c>
      <c r="F1117" s="173">
        <v>6.9557481075625885E-2</v>
      </c>
      <c r="G1117" s="174">
        <v>0.63137067598616448</v>
      </c>
      <c r="H1117" s="174">
        <v>5.2559074792872185</v>
      </c>
      <c r="I1117" s="36">
        <v>5.9568356363490089</v>
      </c>
    </row>
    <row r="1118" spans="1:9" x14ac:dyDescent="0.25">
      <c r="A1118" s="143" t="s">
        <v>189</v>
      </c>
      <c r="B1118" s="102">
        <v>1.673506017230114E-4</v>
      </c>
      <c r="C1118" s="42">
        <v>1.5093553946147189E-3</v>
      </c>
      <c r="D1118" s="42">
        <v>6.4738721654580477E-3</v>
      </c>
      <c r="E1118" s="36">
        <v>8.1505781617957785E-3</v>
      </c>
      <c r="F1118" s="173">
        <v>5.4462193272040937E-2</v>
      </c>
      <c r="G1118" s="174">
        <v>0.49120113325771936</v>
      </c>
      <c r="H1118" s="174">
        <v>2.1068420039339544</v>
      </c>
      <c r="I1118" s="36">
        <v>2.6525053304637147</v>
      </c>
    </row>
    <row r="1119" spans="1:9" x14ac:dyDescent="0.25">
      <c r="A1119" s="143" t="s">
        <v>190</v>
      </c>
      <c r="B1119" s="102">
        <v>3.4061537604384859E-3</v>
      </c>
      <c r="C1119" s="42">
        <v>4.3402728248631312E-2</v>
      </c>
      <c r="D1119" s="42">
        <v>2.456980872690672E-3</v>
      </c>
      <c r="E1119" s="42">
        <v>4.9265862881760471E-2</v>
      </c>
      <c r="F1119" s="173">
        <v>1.1084908121354065</v>
      </c>
      <c r="G1119" s="174">
        <v>14.124883627985163</v>
      </c>
      <c r="H1119" s="174">
        <v>0.7995941799818902</v>
      </c>
      <c r="I1119" s="36">
        <v>16.032968620102459</v>
      </c>
    </row>
    <row r="1120" spans="1:9" x14ac:dyDescent="0.25">
      <c r="A1120" s="143" t="s">
        <v>191</v>
      </c>
      <c r="B1120" s="102">
        <v>2.1523271902305799E-5</v>
      </c>
      <c r="C1120" s="42">
        <v>1.5171618846042271E-4</v>
      </c>
      <c r="D1120" s="42">
        <v>1.1995909470211409E-3</v>
      </c>
      <c r="E1120" s="42">
        <v>1.3728304073838695E-3</v>
      </c>
      <c r="F1120" s="173">
        <v>7.0044838926257872E-3</v>
      </c>
      <c r="G1120" s="174">
        <v>4.9374165932818154E-2</v>
      </c>
      <c r="H1120" s="174">
        <v>0.39039210693840326</v>
      </c>
      <c r="I1120" s="36">
        <v>0.44677075676384725</v>
      </c>
    </row>
    <row r="1121" spans="1:53" x14ac:dyDescent="0.25">
      <c r="A1121" s="156" t="s">
        <v>192</v>
      </c>
      <c r="B1121" s="175">
        <v>5.0762345301166694E-5</v>
      </c>
      <c r="C1121" s="157">
        <v>3.8830869172850637E-4</v>
      </c>
      <c r="D1121" s="157">
        <v>2.2674373249020534E-3</v>
      </c>
      <c r="E1121" s="157">
        <v>2.7065083619317266E-3</v>
      </c>
      <c r="F1121" s="176">
        <v>1.6519980402042809E-2</v>
      </c>
      <c r="G1121" s="177">
        <v>0.1263702837061465</v>
      </c>
      <c r="H1121" s="177">
        <v>0.73790956560435716</v>
      </c>
      <c r="I1121" s="158">
        <v>0.88079982971254656</v>
      </c>
      <c r="AY1121" s="159"/>
    </row>
    <row r="1123" spans="1:53" ht="13.5" customHeight="1" x14ac:dyDescent="0.25">
      <c r="A1123" s="77" t="s">
        <v>312</v>
      </c>
    </row>
    <row r="1124" spans="1:53" x14ac:dyDescent="0.25">
      <c r="A1124" s="149"/>
      <c r="B1124" s="160" t="s">
        <v>285</v>
      </c>
      <c r="C1124" s="161"/>
      <c r="D1124" s="161"/>
      <c r="E1124" s="162"/>
      <c r="F1124" s="60" t="s">
        <v>286</v>
      </c>
      <c r="G1124" s="83"/>
      <c r="H1124" s="84"/>
      <c r="I1124" s="84"/>
    </row>
    <row r="1125" spans="1:53" ht="26.25" x14ac:dyDescent="0.25">
      <c r="A1125" s="156" t="s">
        <v>194</v>
      </c>
      <c r="B1125" s="164" t="s">
        <v>195</v>
      </c>
      <c r="C1125" s="165" t="s">
        <v>196</v>
      </c>
      <c r="D1125" s="165" t="s">
        <v>197</v>
      </c>
      <c r="E1125" s="19" t="s">
        <v>198</v>
      </c>
      <c r="F1125" s="89" t="s">
        <v>195</v>
      </c>
      <c r="G1125" s="89" t="s">
        <v>196</v>
      </c>
      <c r="H1125" s="165" t="s">
        <v>197</v>
      </c>
      <c r="I1125" s="19" t="s">
        <v>198</v>
      </c>
    </row>
    <row r="1126" spans="1:53" x14ac:dyDescent="0.25">
      <c r="A1126" s="143" t="s">
        <v>170</v>
      </c>
      <c r="B1126" s="167">
        <v>357.88142646375888</v>
      </c>
      <c r="C1126" s="154">
        <v>146.01777629347734</v>
      </c>
      <c r="D1126" s="154">
        <v>3072.7848378615258</v>
      </c>
      <c r="E1126" s="155">
        <v>3576.6840406187621</v>
      </c>
      <c r="F1126" s="168">
        <v>116468.10478042548</v>
      </c>
      <c r="G1126" s="169">
        <v>47519.687839613587</v>
      </c>
      <c r="H1126" s="169">
        <v>1000000</v>
      </c>
      <c r="I1126" s="151">
        <v>1163987.7926200391</v>
      </c>
    </row>
    <row r="1127" spans="1:53" x14ac:dyDescent="0.25">
      <c r="A1127" s="143" t="s">
        <v>172</v>
      </c>
      <c r="B1127" s="167">
        <v>355.83021361398863</v>
      </c>
      <c r="C1127" s="154">
        <v>121.70184444396519</v>
      </c>
      <c r="D1127" s="154">
        <v>3072.7848378615258</v>
      </c>
      <c r="E1127" s="155">
        <v>3550.3168959194795</v>
      </c>
      <c r="F1127" s="170">
        <v>115800.5628085646</v>
      </c>
      <c r="G1127" s="171">
        <v>39606.367144359639</v>
      </c>
      <c r="H1127" s="171">
        <v>1000000</v>
      </c>
      <c r="I1127" s="155">
        <v>1155406.9299529241</v>
      </c>
    </row>
    <row r="1128" spans="1:53" x14ac:dyDescent="0.25">
      <c r="A1128" s="143" t="s">
        <v>33</v>
      </c>
      <c r="B1128" s="167">
        <v>5.7908972128329443</v>
      </c>
      <c r="C1128" s="154">
        <v>68.697365469115724</v>
      </c>
      <c r="D1128" s="154">
        <v>0</v>
      </c>
      <c r="E1128" s="155">
        <v>74.488262681948669</v>
      </c>
      <c r="F1128" s="170">
        <v>1884.5762129127995</v>
      </c>
      <c r="G1128" s="171">
        <v>22356.711938517954</v>
      </c>
      <c r="H1128" s="171">
        <v>0</v>
      </c>
      <c r="I1128" s="155">
        <v>24241.288151430756</v>
      </c>
    </row>
    <row r="1129" spans="1:53" x14ac:dyDescent="0.25">
      <c r="A1129" s="143" t="s">
        <v>25</v>
      </c>
      <c r="B1129" s="167">
        <v>337.42070175864632</v>
      </c>
      <c r="C1129" s="154">
        <v>50.349369315256851</v>
      </c>
      <c r="D1129" s="154">
        <v>3072.7848378615258</v>
      </c>
      <c r="E1129" s="155">
        <v>3460.554908935429</v>
      </c>
      <c r="F1129" s="170">
        <v>109809.41379334289</v>
      </c>
      <c r="G1129" s="171">
        <v>16385.582451095732</v>
      </c>
      <c r="H1129" s="171">
        <v>1000000</v>
      </c>
      <c r="I1129" s="155">
        <v>1126194.9962444387</v>
      </c>
      <c r="AZ1129" s="159"/>
    </row>
    <row r="1130" spans="1:53" x14ac:dyDescent="0.25">
      <c r="A1130" s="143" t="s">
        <v>173</v>
      </c>
      <c r="B1130" s="167">
        <v>12.618614642509403</v>
      </c>
      <c r="C1130" s="154">
        <v>2.6551096595926111</v>
      </c>
      <c r="D1130" s="154">
        <v>0</v>
      </c>
      <c r="E1130" s="155">
        <v>15.273724302102014</v>
      </c>
      <c r="F1130" s="170">
        <v>4106.5728023089323</v>
      </c>
      <c r="G1130" s="171">
        <v>864.07275474595508</v>
      </c>
      <c r="H1130" s="171">
        <v>0</v>
      </c>
      <c r="I1130" s="155">
        <v>4970.6455570548869</v>
      </c>
      <c r="AX1130" s="159"/>
    </row>
    <row r="1131" spans="1:53" x14ac:dyDescent="0.25">
      <c r="A1131" s="143" t="s">
        <v>199</v>
      </c>
      <c r="B1131" s="272">
        <v>1.3449107702376974E-2</v>
      </c>
      <c r="C1131" s="273">
        <v>1.25491189194339E-2</v>
      </c>
      <c r="D1131" s="154">
        <v>0</v>
      </c>
      <c r="E1131" s="155">
        <v>2.5998226621810873E-2</v>
      </c>
      <c r="F1131" s="170">
        <v>4.3768465454082195</v>
      </c>
      <c r="G1131" s="171">
        <v>4.0839562747150673</v>
      </c>
      <c r="H1131" s="171">
        <v>0</v>
      </c>
      <c r="I1131" s="155">
        <v>8.4608028201232859</v>
      </c>
      <c r="BA1131" s="159"/>
    </row>
    <row r="1132" spans="1:53" x14ac:dyDescent="0.25">
      <c r="A1132" s="143" t="s">
        <v>175</v>
      </c>
      <c r="B1132" s="167">
        <v>21.682726153168652</v>
      </c>
      <c r="C1132" s="154">
        <v>10.1010382626317</v>
      </c>
      <c r="D1132" s="154">
        <v>182.44357555957583</v>
      </c>
      <c r="E1132" s="155">
        <v>214.2273399753762</v>
      </c>
      <c r="F1132" s="170">
        <v>7056.3763157131852</v>
      </c>
      <c r="G1132" s="171">
        <v>3287.2585604338697</v>
      </c>
      <c r="H1132" s="171">
        <v>59374.015815095481</v>
      </c>
      <c r="I1132" s="155">
        <v>69717.650691242539</v>
      </c>
      <c r="AV1132" s="432"/>
    </row>
    <row r="1133" spans="1:53" x14ac:dyDescent="0.25">
      <c r="A1133" s="143" t="s">
        <v>85</v>
      </c>
      <c r="B1133" s="102">
        <v>0.97450368210840088</v>
      </c>
      <c r="C1133" s="42">
        <v>2.1849035385877975E-2</v>
      </c>
      <c r="D1133" s="42">
        <v>4.3204975104424712E-2</v>
      </c>
      <c r="E1133" s="36">
        <v>1.0395576925987036</v>
      </c>
      <c r="F1133" s="173">
        <v>317.14022736020695</v>
      </c>
      <c r="G1133" s="174">
        <v>7.1104996082588059</v>
      </c>
      <c r="H1133" s="174">
        <v>14.060527301512197</v>
      </c>
      <c r="I1133" s="36">
        <v>338.31125426997795</v>
      </c>
    </row>
    <row r="1134" spans="1:53" x14ac:dyDescent="0.25">
      <c r="A1134" s="143" t="s">
        <v>86</v>
      </c>
      <c r="B1134" s="102">
        <v>4.8143786573409501E-3</v>
      </c>
      <c r="C1134" s="42">
        <v>1.5567248670515441E-4</v>
      </c>
      <c r="D1134" s="42">
        <v>7.6166044833770605E-3</v>
      </c>
      <c r="E1134" s="36">
        <v>1.2586655627423164E-2</v>
      </c>
      <c r="F1134" s="173">
        <v>1.566780269812666</v>
      </c>
      <c r="G1134" s="174">
        <v>5.0661694495177587E-2</v>
      </c>
      <c r="H1134" s="174">
        <v>2.4787301699515552</v>
      </c>
      <c r="I1134" s="36">
        <v>4.0961721342593975</v>
      </c>
    </row>
    <row r="1135" spans="1:53" x14ac:dyDescent="0.25">
      <c r="A1135" s="143" t="s">
        <v>176</v>
      </c>
      <c r="B1135" s="167">
        <v>52.193646960616036</v>
      </c>
      <c r="C1135" s="154">
        <v>10.797762533184905</v>
      </c>
      <c r="D1135" s="154">
        <v>185.75812500080349</v>
      </c>
      <c r="E1135" s="155">
        <v>248.74953449460443</v>
      </c>
      <c r="F1135" s="170">
        <v>16985.779908019755</v>
      </c>
      <c r="G1135" s="171">
        <v>3513.9988977228554</v>
      </c>
      <c r="H1135" s="171">
        <v>60452.695129178006</v>
      </c>
      <c r="I1135" s="155">
        <v>80952.473934920621</v>
      </c>
    </row>
    <row r="1136" spans="1:53" x14ac:dyDescent="0.25">
      <c r="A1136" s="143" t="s">
        <v>177</v>
      </c>
      <c r="B1136" s="102">
        <v>3.3054879714258197E-2</v>
      </c>
      <c r="C1136" s="42">
        <v>1.0908806066474996E-3</v>
      </c>
      <c r="D1136" s="42">
        <v>0.12482979533460936</v>
      </c>
      <c r="E1136" s="36">
        <v>0.15897555565551505</v>
      </c>
      <c r="F1136" s="173">
        <v>10.757303702807389</v>
      </c>
      <c r="G1136" s="174">
        <v>0.35501366487042652</v>
      </c>
      <c r="H1136" s="174">
        <v>40.624320257152604</v>
      </c>
      <c r="I1136" s="36">
        <v>51.736637624830422</v>
      </c>
    </row>
    <row r="1137" spans="1:51" x14ac:dyDescent="0.25">
      <c r="A1137" s="143" t="s">
        <v>178</v>
      </c>
      <c r="B1137" s="102">
        <v>0.10523427144597133</v>
      </c>
      <c r="C1137" s="42">
        <v>3.0773220128434888E-3</v>
      </c>
      <c r="D1137" s="42">
        <v>2.7034852254628263</v>
      </c>
      <c r="E1137" s="36">
        <v>2.8117968189216413</v>
      </c>
      <c r="F1137" s="173">
        <v>34.2471982253102</v>
      </c>
      <c r="G1137" s="174">
        <v>1.0014765677459931</v>
      </c>
      <c r="H1137" s="174">
        <v>879.81598716306155</v>
      </c>
      <c r="I1137" s="36">
        <v>915.06466195611779</v>
      </c>
    </row>
    <row r="1138" spans="1:51" x14ac:dyDescent="0.25">
      <c r="A1138" s="143" t="s">
        <v>179</v>
      </c>
      <c r="B1138" s="102">
        <v>0.13160346990451455</v>
      </c>
      <c r="C1138" s="42">
        <v>6.9597596445383153E-3</v>
      </c>
      <c r="D1138" s="42">
        <v>0.10083253126987646</v>
      </c>
      <c r="E1138" s="36">
        <v>0.23939576081892933</v>
      </c>
      <c r="F1138" s="173">
        <v>42.828729263094999</v>
      </c>
      <c r="G1138" s="174">
        <v>2.2649681028047159</v>
      </c>
      <c r="H1138" s="174">
        <v>32.814706069706418</v>
      </c>
      <c r="I1138" s="36">
        <v>77.908403435606132</v>
      </c>
    </row>
    <row r="1139" spans="1:51" x14ac:dyDescent="0.25">
      <c r="A1139" s="143" t="s">
        <v>180</v>
      </c>
      <c r="B1139" s="102">
        <v>1.5665104365518445E-3</v>
      </c>
      <c r="C1139" s="42">
        <v>1.3515656224212587E-3</v>
      </c>
      <c r="D1139" s="42">
        <v>2.3406192480517039E-2</v>
      </c>
      <c r="E1139" s="36">
        <v>2.6324268539490141E-2</v>
      </c>
      <c r="F1139" s="173">
        <v>0.50980153808687823</v>
      </c>
      <c r="G1139" s="174">
        <v>0.439850394263813</v>
      </c>
      <c r="H1139" s="174">
        <v>7.6172572163582881</v>
      </c>
      <c r="I1139" s="36">
        <v>8.5669091487089801</v>
      </c>
    </row>
    <row r="1140" spans="1:51" x14ac:dyDescent="0.25">
      <c r="A1140" s="143" t="s">
        <v>181</v>
      </c>
      <c r="B1140" s="102">
        <v>1.3936149515469372E-3</v>
      </c>
      <c r="C1140" s="42">
        <v>5.7398569948888245E-4</v>
      </c>
      <c r="D1140" s="42">
        <v>9.38242342820007E-3</v>
      </c>
      <c r="E1140" s="36">
        <v>1.1350024079235889E-2</v>
      </c>
      <c r="F1140" s="173">
        <v>0.4535348308073564</v>
      </c>
      <c r="G1140" s="174">
        <v>0.18679658022796744</v>
      </c>
      <c r="H1140" s="174">
        <v>3.0533942085999342</v>
      </c>
      <c r="I1140" s="36">
        <v>3.6937256196352575</v>
      </c>
    </row>
    <row r="1141" spans="1:51" x14ac:dyDescent="0.25">
      <c r="A1141" s="143" t="s">
        <v>182</v>
      </c>
      <c r="B1141" s="102">
        <v>3.6128702078139861E-2</v>
      </c>
      <c r="C1141" s="42">
        <v>1.8470898065939979E-2</v>
      </c>
      <c r="D1141" s="42">
        <v>8.2524435116525208E-4</v>
      </c>
      <c r="E1141" s="36">
        <v>5.5424844495245096E-2</v>
      </c>
      <c r="F1141" s="173">
        <v>11.757641352878867</v>
      </c>
      <c r="G1141" s="174">
        <v>6.011126401806453</v>
      </c>
      <c r="H1141" s="174">
        <v>0.26856561546286878</v>
      </c>
      <c r="I1141" s="36">
        <v>18.037333370148193</v>
      </c>
    </row>
    <row r="1142" spans="1:51" x14ac:dyDescent="0.25">
      <c r="A1142" s="143" t="s">
        <v>200</v>
      </c>
      <c r="B1142" s="102">
        <v>4.7713223165408471E-4</v>
      </c>
      <c r="C1142" s="42">
        <v>4.2548527055179258E-5</v>
      </c>
      <c r="D1142" s="42">
        <v>1.7385376043784653E-3</v>
      </c>
      <c r="E1142" s="36">
        <v>2.2582183630877294E-3</v>
      </c>
      <c r="F1142" s="173">
        <v>0.15527681137158311</v>
      </c>
      <c r="G1142" s="174">
        <v>1.384689436465408E-2</v>
      </c>
      <c r="H1142" s="174">
        <v>0.56578566222957005</v>
      </c>
      <c r="I1142" s="36">
        <v>0.7349093679658073</v>
      </c>
    </row>
    <row r="1143" spans="1:51" x14ac:dyDescent="0.25">
      <c r="A1143" s="143" t="s">
        <v>201</v>
      </c>
      <c r="B1143" s="102">
        <v>4.7658283465497765E-4</v>
      </c>
      <c r="C1143" s="42">
        <v>9.6948359528591368E-5</v>
      </c>
      <c r="D1143" s="42">
        <v>3.2861410505826863E-3</v>
      </c>
      <c r="E1143" s="36">
        <v>3.8596722447662552E-3</v>
      </c>
      <c r="F1143" s="173">
        <v>0.1550980168812115</v>
      </c>
      <c r="G1143" s="174">
        <v>3.1550650190028152E-2</v>
      </c>
      <c r="H1143" s="174">
        <v>1.0694341530497931</v>
      </c>
      <c r="I1143" s="36">
        <v>1.2560828201210326</v>
      </c>
    </row>
    <row r="1144" spans="1:51" x14ac:dyDescent="0.25">
      <c r="A1144" s="143" t="s">
        <v>185</v>
      </c>
      <c r="B1144" s="102">
        <v>2.0088091686835878E-3</v>
      </c>
      <c r="C1144" s="42">
        <v>7.9190051730072881E-5</v>
      </c>
      <c r="D1144" s="42">
        <v>8.6132558780880455E-2</v>
      </c>
      <c r="E1144" s="36">
        <v>8.8220558001294122E-2</v>
      </c>
      <c r="F1144" s="173">
        <v>0.65374221583363412</v>
      </c>
      <c r="G1144" s="174">
        <v>2.5771427518883627E-2</v>
      </c>
      <c r="H1144" s="174">
        <v>28.030780977435295</v>
      </c>
      <c r="I1144" s="36">
        <v>28.710294620787813</v>
      </c>
    </row>
    <row r="1145" spans="1:51" x14ac:dyDescent="0.25">
      <c r="A1145" s="143" t="s">
        <v>186</v>
      </c>
      <c r="B1145" s="102">
        <v>9.755223293206005E-3</v>
      </c>
      <c r="C1145" s="42">
        <v>6.451050291461848E-4</v>
      </c>
      <c r="D1145" s="42">
        <v>1.86540480556935</v>
      </c>
      <c r="E1145" s="36">
        <v>1.8758051338917021</v>
      </c>
      <c r="F1145" s="173">
        <v>3.1747173355603566</v>
      </c>
      <c r="G1145" s="174">
        <v>0.20994149059754516</v>
      </c>
      <c r="H1145" s="174">
        <v>607.07303114251238</v>
      </c>
      <c r="I1145" s="36">
        <v>610.45768996867037</v>
      </c>
    </row>
    <row r="1146" spans="1:51" x14ac:dyDescent="0.25">
      <c r="A1146" s="143" t="s">
        <v>187</v>
      </c>
      <c r="B1146" s="102">
        <v>1.1674248913567746E-2</v>
      </c>
      <c r="C1146" s="42">
        <v>1.5927982357641906E-3</v>
      </c>
      <c r="D1146" s="42">
        <v>6.9574446576214755E-2</v>
      </c>
      <c r="E1146" s="36">
        <v>8.2841493725546694E-2</v>
      </c>
      <c r="F1146" s="173">
        <v>3.799240600813536</v>
      </c>
      <c r="G1146" s="174">
        <v>0.51835657874199959</v>
      </c>
      <c r="H1146" s="174">
        <v>22.642147188097429</v>
      </c>
      <c r="I1146" s="36">
        <v>26.959744367652963</v>
      </c>
    </row>
    <row r="1147" spans="1:51" x14ac:dyDescent="0.25">
      <c r="A1147" s="143" t="s">
        <v>188</v>
      </c>
      <c r="B1147" s="102">
        <v>5.6063702974181031E-5</v>
      </c>
      <c r="C1147" s="42">
        <v>2.5510701667818007E-4</v>
      </c>
      <c r="D1147" s="42">
        <v>1.6150272811556756E-2</v>
      </c>
      <c r="E1147" s="36">
        <v>1.6461443531209118E-2</v>
      </c>
      <c r="F1147" s="173">
        <v>1.8245241997873828E-2</v>
      </c>
      <c r="G1147" s="174">
        <v>8.3021438251992707E-2</v>
      </c>
      <c r="H1147" s="174">
        <v>5.2559074792872185</v>
      </c>
      <c r="I1147" s="36">
        <v>5.3571741595370854</v>
      </c>
    </row>
    <row r="1148" spans="1:51" x14ac:dyDescent="0.25">
      <c r="A1148" s="143" t="s">
        <v>189</v>
      </c>
      <c r="B1148" s="102">
        <v>4.5857369777334951E-5</v>
      </c>
      <c r="C1148" s="42">
        <v>1.6083779943897115E-4</v>
      </c>
      <c r="D1148" s="42">
        <v>6.4738721654580477E-3</v>
      </c>
      <c r="E1148" s="36">
        <v>6.6805673346743534E-3</v>
      </c>
      <c r="F1148" s="173">
        <v>1.4923716497263418E-2</v>
      </c>
      <c r="G1148" s="174">
        <v>5.2342681940237841E-2</v>
      </c>
      <c r="H1148" s="174">
        <v>2.1068420039339544</v>
      </c>
      <c r="I1148" s="36">
        <v>2.1741084023714556</v>
      </c>
    </row>
    <row r="1149" spans="1:51" x14ac:dyDescent="0.25">
      <c r="A1149" s="143" t="s">
        <v>190</v>
      </c>
      <c r="B1149" s="102">
        <v>9.8425562025274203E-4</v>
      </c>
      <c r="C1149" s="42">
        <v>6.520352792159163E-3</v>
      </c>
      <c r="D1149" s="42">
        <v>5.6941860230402385E-4</v>
      </c>
      <c r="E1149" s="42">
        <v>8.0740270147159291E-3</v>
      </c>
      <c r="F1149" s="173">
        <v>0.32031387558450886</v>
      </c>
      <c r="G1149" s="174">
        <v>2.1219685517248705</v>
      </c>
      <c r="H1149" s="174">
        <v>0.18531027466937941</v>
      </c>
      <c r="I1149" s="36">
        <v>2.627592701978759</v>
      </c>
    </row>
    <row r="1150" spans="1:51" x14ac:dyDescent="0.25">
      <c r="A1150" s="143" t="s">
        <v>191</v>
      </c>
      <c r="B1150" s="102">
        <v>8.8973039726163409E-6</v>
      </c>
      <c r="C1150" s="42">
        <v>9.72957582891502E-6</v>
      </c>
      <c r="D1150" s="42">
        <v>1.1995909470211409E-3</v>
      </c>
      <c r="E1150" s="42">
        <v>1.2182178268226723E-3</v>
      </c>
      <c r="F1150" s="173">
        <v>2.8955180535218767E-3</v>
      </c>
      <c r="G1150" s="174">
        <v>3.1663706840229736E-3</v>
      </c>
      <c r="H1150" s="174">
        <v>0.39039210693840326</v>
      </c>
      <c r="I1150" s="36">
        <v>0.39645399567594813</v>
      </c>
    </row>
    <row r="1151" spans="1:51" x14ac:dyDescent="0.25">
      <c r="A1151" s="156" t="s">
        <v>192</v>
      </c>
      <c r="B1151" s="175">
        <v>1.4092085643508417E-5</v>
      </c>
      <c r="C1151" s="157">
        <v>2.4675548037429314E-5</v>
      </c>
      <c r="D1151" s="157">
        <v>2.2674373249020534E-3</v>
      </c>
      <c r="E1151" s="157">
        <v>2.3062049585829913E-3</v>
      </c>
      <c r="F1151" s="176">
        <v>4.5860958013954744E-3</v>
      </c>
      <c r="G1151" s="177">
        <v>8.0303533567947505E-3</v>
      </c>
      <c r="H1151" s="177">
        <v>0.73790956560435716</v>
      </c>
      <c r="I1151" s="158">
        <v>0.75052601476254732</v>
      </c>
      <c r="AY1151" s="159"/>
    </row>
    <row r="1153" spans="1:53" ht="14.25" customHeight="1" x14ac:dyDescent="0.25">
      <c r="A1153" s="77" t="s">
        <v>313</v>
      </c>
    </row>
    <row r="1154" spans="1:53" x14ac:dyDescent="0.25">
      <c r="A1154" s="149"/>
      <c r="B1154" s="160" t="s">
        <v>285</v>
      </c>
      <c r="C1154" s="161"/>
      <c r="D1154" s="161"/>
      <c r="E1154" s="162"/>
      <c r="F1154" s="60" t="s">
        <v>286</v>
      </c>
      <c r="G1154" s="83"/>
      <c r="H1154" s="84"/>
      <c r="I1154" s="84"/>
    </row>
    <row r="1155" spans="1:53" ht="26.25" x14ac:dyDescent="0.25">
      <c r="A1155" s="156" t="s">
        <v>194</v>
      </c>
      <c r="B1155" s="164" t="s">
        <v>195</v>
      </c>
      <c r="C1155" s="165" t="s">
        <v>196</v>
      </c>
      <c r="D1155" s="165" t="s">
        <v>197</v>
      </c>
      <c r="E1155" s="19" t="s">
        <v>198</v>
      </c>
      <c r="F1155" s="89" t="s">
        <v>195</v>
      </c>
      <c r="G1155" s="89" t="s">
        <v>196</v>
      </c>
      <c r="H1155" s="165" t="s">
        <v>197</v>
      </c>
      <c r="I1155" s="19" t="s">
        <v>198</v>
      </c>
    </row>
    <row r="1156" spans="1:53" x14ac:dyDescent="0.25">
      <c r="A1156" s="143" t="s">
        <v>170</v>
      </c>
      <c r="B1156" s="167">
        <v>246.93045458953867</v>
      </c>
      <c r="C1156" s="154">
        <v>384.95671995206612</v>
      </c>
      <c r="D1156" s="154">
        <v>3072.7848378615258</v>
      </c>
      <c r="E1156" s="155">
        <v>3704.6720124031308</v>
      </c>
      <c r="F1156" s="168">
        <v>80360.476772394992</v>
      </c>
      <c r="G1156" s="169">
        <v>125279.42575373189</v>
      </c>
      <c r="H1156" s="169">
        <v>1000000</v>
      </c>
      <c r="I1156" s="151">
        <v>1205639.9025261269</v>
      </c>
    </row>
    <row r="1157" spans="1:53" x14ac:dyDescent="0.25">
      <c r="A1157" s="143" t="s">
        <v>172</v>
      </c>
      <c r="B1157" s="167">
        <v>245.55580390281446</v>
      </c>
      <c r="C1157" s="154">
        <v>382.46496129091508</v>
      </c>
      <c r="D1157" s="154">
        <v>3072.7848378615258</v>
      </c>
      <c r="E1157" s="155">
        <v>3700.8056030552552</v>
      </c>
      <c r="F1157" s="170">
        <v>79913.11362812719</v>
      </c>
      <c r="G1157" s="171">
        <v>124468.5135706045</v>
      </c>
      <c r="H1157" s="171">
        <v>1000000</v>
      </c>
      <c r="I1157" s="155">
        <v>1204381.6271987315</v>
      </c>
    </row>
    <row r="1158" spans="1:53" x14ac:dyDescent="0.25">
      <c r="A1158" s="143" t="s">
        <v>33</v>
      </c>
      <c r="B1158" s="167">
        <v>3.8795606289810256</v>
      </c>
      <c r="C1158" s="154">
        <v>7.0319068297801861</v>
      </c>
      <c r="D1158" s="154">
        <v>0</v>
      </c>
      <c r="E1158" s="155">
        <v>10.911467458761212</v>
      </c>
      <c r="F1158" s="170">
        <v>1262.5552499409516</v>
      </c>
      <c r="G1158" s="171">
        <v>2288.4475161215555</v>
      </c>
      <c r="H1158" s="171">
        <v>0</v>
      </c>
      <c r="I1158" s="155">
        <v>3551.0027660625074</v>
      </c>
    </row>
    <row r="1159" spans="1:53" x14ac:dyDescent="0.25">
      <c r="A1159" s="143" t="s">
        <v>25</v>
      </c>
      <c r="B1159" s="167">
        <v>229.38802752042022</v>
      </c>
      <c r="C1159" s="154">
        <v>352.06557195629483</v>
      </c>
      <c r="D1159" s="154">
        <v>3072.7848378615258</v>
      </c>
      <c r="E1159" s="155">
        <v>3654.2384373382411</v>
      </c>
      <c r="F1159" s="170">
        <v>74651.509827177011</v>
      </c>
      <c r="G1159" s="171">
        <v>114575.40652319523</v>
      </c>
      <c r="H1159" s="171">
        <v>1000000</v>
      </c>
      <c r="I1159" s="155">
        <v>1189226.9163503724</v>
      </c>
      <c r="AZ1159" s="159"/>
    </row>
    <row r="1160" spans="1:53" x14ac:dyDescent="0.25">
      <c r="A1160" s="143" t="s">
        <v>173</v>
      </c>
      <c r="B1160" s="167">
        <v>12.288215753413205</v>
      </c>
      <c r="C1160" s="154">
        <v>23.367482504840023</v>
      </c>
      <c r="D1160" s="154">
        <v>0</v>
      </c>
      <c r="E1160" s="155">
        <v>35.655698258253224</v>
      </c>
      <c r="F1160" s="170">
        <v>3999.0485510092103</v>
      </c>
      <c r="G1160" s="171">
        <v>7604.6595312877134</v>
      </c>
      <c r="H1160" s="171">
        <v>0</v>
      </c>
      <c r="I1160" s="155">
        <v>11603.708082296922</v>
      </c>
      <c r="AX1160" s="159"/>
    </row>
    <row r="1161" spans="1:53" x14ac:dyDescent="0.25">
      <c r="A1161" s="143" t="s">
        <v>199</v>
      </c>
      <c r="B1161" s="272">
        <v>1.2844789519248669E-2</v>
      </c>
      <c r="C1161" s="273">
        <v>2.909760305676413E-3</v>
      </c>
      <c r="D1161" s="154">
        <v>0</v>
      </c>
      <c r="E1161" s="155">
        <v>1.5754549824925083E-2</v>
      </c>
      <c r="F1161" s="170">
        <v>4.1801786317677463</v>
      </c>
      <c r="G1161" s="171">
        <v>0.94694567280585518</v>
      </c>
      <c r="H1161" s="171">
        <v>0</v>
      </c>
      <c r="I1161" s="155">
        <v>5.1271243045736021</v>
      </c>
      <c r="BA1161" s="159"/>
    </row>
    <row r="1162" spans="1:53" x14ac:dyDescent="0.25">
      <c r="A1162" s="143" t="s">
        <v>175</v>
      </c>
      <c r="B1162" s="167">
        <v>15.998205516200134</v>
      </c>
      <c r="C1162" s="154">
        <v>23.129524777480942</v>
      </c>
      <c r="D1162" s="154">
        <v>183.20167094074895</v>
      </c>
      <c r="E1162" s="155">
        <v>222.32940123443004</v>
      </c>
      <c r="F1162" s="170">
        <v>5206.4190499371007</v>
      </c>
      <c r="G1162" s="171">
        <v>7527.2191181396574</v>
      </c>
      <c r="H1162" s="171">
        <v>59620.728624867319</v>
      </c>
      <c r="I1162" s="155">
        <v>72354.366792944085</v>
      </c>
      <c r="AV1162" s="432"/>
    </row>
    <row r="1163" spans="1:53" x14ac:dyDescent="0.25">
      <c r="A1163" s="143" t="s">
        <v>85</v>
      </c>
      <c r="B1163" s="102">
        <v>0.62088764193249879</v>
      </c>
      <c r="C1163" s="42">
        <v>0.28040293207466171</v>
      </c>
      <c r="D1163" s="42">
        <v>4.3204975104424712E-2</v>
      </c>
      <c r="E1163" s="36">
        <v>0.94449554911158518</v>
      </c>
      <c r="F1163" s="173">
        <v>202.06024004095238</v>
      </c>
      <c r="G1163" s="174">
        <v>91.253682529169652</v>
      </c>
      <c r="H1163" s="174">
        <v>14.060527301512197</v>
      </c>
      <c r="I1163" s="36">
        <v>307.37444987163423</v>
      </c>
    </row>
    <row r="1164" spans="1:53" x14ac:dyDescent="0.25">
      <c r="A1164" s="143" t="s">
        <v>86</v>
      </c>
      <c r="B1164" s="102">
        <v>4.2695059724470763E-4</v>
      </c>
      <c r="C1164" s="42">
        <v>1.3952983669789188E-4</v>
      </c>
      <c r="D1164" s="42">
        <v>7.6166044833770605E-3</v>
      </c>
      <c r="E1164" s="36">
        <v>8.1830849173196597E-3</v>
      </c>
      <c r="F1164" s="173">
        <v>0.13894581618081653</v>
      </c>
      <c r="G1164" s="174">
        <v>4.5408267763712443E-2</v>
      </c>
      <c r="H1164" s="174">
        <v>2.4787301699515552</v>
      </c>
      <c r="I1164" s="36">
        <v>2.6630842538960837</v>
      </c>
    </row>
    <row r="1165" spans="1:53" x14ac:dyDescent="0.25">
      <c r="A1165" s="143" t="s">
        <v>176</v>
      </c>
      <c r="B1165" s="167">
        <v>34.737976682444952</v>
      </c>
      <c r="C1165" s="154">
        <v>31.578588146445735</v>
      </c>
      <c r="D1165" s="154">
        <v>186.51622038197661</v>
      </c>
      <c r="E1165" s="155">
        <v>252.83278521086731</v>
      </c>
      <c r="F1165" s="170">
        <v>11305.046892453591</v>
      </c>
      <c r="G1165" s="171">
        <v>10276.862784972131</v>
      </c>
      <c r="H1165" s="171">
        <v>60699.407938949851</v>
      </c>
      <c r="I1165" s="155">
        <v>82281.317616375571</v>
      </c>
    </row>
    <row r="1166" spans="1:53" x14ac:dyDescent="0.25">
      <c r="A1166" s="143" t="s">
        <v>177</v>
      </c>
      <c r="B1166" s="102">
        <v>2.0920526211851309E-2</v>
      </c>
      <c r="C1166" s="42">
        <v>3.4269759700359765E-3</v>
      </c>
      <c r="D1166" s="42">
        <v>0.12482979533460936</v>
      </c>
      <c r="E1166" s="36">
        <v>0.14917729751649664</v>
      </c>
      <c r="F1166" s="173">
        <v>6.8083277273688791</v>
      </c>
      <c r="G1166" s="174">
        <v>1.1152671439308932</v>
      </c>
      <c r="H1166" s="174">
        <v>40.624320257152604</v>
      </c>
      <c r="I1166" s="36">
        <v>48.547915128452374</v>
      </c>
    </row>
    <row r="1167" spans="1:53" x14ac:dyDescent="0.25">
      <c r="A1167" s="143" t="s">
        <v>178</v>
      </c>
      <c r="B1167" s="102">
        <v>4.2490411533599698E-2</v>
      </c>
      <c r="C1167" s="42">
        <v>2.1019959858463649E-2</v>
      </c>
      <c r="D1167" s="42">
        <v>2.7034852254628263</v>
      </c>
      <c r="E1167" s="36">
        <v>2.7669955968548896</v>
      </c>
      <c r="F1167" s="173">
        <v>13.827981383548639</v>
      </c>
      <c r="G1167" s="174">
        <v>6.8406871836468319</v>
      </c>
      <c r="H1167" s="174">
        <v>879.81598716306155</v>
      </c>
      <c r="I1167" s="36">
        <v>900.48465573025703</v>
      </c>
    </row>
    <row r="1168" spans="1:53" x14ac:dyDescent="0.25">
      <c r="A1168" s="143" t="s">
        <v>179</v>
      </c>
      <c r="B1168" s="102">
        <v>5.7335460631969037E-2</v>
      </c>
      <c r="C1168" s="42">
        <v>3.8947269363599109E-2</v>
      </c>
      <c r="D1168" s="42">
        <v>0.10083253126987646</v>
      </c>
      <c r="E1168" s="36">
        <v>0.1971152612654446</v>
      </c>
      <c r="F1168" s="173">
        <v>18.659119872470825</v>
      </c>
      <c r="G1168" s="174">
        <v>12.674909379826307</v>
      </c>
      <c r="H1168" s="174">
        <v>32.814706069706418</v>
      </c>
      <c r="I1168" s="36">
        <v>64.148735322003546</v>
      </c>
    </row>
    <row r="1169" spans="1:51" x14ac:dyDescent="0.25">
      <c r="A1169" s="143" t="s">
        <v>180</v>
      </c>
      <c r="B1169" s="102">
        <v>1.3960338760756065E-3</v>
      </c>
      <c r="C1169" s="42">
        <v>1.8278914507025299E-3</v>
      </c>
      <c r="D1169" s="42">
        <v>2.3406192480517039E-2</v>
      </c>
      <c r="E1169" s="36">
        <v>2.6630117807295177E-2</v>
      </c>
      <c r="F1169" s="173">
        <v>0.45432204001864396</v>
      </c>
      <c r="G1169" s="174">
        <v>0.59486477158440842</v>
      </c>
      <c r="H1169" s="174">
        <v>7.6172572163582881</v>
      </c>
      <c r="I1169" s="36">
        <v>8.6664440279613419</v>
      </c>
    </row>
    <row r="1170" spans="1:51" x14ac:dyDescent="0.25">
      <c r="A1170" s="143" t="s">
        <v>181</v>
      </c>
      <c r="B1170" s="102">
        <v>1.2469943814629268E-3</v>
      </c>
      <c r="C1170" s="42">
        <v>1.7206054943599454E-3</v>
      </c>
      <c r="D1170" s="42">
        <v>9.38242342820007E-3</v>
      </c>
      <c r="E1170" s="36">
        <v>1.2350023304022942E-2</v>
      </c>
      <c r="F1170" s="173">
        <v>0.40581897114890747</v>
      </c>
      <c r="G1170" s="174">
        <v>0.55994987776540317</v>
      </c>
      <c r="H1170" s="174">
        <v>3.0533942085999342</v>
      </c>
      <c r="I1170" s="36">
        <v>4.0191630575142447</v>
      </c>
    </row>
    <row r="1171" spans="1:51" x14ac:dyDescent="0.25">
      <c r="A1171" s="143" t="s">
        <v>182</v>
      </c>
      <c r="B1171" s="102">
        <v>3.4876278312557574E-2</v>
      </c>
      <c r="C1171" s="42">
        <v>7.6415573481327494E-3</v>
      </c>
      <c r="D1171" s="42">
        <v>0</v>
      </c>
      <c r="E1171" s="36">
        <v>4.2517835660690326E-2</v>
      </c>
      <c r="F1171" s="173">
        <v>11.350055455503151</v>
      </c>
      <c r="G1171" s="174">
        <v>2.4868507726205835</v>
      </c>
      <c r="H1171" s="174">
        <v>0</v>
      </c>
      <c r="I1171" s="36">
        <v>13.836906228123736</v>
      </c>
    </row>
    <row r="1172" spans="1:51" x14ac:dyDescent="0.25">
      <c r="A1172" s="143" t="s">
        <v>200</v>
      </c>
      <c r="B1172" s="102">
        <v>4.455858691165819E-4</v>
      </c>
      <c r="C1172" s="42">
        <v>1.3660945509698234E-4</v>
      </c>
      <c r="D1172" s="42">
        <v>1.7385376043784653E-3</v>
      </c>
      <c r="E1172" s="36">
        <v>2.3207329285920295E-3</v>
      </c>
      <c r="F1172" s="173">
        <v>0.14501043601434946</v>
      </c>
      <c r="G1172" s="174">
        <v>4.4457865521119383E-2</v>
      </c>
      <c r="H1172" s="174">
        <v>0.56578566222957005</v>
      </c>
      <c r="I1172" s="36">
        <v>0.75525396376503884</v>
      </c>
    </row>
    <row r="1173" spans="1:51" x14ac:dyDescent="0.25">
      <c r="A1173" s="143" t="s">
        <v>201</v>
      </c>
      <c r="B1173" s="102">
        <v>4.2018864517856432E-4</v>
      </c>
      <c r="C1173" s="42">
        <v>1.0604882661982059E-3</v>
      </c>
      <c r="D1173" s="42">
        <v>3.2861410505826863E-3</v>
      </c>
      <c r="E1173" s="36">
        <v>4.7668179619594561E-3</v>
      </c>
      <c r="F1173" s="173">
        <v>0.13674522211942131</v>
      </c>
      <c r="G1173" s="174">
        <v>0.34512285179597613</v>
      </c>
      <c r="H1173" s="174">
        <v>1.0694341530497931</v>
      </c>
      <c r="I1173" s="36">
        <v>1.5513022269651904</v>
      </c>
    </row>
    <row r="1174" spans="1:51" x14ac:dyDescent="0.25">
      <c r="A1174" s="143" t="s">
        <v>185</v>
      </c>
      <c r="B1174" s="102">
        <v>0</v>
      </c>
      <c r="C1174" s="42">
        <v>2.0926733044759606E-4</v>
      </c>
      <c r="D1174" s="42">
        <v>8.6132558780880455E-2</v>
      </c>
      <c r="E1174" s="36">
        <v>8.6341826111328054E-2</v>
      </c>
      <c r="F1174" s="173">
        <v>0</v>
      </c>
      <c r="G1174" s="174">
        <v>6.8103476647337791E-2</v>
      </c>
      <c r="H1174" s="174">
        <v>28.030780977435295</v>
      </c>
      <c r="I1174" s="36">
        <v>28.098884454082633</v>
      </c>
    </row>
    <row r="1175" spans="1:51" x14ac:dyDescent="0.25">
      <c r="A1175" s="143" t="s">
        <v>186</v>
      </c>
      <c r="B1175" s="102">
        <v>0</v>
      </c>
      <c r="C1175" s="42">
        <v>1.8731190106249485E-3</v>
      </c>
      <c r="D1175" s="42">
        <v>1.86540480556935</v>
      </c>
      <c r="E1175" s="36">
        <v>1.8672779245799749</v>
      </c>
      <c r="F1175" s="173">
        <v>0</v>
      </c>
      <c r="G1175" s="174">
        <v>0.60958352421724626</v>
      </c>
      <c r="H1175" s="174">
        <v>607.07303114251238</v>
      </c>
      <c r="I1175" s="36">
        <v>607.68261466672971</v>
      </c>
    </row>
    <row r="1176" spans="1:51" x14ac:dyDescent="0.25">
      <c r="A1176" s="143" t="s">
        <v>187</v>
      </c>
      <c r="B1176" s="102">
        <v>0</v>
      </c>
      <c r="C1176" s="42">
        <v>3.8264102949072585E-3</v>
      </c>
      <c r="D1176" s="42">
        <v>6.9574446576214755E-2</v>
      </c>
      <c r="E1176" s="36">
        <v>7.3400856871122008E-2</v>
      </c>
      <c r="F1176" s="173">
        <v>0</v>
      </c>
      <c r="G1176" s="174">
        <v>1.2452581279886199</v>
      </c>
      <c r="H1176" s="174">
        <v>22.642147188097429</v>
      </c>
      <c r="I1176" s="36">
        <v>23.887405316086049</v>
      </c>
    </row>
    <row r="1177" spans="1:51" x14ac:dyDescent="0.25">
      <c r="A1177" s="143" t="s">
        <v>188</v>
      </c>
      <c r="B1177" s="102">
        <v>0</v>
      </c>
      <c r="C1177" s="42">
        <v>1.9314176021168535E-4</v>
      </c>
      <c r="D1177" s="42">
        <v>1.6150272811556756E-2</v>
      </c>
      <c r="E1177" s="36">
        <v>1.6343414571768442E-2</v>
      </c>
      <c r="F1177" s="173">
        <v>0</v>
      </c>
      <c r="G1177" s="174">
        <v>6.2855608317209877E-2</v>
      </c>
      <c r="H1177" s="174">
        <v>5.2559074792872185</v>
      </c>
      <c r="I1177" s="36">
        <v>5.3187630876044292</v>
      </c>
    </row>
    <row r="1178" spans="1:51" x14ac:dyDescent="0.25">
      <c r="A1178" s="143" t="s">
        <v>189</v>
      </c>
      <c r="B1178" s="102">
        <v>0</v>
      </c>
      <c r="C1178" s="42">
        <v>1.8000181047694605E-4</v>
      </c>
      <c r="D1178" s="42">
        <v>6.4738721654580477E-3</v>
      </c>
      <c r="E1178" s="36">
        <v>6.6538739759349937E-3</v>
      </c>
      <c r="F1178" s="173">
        <v>0</v>
      </c>
      <c r="G1178" s="174">
        <v>5.8579373426685011E-2</v>
      </c>
      <c r="H1178" s="174">
        <v>2.1068420039339544</v>
      </c>
      <c r="I1178" s="36">
        <v>2.165421377360639</v>
      </c>
    </row>
    <row r="1179" spans="1:51" x14ac:dyDescent="0.25">
      <c r="A1179" s="143" t="s">
        <v>190</v>
      </c>
      <c r="B1179" s="102">
        <v>0</v>
      </c>
      <c r="C1179" s="42">
        <v>1.0858141161354557E-3</v>
      </c>
      <c r="D1179" s="42">
        <v>0</v>
      </c>
      <c r="E1179" s="42">
        <v>1.0858141161354557E-3</v>
      </c>
      <c r="F1179" s="173">
        <v>0</v>
      </c>
      <c r="G1179" s="174">
        <v>0.35336483790095674</v>
      </c>
      <c r="H1179" s="174">
        <v>0</v>
      </c>
      <c r="I1179" s="36">
        <v>0.35336483790095674</v>
      </c>
    </row>
    <row r="1180" spans="1:51" x14ac:dyDescent="0.25">
      <c r="A1180" s="143" t="s">
        <v>191</v>
      </c>
      <c r="B1180" s="102">
        <v>0</v>
      </c>
      <c r="C1180" s="42">
        <v>1.1092373106609032E-5</v>
      </c>
      <c r="D1180" s="42">
        <v>1.1995909470211409E-3</v>
      </c>
      <c r="E1180" s="42">
        <v>1.21068332012775E-3</v>
      </c>
      <c r="F1180" s="173">
        <v>0</v>
      </c>
      <c r="G1180" s="174">
        <v>3.6098762822354522E-3</v>
      </c>
      <c r="H1180" s="174">
        <v>0.39039210693840326</v>
      </c>
      <c r="I1180" s="36">
        <v>0.39400198322063879</v>
      </c>
    </row>
    <row r="1181" spans="1:51" x14ac:dyDescent="0.25">
      <c r="A1181" s="156" t="s">
        <v>192</v>
      </c>
      <c r="B1181" s="175">
        <v>0</v>
      </c>
      <c r="C1181" s="157">
        <v>1.0635274003396012E-4</v>
      </c>
      <c r="D1181" s="157">
        <v>2.2674373249020534E-3</v>
      </c>
      <c r="E1181" s="157">
        <v>2.3737900649360134E-3</v>
      </c>
      <c r="F1181" s="176">
        <v>0</v>
      </c>
      <c r="G1181" s="177">
        <v>3.4611190059104582E-2</v>
      </c>
      <c r="H1181" s="177">
        <v>0.73790956560435716</v>
      </c>
      <c r="I1181" s="158">
        <v>0.77252075566346168</v>
      </c>
      <c r="AY1181" s="159"/>
    </row>
    <row r="1183" spans="1:51" ht="15.75" customHeight="1" x14ac:dyDescent="0.25">
      <c r="A1183" s="77" t="s">
        <v>314</v>
      </c>
    </row>
    <row r="1184" spans="1:51" x14ac:dyDescent="0.25">
      <c r="A1184" s="149"/>
      <c r="B1184" s="160" t="s">
        <v>285</v>
      </c>
      <c r="C1184" s="161"/>
      <c r="D1184" s="161"/>
      <c r="E1184" s="162"/>
      <c r="F1184" s="60" t="s">
        <v>286</v>
      </c>
      <c r="G1184" s="83"/>
      <c r="H1184" s="84"/>
      <c r="I1184" s="84"/>
    </row>
    <row r="1185" spans="1:53" ht="26.25" x14ac:dyDescent="0.25">
      <c r="A1185" s="156" t="s">
        <v>194</v>
      </c>
      <c r="B1185" s="164" t="s">
        <v>195</v>
      </c>
      <c r="C1185" s="165" t="s">
        <v>196</v>
      </c>
      <c r="D1185" s="165" t="s">
        <v>197</v>
      </c>
      <c r="E1185" s="19" t="s">
        <v>198</v>
      </c>
      <c r="F1185" s="89" t="s">
        <v>195</v>
      </c>
      <c r="G1185" s="89" t="s">
        <v>196</v>
      </c>
      <c r="H1185" s="165" t="s">
        <v>197</v>
      </c>
      <c r="I1185" s="19" t="s">
        <v>198</v>
      </c>
    </row>
    <row r="1186" spans="1:53" x14ac:dyDescent="0.25">
      <c r="A1186" s="143" t="s">
        <v>170</v>
      </c>
      <c r="B1186" s="167">
        <v>238.87008314069976</v>
      </c>
      <c r="C1186" s="154">
        <v>247.5937468786982</v>
      </c>
      <c r="D1186" s="154">
        <v>3072.7848378615258</v>
      </c>
      <c r="E1186" s="155">
        <v>3559.2486678809237</v>
      </c>
      <c r="F1186" s="168">
        <v>77737.328106233123</v>
      </c>
      <c r="G1186" s="169">
        <v>80576.33708288167</v>
      </c>
      <c r="H1186" s="169">
        <v>1000000</v>
      </c>
      <c r="I1186" s="151">
        <v>1158313.6651891149</v>
      </c>
    </row>
    <row r="1187" spans="1:53" x14ac:dyDescent="0.25">
      <c r="A1187" s="143" t="s">
        <v>172</v>
      </c>
      <c r="B1187" s="167">
        <v>234.83570834371281</v>
      </c>
      <c r="C1187" s="154">
        <v>242.19764871910735</v>
      </c>
      <c r="D1187" s="154">
        <v>3072.7848378615258</v>
      </c>
      <c r="E1187" s="155">
        <v>3549.8181949243462</v>
      </c>
      <c r="F1187" s="170">
        <v>76424.39049105189</v>
      </c>
      <c r="G1187" s="171">
        <v>78820.243361934321</v>
      </c>
      <c r="H1187" s="171">
        <v>1000000</v>
      </c>
      <c r="I1187" s="155">
        <v>1155244.6338529864</v>
      </c>
    </row>
    <row r="1188" spans="1:53" x14ac:dyDescent="0.25">
      <c r="A1188" s="143" t="s">
        <v>33</v>
      </c>
      <c r="B1188" s="167">
        <v>11.116405413786358</v>
      </c>
      <c r="C1188" s="154">
        <v>15.187086243020786</v>
      </c>
      <c r="D1188" s="154">
        <v>0</v>
      </c>
      <c r="E1188" s="155">
        <v>26.303491656807147</v>
      </c>
      <c r="F1188" s="170">
        <v>3617.6973007725173</v>
      </c>
      <c r="G1188" s="171">
        <v>4942.4502672273302</v>
      </c>
      <c r="H1188" s="171">
        <v>0</v>
      </c>
      <c r="I1188" s="155">
        <v>8560.1475679998475</v>
      </c>
    </row>
    <row r="1189" spans="1:53" x14ac:dyDescent="0.25">
      <c r="A1189" s="143" t="s">
        <v>25</v>
      </c>
      <c r="B1189" s="167">
        <v>202.29083876957304</v>
      </c>
      <c r="C1189" s="154">
        <v>160.01585148045271</v>
      </c>
      <c r="D1189" s="154">
        <v>2150.9493865030681</v>
      </c>
      <c r="E1189" s="155">
        <v>2513.256076753094</v>
      </c>
      <c r="F1189" s="170">
        <v>65833.063310204103</v>
      </c>
      <c r="G1189" s="171">
        <v>52075.189095183821</v>
      </c>
      <c r="H1189" s="171">
        <v>700000.00000000012</v>
      </c>
      <c r="I1189" s="155">
        <v>817908.25240538805</v>
      </c>
      <c r="AZ1189" s="159"/>
    </row>
    <row r="1190" spans="1:53" x14ac:dyDescent="0.25">
      <c r="A1190" s="143" t="s">
        <v>173</v>
      </c>
      <c r="B1190" s="167">
        <v>21.428464160353403</v>
      </c>
      <c r="C1190" s="154">
        <v>66.994710995633852</v>
      </c>
      <c r="D1190" s="154">
        <v>921.83545135845793</v>
      </c>
      <c r="E1190" s="155">
        <v>1010.2586265144452</v>
      </c>
      <c r="F1190" s="170">
        <v>6973.6298800752784</v>
      </c>
      <c r="G1190" s="171">
        <v>21802.603999523169</v>
      </c>
      <c r="H1190" s="171">
        <v>300000.00000000006</v>
      </c>
      <c r="I1190" s="155">
        <v>328776.2338795985</v>
      </c>
      <c r="AX1190" s="159"/>
    </row>
    <row r="1191" spans="1:53" x14ac:dyDescent="0.25">
      <c r="A1191" s="143" t="s">
        <v>199</v>
      </c>
      <c r="B1191" s="272">
        <v>2.3664677641743063E-2</v>
      </c>
      <c r="C1191" s="273">
        <v>1.0460224580203277E-2</v>
      </c>
      <c r="D1191" s="154">
        <v>0</v>
      </c>
      <c r="E1191" s="155">
        <v>3.4124902221946342E-2</v>
      </c>
      <c r="F1191" s="170">
        <v>7.701378030168966</v>
      </c>
      <c r="G1191" s="171">
        <v>3.4041513259623368</v>
      </c>
      <c r="H1191" s="171">
        <v>0</v>
      </c>
      <c r="I1191" s="155">
        <v>11.105529356131303</v>
      </c>
      <c r="BA1191" s="159"/>
    </row>
    <row r="1192" spans="1:53" x14ac:dyDescent="0.25">
      <c r="A1192" s="143" t="s">
        <v>175</v>
      </c>
      <c r="B1192" s="167">
        <v>16.179482658628565</v>
      </c>
      <c r="C1192" s="154">
        <v>18.883330530097034</v>
      </c>
      <c r="D1192" s="154">
        <v>209.12701669633137</v>
      </c>
      <c r="E1192" s="155">
        <v>244.18982988505695</v>
      </c>
      <c r="F1192" s="170">
        <v>5265.4134644482683</v>
      </c>
      <c r="G1192" s="171">
        <v>6145.3474702897529</v>
      </c>
      <c r="H1192" s="171">
        <v>68057.813264228185</v>
      </c>
      <c r="I1192" s="155">
        <v>79468.574198966191</v>
      </c>
      <c r="AV1192" s="432"/>
    </row>
    <row r="1193" spans="1:53" x14ac:dyDescent="0.25">
      <c r="A1193" s="143" t="s">
        <v>85</v>
      </c>
      <c r="B1193" s="102">
        <v>0.55114559351574621</v>
      </c>
      <c r="C1193" s="42">
        <v>0.11631453843483087</v>
      </c>
      <c r="D1193" s="42">
        <v>4.0612676598159227E-3</v>
      </c>
      <c r="E1193" s="36">
        <v>0.67152139961039303</v>
      </c>
      <c r="F1193" s="173">
        <v>179.36354889700334</v>
      </c>
      <c r="G1193" s="174">
        <v>37.853134720548425</v>
      </c>
      <c r="H1193" s="174">
        <v>1.3216895663421466</v>
      </c>
      <c r="I1193" s="36">
        <v>218.5383731838939</v>
      </c>
    </row>
    <row r="1194" spans="1:53" x14ac:dyDescent="0.25">
      <c r="A1194" s="143" t="s">
        <v>86</v>
      </c>
      <c r="B1194" s="102">
        <v>3.8322896944305578E-4</v>
      </c>
      <c r="C1194" s="42">
        <v>2.5046743515995396E-4</v>
      </c>
      <c r="D1194" s="42">
        <v>7.6166044833770605E-3</v>
      </c>
      <c r="E1194" s="36">
        <v>8.25030088798007E-3</v>
      </c>
      <c r="F1194" s="173">
        <v>0.1247171506189025</v>
      </c>
      <c r="G1194" s="174">
        <v>8.1511543559380575E-2</v>
      </c>
      <c r="H1194" s="174">
        <v>2.4787301699515552</v>
      </c>
      <c r="I1194" s="36">
        <v>2.6849588641298379</v>
      </c>
    </row>
    <row r="1195" spans="1:53" x14ac:dyDescent="0.25">
      <c r="A1195" s="143" t="s">
        <v>176</v>
      </c>
      <c r="B1195" s="167">
        <v>32.815406141003365</v>
      </c>
      <c r="C1195" s="154">
        <v>22.439140553459346</v>
      </c>
      <c r="D1195" s="154">
        <v>211.26725491422076</v>
      </c>
      <c r="E1195" s="155">
        <v>266.52180160868346</v>
      </c>
      <c r="F1195" s="170">
        <v>10679.369976272379</v>
      </c>
      <c r="G1195" s="171">
        <v>7302.542070949441</v>
      </c>
      <c r="H1195" s="171">
        <v>68754.3274462556</v>
      </c>
      <c r="I1195" s="155">
        <v>86736.23949347742</v>
      </c>
    </row>
    <row r="1196" spans="1:53" x14ac:dyDescent="0.25">
      <c r="A1196" s="143" t="s">
        <v>177</v>
      </c>
      <c r="B1196" s="102">
        <v>1.773413817860716E-2</v>
      </c>
      <c r="C1196" s="42">
        <v>1.8224953434419159E-2</v>
      </c>
      <c r="D1196" s="42">
        <v>0.15611291138866043</v>
      </c>
      <c r="E1196" s="36">
        <v>0.19207200300168675</v>
      </c>
      <c r="F1196" s="173">
        <v>5.7713569658684785</v>
      </c>
      <c r="G1196" s="174">
        <v>5.9310867490164512</v>
      </c>
      <c r="H1196" s="174">
        <v>50.805025286868336</v>
      </c>
      <c r="I1196" s="36">
        <v>62.507469001753265</v>
      </c>
    </row>
    <row r="1197" spans="1:53" x14ac:dyDescent="0.25">
      <c r="A1197" s="143" t="s">
        <v>178</v>
      </c>
      <c r="B1197" s="102">
        <v>3.6645548441157624E-2</v>
      </c>
      <c r="C1197" s="42">
        <v>1.4891724561720445E-2</v>
      </c>
      <c r="D1197" s="42">
        <v>2.7034852254628263</v>
      </c>
      <c r="E1197" s="36">
        <v>2.7550224984657046</v>
      </c>
      <c r="F1197" s="173">
        <v>11.925842639428256</v>
      </c>
      <c r="G1197" s="174">
        <v>4.8463284439024354</v>
      </c>
      <c r="H1197" s="174">
        <v>879.81598716306155</v>
      </c>
      <c r="I1197" s="36">
        <v>896.58815824639225</v>
      </c>
    </row>
    <row r="1198" spans="1:53" x14ac:dyDescent="0.25">
      <c r="A1198" s="143" t="s">
        <v>179</v>
      </c>
      <c r="B1198" s="102">
        <v>5.7581392929949397E-2</v>
      </c>
      <c r="C1198" s="42">
        <v>3.4699269050072007E-2</v>
      </c>
      <c r="D1198" s="42">
        <v>0.10083253126987646</v>
      </c>
      <c r="E1198" s="36">
        <v>0.19311319324989787</v>
      </c>
      <c r="F1198" s="173">
        <v>18.739155511461909</v>
      </c>
      <c r="G1198" s="174">
        <v>11.29244996998248</v>
      </c>
      <c r="H1198" s="174">
        <v>32.814706069706418</v>
      </c>
      <c r="I1198" s="36">
        <v>62.846311551150805</v>
      </c>
    </row>
    <row r="1199" spans="1:53" x14ac:dyDescent="0.25">
      <c r="A1199" s="143" t="s">
        <v>180</v>
      </c>
      <c r="B1199" s="102">
        <v>1.9790289308841253E-3</v>
      </c>
      <c r="C1199" s="42">
        <v>2.1172040032838868E-3</v>
      </c>
      <c r="D1199" s="42">
        <v>2.3406192480517039E-2</v>
      </c>
      <c r="E1199" s="36">
        <v>2.7502425414685051E-2</v>
      </c>
      <c r="F1199" s="173">
        <v>0.64405060403168712</v>
      </c>
      <c r="G1199" s="174">
        <v>0.68901798043150142</v>
      </c>
      <c r="H1199" s="174">
        <v>7.6172572163582881</v>
      </c>
      <c r="I1199" s="36">
        <v>8.9503258008214761</v>
      </c>
    </row>
    <row r="1200" spans="1:53" x14ac:dyDescent="0.25">
      <c r="A1200" s="143" t="s">
        <v>181</v>
      </c>
      <c r="B1200" s="102">
        <v>1.7214823868818537E-3</v>
      </c>
      <c r="C1200" s="42">
        <v>1.731507443592223E-3</v>
      </c>
      <c r="D1200" s="42">
        <v>9.38242342820007E-3</v>
      </c>
      <c r="E1200" s="36">
        <v>1.2835413258674147E-2</v>
      </c>
      <c r="F1200" s="173">
        <v>0.56023525164225374</v>
      </c>
      <c r="G1200" s="174">
        <v>0.5634977829418244</v>
      </c>
      <c r="H1200" s="174">
        <v>3.0533942085999342</v>
      </c>
      <c r="I1200" s="36">
        <v>4.1771272431840121</v>
      </c>
    </row>
    <row r="1201" spans="1:51" x14ac:dyDescent="0.25">
      <c r="A1201" s="143" t="s">
        <v>182</v>
      </c>
      <c r="B1201" s="102">
        <v>3.2026187007841246E-2</v>
      </c>
      <c r="C1201" s="42">
        <v>5.0771256829096952E-2</v>
      </c>
      <c r="D1201" s="42">
        <v>0</v>
      </c>
      <c r="E1201" s="36">
        <v>8.2797443836938198E-2</v>
      </c>
      <c r="F1201" s="173">
        <v>10.42252832454405</v>
      </c>
      <c r="G1201" s="174">
        <v>16.522880549108251</v>
      </c>
      <c r="H1201" s="174">
        <v>0</v>
      </c>
      <c r="I1201" s="36">
        <v>26.945408873652301</v>
      </c>
    </row>
    <row r="1202" spans="1:51" x14ac:dyDescent="0.25">
      <c r="A1202" s="143" t="s">
        <v>200</v>
      </c>
      <c r="B1202" s="102">
        <v>4.6515826881247978E-4</v>
      </c>
      <c r="C1202" s="42">
        <v>2.1342678725086913E-4</v>
      </c>
      <c r="D1202" s="42">
        <v>1.7385376043784653E-3</v>
      </c>
      <c r="E1202" s="36">
        <v>2.4171226604418144E-3</v>
      </c>
      <c r="F1202" s="173">
        <v>0.15138003256231961</v>
      </c>
      <c r="G1202" s="174">
        <v>6.9457120661725671E-2</v>
      </c>
      <c r="H1202" s="174">
        <v>0.56578566222957005</v>
      </c>
      <c r="I1202" s="36">
        <v>0.78662281545361534</v>
      </c>
    </row>
    <row r="1203" spans="1:51" x14ac:dyDescent="0.25">
      <c r="A1203" s="143" t="s">
        <v>201</v>
      </c>
      <c r="B1203" s="102">
        <v>6.0048384928362646E-4</v>
      </c>
      <c r="C1203" s="42">
        <v>6.6134125810497313E-4</v>
      </c>
      <c r="D1203" s="42">
        <v>3.2861410505826863E-3</v>
      </c>
      <c r="E1203" s="36">
        <v>4.5479661579712859E-3</v>
      </c>
      <c r="F1203" s="173">
        <v>0.19542007689074881</v>
      </c>
      <c r="G1203" s="174">
        <v>0.21522537144684267</v>
      </c>
      <c r="H1203" s="174">
        <v>1.0694341530497931</v>
      </c>
      <c r="I1203" s="36">
        <v>1.4800796013873845</v>
      </c>
    </row>
    <row r="1204" spans="1:51" x14ac:dyDescent="0.25">
      <c r="A1204" s="143" t="s">
        <v>185</v>
      </c>
      <c r="B1204" s="102">
        <v>8.0770658343923708E-4</v>
      </c>
      <c r="C1204" s="42">
        <v>4.6613890408097897E-3</v>
      </c>
      <c r="D1204" s="42">
        <v>0.10771790885817568</v>
      </c>
      <c r="E1204" s="36">
        <v>0.11318700448242471</v>
      </c>
      <c r="F1204" s="173">
        <v>0.26285816484350805</v>
      </c>
      <c r="G1204" s="174">
        <v>1.5169916823899188</v>
      </c>
      <c r="H1204" s="174">
        <v>35.055467447939144</v>
      </c>
      <c r="I1204" s="36">
        <v>36.835317295172572</v>
      </c>
    </row>
    <row r="1205" spans="1:51" x14ac:dyDescent="0.25">
      <c r="A1205" s="143" t="s">
        <v>186</v>
      </c>
      <c r="B1205" s="102">
        <v>1.0289188296542936E-3</v>
      </c>
      <c r="C1205" s="42">
        <v>3.1234649441962774E-3</v>
      </c>
      <c r="D1205" s="42">
        <v>1.86540480556935</v>
      </c>
      <c r="E1205" s="36">
        <v>1.8695571893432006</v>
      </c>
      <c r="F1205" s="173">
        <v>0.33484896728739377</v>
      </c>
      <c r="G1205" s="174">
        <v>1.0164932167427714</v>
      </c>
      <c r="H1205" s="174">
        <v>607.07303114251238</v>
      </c>
      <c r="I1205" s="36">
        <v>608.42437332654265</v>
      </c>
    </row>
    <row r="1206" spans="1:51" x14ac:dyDescent="0.25">
      <c r="A1206" s="143" t="s">
        <v>187</v>
      </c>
      <c r="B1206" s="102">
        <v>1.8596422385672965E-3</v>
      </c>
      <c r="C1206" s="42">
        <v>7.8735740737955803E-3</v>
      </c>
      <c r="D1206" s="42">
        <v>6.9574446576214755E-2</v>
      </c>
      <c r="E1206" s="36">
        <v>7.9307662888577629E-2</v>
      </c>
      <c r="F1206" s="173">
        <v>0.6051976746479576</v>
      </c>
      <c r="G1206" s="174">
        <v>2.5623577598993612</v>
      </c>
      <c r="H1206" s="174">
        <v>22.642147188097429</v>
      </c>
      <c r="I1206" s="36">
        <v>25.809702622644746</v>
      </c>
    </row>
    <row r="1207" spans="1:51" x14ac:dyDescent="0.25">
      <c r="A1207" s="143" t="s">
        <v>188</v>
      </c>
      <c r="B1207" s="102">
        <v>9.3475772316658999E-5</v>
      </c>
      <c r="C1207" s="42">
        <v>5.778823778111792E-4</v>
      </c>
      <c r="D1207" s="42">
        <v>1.6150272811556756E-2</v>
      </c>
      <c r="E1207" s="36">
        <v>1.6821630961684594E-2</v>
      </c>
      <c r="F1207" s="173">
        <v>3.0420539428889053E-2</v>
      </c>
      <c r="G1207" s="174">
        <v>0.18806470622048196</v>
      </c>
      <c r="H1207" s="174">
        <v>5.2559074792872185</v>
      </c>
      <c r="I1207" s="36">
        <v>5.4743927249365889</v>
      </c>
    </row>
    <row r="1208" spans="1:51" x14ac:dyDescent="0.25">
      <c r="A1208" s="143" t="s">
        <v>189</v>
      </c>
      <c r="B1208" s="102">
        <v>7.3058954062906305E-5</v>
      </c>
      <c r="C1208" s="42">
        <v>4.5111771887343773E-4</v>
      </c>
      <c r="D1208" s="42">
        <v>6.4738721654580477E-3</v>
      </c>
      <c r="E1208" s="36">
        <v>6.9980488383943919E-3</v>
      </c>
      <c r="F1208" s="173">
        <v>2.3776137255920256E-2</v>
      </c>
      <c r="G1208" s="174">
        <v>0.14681070842154659</v>
      </c>
      <c r="H1208" s="174">
        <v>2.1068420039339544</v>
      </c>
      <c r="I1208" s="36">
        <v>2.2774288496114212</v>
      </c>
    </row>
    <row r="1209" spans="1:51" x14ac:dyDescent="0.25">
      <c r="A1209" s="143" t="s">
        <v>190</v>
      </c>
      <c r="B1209" s="102">
        <v>1.6633722863748277E-3</v>
      </c>
      <c r="C1209" s="42">
        <v>1.6313902357741567E-2</v>
      </c>
      <c r="D1209" s="42">
        <v>0</v>
      </c>
      <c r="E1209" s="42">
        <v>1.7977274644116394E-2</v>
      </c>
      <c r="F1209" s="173">
        <v>0.54132403475813662</v>
      </c>
      <c r="G1209" s="174">
        <v>5.3091587008399417</v>
      </c>
      <c r="H1209" s="174">
        <v>0</v>
      </c>
      <c r="I1209" s="36">
        <v>5.8504827355980771</v>
      </c>
    </row>
    <row r="1210" spans="1:51" x14ac:dyDescent="0.25">
      <c r="A1210" s="143" t="s">
        <v>191</v>
      </c>
      <c r="B1210" s="102">
        <v>1.0915404806572438E-5</v>
      </c>
      <c r="C1210" s="42">
        <v>4.2750220012292709E-5</v>
      </c>
      <c r="D1210" s="42">
        <v>1.1995909470211409E-3</v>
      </c>
      <c r="E1210" s="42">
        <v>1.253256571840006E-3</v>
      </c>
      <c r="F1210" s="173">
        <v>3.5522841274395595E-3</v>
      </c>
      <c r="G1210" s="174">
        <v>1.3912532854739125E-2</v>
      </c>
      <c r="H1210" s="174">
        <v>0.39039210693840326</v>
      </c>
      <c r="I1210" s="36">
        <v>0.40785692392058198</v>
      </c>
    </row>
    <row r="1211" spans="1:51" x14ac:dyDescent="0.25">
      <c r="A1211" s="156" t="s">
        <v>192</v>
      </c>
      <c r="B1211" s="175">
        <v>2.1477860748071388E-5</v>
      </c>
      <c r="C1211" s="157">
        <v>1.2109227729128114E-4</v>
      </c>
      <c r="D1211" s="157">
        <v>2.2674373249020534E-3</v>
      </c>
      <c r="E1211" s="157">
        <v>2.4100074629414057E-3</v>
      </c>
      <c r="F1211" s="176">
        <v>6.9897053914841278E-3</v>
      </c>
      <c r="G1211" s="177">
        <v>3.9407991018191209E-2</v>
      </c>
      <c r="H1211" s="177">
        <v>0.73790956560435716</v>
      </c>
      <c r="I1211" s="158">
        <v>0.78430726201403245</v>
      </c>
      <c r="AY1211" s="159"/>
    </row>
    <row r="1213" spans="1:51" ht="14.25" customHeight="1" x14ac:dyDescent="0.25">
      <c r="A1213" s="77" t="s">
        <v>315</v>
      </c>
    </row>
    <row r="1214" spans="1:51" x14ac:dyDescent="0.25">
      <c r="A1214" s="149"/>
      <c r="B1214" s="160" t="s">
        <v>285</v>
      </c>
      <c r="C1214" s="161"/>
      <c r="D1214" s="161"/>
      <c r="E1214" s="162"/>
      <c r="F1214" s="60" t="s">
        <v>286</v>
      </c>
      <c r="G1214" s="83"/>
      <c r="H1214" s="84"/>
      <c r="I1214" s="84"/>
    </row>
    <row r="1215" spans="1:51" ht="26.25" x14ac:dyDescent="0.25">
      <c r="A1215" s="156" t="s">
        <v>194</v>
      </c>
      <c r="B1215" s="164" t="s">
        <v>195</v>
      </c>
      <c r="C1215" s="165" t="s">
        <v>196</v>
      </c>
      <c r="D1215" s="165" t="s">
        <v>197</v>
      </c>
      <c r="E1215" s="19" t="s">
        <v>198</v>
      </c>
      <c r="F1215" s="89" t="s">
        <v>195</v>
      </c>
      <c r="G1215" s="89" t="s">
        <v>196</v>
      </c>
      <c r="H1215" s="165" t="s">
        <v>197</v>
      </c>
      <c r="I1215" s="19" t="s">
        <v>198</v>
      </c>
    </row>
    <row r="1216" spans="1:51" x14ac:dyDescent="0.25">
      <c r="A1216" s="143" t="s">
        <v>170</v>
      </c>
      <c r="B1216" s="167">
        <v>246.59107788644167</v>
      </c>
      <c r="C1216" s="154">
        <v>1264.6998689220341</v>
      </c>
      <c r="D1216" s="154">
        <v>3072.7848378615258</v>
      </c>
      <c r="E1216" s="155">
        <v>4584.0757846700017</v>
      </c>
      <c r="F1216" s="168">
        <v>80250.030802044144</v>
      </c>
      <c r="G1216" s="169">
        <v>411581.00409080042</v>
      </c>
      <c r="H1216" s="169">
        <v>1000000</v>
      </c>
      <c r="I1216" s="151">
        <v>1491831.0348928445</v>
      </c>
    </row>
    <row r="1217" spans="1:53" x14ac:dyDescent="0.25">
      <c r="A1217" s="143" t="s">
        <v>172</v>
      </c>
      <c r="B1217" s="167">
        <v>243.58821614055779</v>
      </c>
      <c r="C1217" s="154">
        <v>1223.2499055023102</v>
      </c>
      <c r="D1217" s="154">
        <v>3072.7848378615258</v>
      </c>
      <c r="E1217" s="155">
        <v>4539.6229595043933</v>
      </c>
      <c r="F1217" s="170">
        <v>79272.786411586378</v>
      </c>
      <c r="G1217" s="171">
        <v>398091.62373816542</v>
      </c>
      <c r="H1217" s="171">
        <v>1000000</v>
      </c>
      <c r="I1217" s="155">
        <v>1477364.4101497517</v>
      </c>
    </row>
    <row r="1218" spans="1:53" x14ac:dyDescent="0.25">
      <c r="A1218" s="143" t="s">
        <v>33</v>
      </c>
      <c r="B1218" s="167">
        <v>8.3128498076605055</v>
      </c>
      <c r="C1218" s="154">
        <v>117.05424491922341</v>
      </c>
      <c r="D1218" s="154">
        <v>0</v>
      </c>
      <c r="E1218" s="155">
        <v>125.36709472688392</v>
      </c>
      <c r="F1218" s="170">
        <v>2705.3146400727987</v>
      </c>
      <c r="G1218" s="171">
        <v>38093.863090227351</v>
      </c>
      <c r="H1218" s="171">
        <v>0</v>
      </c>
      <c r="I1218" s="155">
        <v>40799.177730300151</v>
      </c>
    </row>
    <row r="1219" spans="1:53" x14ac:dyDescent="0.25">
      <c r="A1219" s="143" t="s">
        <v>25</v>
      </c>
      <c r="B1219" s="167">
        <v>217.56349941004385</v>
      </c>
      <c r="C1219" s="154">
        <v>1026.0304755773664</v>
      </c>
      <c r="D1219" s="154">
        <v>2507.7650516491135</v>
      </c>
      <c r="E1219" s="155">
        <v>3751.3590266365236</v>
      </c>
      <c r="F1219" s="170">
        <v>70803.362711674607</v>
      </c>
      <c r="G1219" s="171">
        <v>333908.98800822714</v>
      </c>
      <c r="H1219" s="171">
        <v>816121.2658789244</v>
      </c>
      <c r="I1219" s="155">
        <v>1220833.6165988261</v>
      </c>
      <c r="AZ1219" s="159"/>
    </row>
    <row r="1220" spans="1:53" x14ac:dyDescent="0.25">
      <c r="A1220" s="143" t="s">
        <v>173</v>
      </c>
      <c r="B1220" s="167">
        <v>17.711866922853439</v>
      </c>
      <c r="C1220" s="154">
        <v>80.165185005720218</v>
      </c>
      <c r="D1220" s="154">
        <v>565.01978621241244</v>
      </c>
      <c r="E1220" s="155">
        <v>662.89683814098612</v>
      </c>
      <c r="F1220" s="170">
        <v>5764.1090598389692</v>
      </c>
      <c r="G1220" s="171">
        <v>26088.772639710885</v>
      </c>
      <c r="H1220" s="171">
        <v>183878.73412107577</v>
      </c>
      <c r="I1220" s="155">
        <v>215731.61582062565</v>
      </c>
      <c r="AX1220" s="159"/>
    </row>
    <row r="1221" spans="1:53" x14ac:dyDescent="0.25">
      <c r="A1221" s="143" t="s">
        <v>199</v>
      </c>
      <c r="B1221" s="272">
        <v>1.9290012916903923E-2</v>
      </c>
      <c r="C1221" s="273">
        <v>3.0577380590213032E-2</v>
      </c>
      <c r="D1221" s="154">
        <v>0</v>
      </c>
      <c r="E1221" s="155">
        <v>4.9867393507116956E-2</v>
      </c>
      <c r="F1221" s="170">
        <v>6.2776972468819574</v>
      </c>
      <c r="G1221" s="171">
        <v>9.9510321104985202</v>
      </c>
      <c r="H1221" s="171">
        <v>0</v>
      </c>
      <c r="I1221" s="155">
        <v>16.22872935738048</v>
      </c>
      <c r="BA1221" s="159"/>
    </row>
    <row r="1222" spans="1:53" x14ac:dyDescent="0.25">
      <c r="A1222" s="143" t="s">
        <v>175</v>
      </c>
      <c r="B1222" s="167">
        <v>16.321379756906843</v>
      </c>
      <c r="C1222" s="154">
        <v>47.481490918147692</v>
      </c>
      <c r="D1222" s="154">
        <v>224.45634148035941</v>
      </c>
      <c r="E1222" s="155">
        <v>288.25921215541393</v>
      </c>
      <c r="F1222" s="170">
        <v>5311.5921283527123</v>
      </c>
      <c r="G1222" s="171">
        <v>15452.2667298736</v>
      </c>
      <c r="H1222" s="171">
        <v>73046.553313692988</v>
      </c>
      <c r="I1222" s="155">
        <v>93810.412171919292</v>
      </c>
      <c r="AV1222" s="432"/>
    </row>
    <row r="1223" spans="1:53" x14ac:dyDescent="0.25">
      <c r="A1223" s="143" t="s">
        <v>85</v>
      </c>
      <c r="B1223" s="102">
        <v>0.59186110034501216</v>
      </c>
      <c r="C1223" s="42">
        <v>0.24051760375205739</v>
      </c>
      <c r="D1223" s="42">
        <v>4.0612676598159227E-3</v>
      </c>
      <c r="E1223" s="36">
        <v>0.83643997175688556</v>
      </c>
      <c r="F1223" s="173">
        <v>192.61390939331503</v>
      </c>
      <c r="G1223" s="174">
        <v>78.273493408488449</v>
      </c>
      <c r="H1223" s="174">
        <v>1.3216895663421466</v>
      </c>
      <c r="I1223" s="36">
        <v>272.20909236814566</v>
      </c>
    </row>
    <row r="1224" spans="1:53" x14ac:dyDescent="0.25">
      <c r="A1224" s="143" t="s">
        <v>86</v>
      </c>
      <c r="B1224" s="102">
        <v>6.5338029959068186E-4</v>
      </c>
      <c r="C1224" s="42">
        <v>3.8521574247629643E-4</v>
      </c>
      <c r="D1224" s="42">
        <v>7.6166044833770605E-3</v>
      </c>
      <c r="E1224" s="36">
        <v>8.655200525444039E-3</v>
      </c>
      <c r="F1224" s="173">
        <v>0.21263457549647227</v>
      </c>
      <c r="G1224" s="174">
        <v>0.12536372144571747</v>
      </c>
      <c r="H1224" s="174">
        <v>2.4787301699515552</v>
      </c>
      <c r="I1224" s="36">
        <v>2.8167284668937445</v>
      </c>
    </row>
    <row r="1225" spans="1:53" x14ac:dyDescent="0.25">
      <c r="A1225" s="143" t="s">
        <v>176</v>
      </c>
      <c r="B1225" s="167">
        <v>34.250358546648741</v>
      </c>
      <c r="C1225" s="154">
        <v>54.799101202465636</v>
      </c>
      <c r="D1225" s="154">
        <v>226.5965796982488</v>
      </c>
      <c r="E1225" s="155">
        <v>315.64603944736319</v>
      </c>
      <c r="F1225" s="170">
        <v>11146.35757265873</v>
      </c>
      <c r="G1225" s="171">
        <v>17833.692918311368</v>
      </c>
      <c r="H1225" s="171">
        <v>73743.067495720417</v>
      </c>
      <c r="I1225" s="155">
        <v>102723.11798669051</v>
      </c>
    </row>
    <row r="1226" spans="1:53" x14ac:dyDescent="0.25">
      <c r="A1226" s="143" t="s">
        <v>177</v>
      </c>
      <c r="B1226" s="102">
        <v>1.955932353547735E-2</v>
      </c>
      <c r="C1226" s="42">
        <v>5.5942081889286996E-2</v>
      </c>
      <c r="D1226" s="42">
        <v>0.1613267640643356</v>
      </c>
      <c r="E1226" s="36">
        <v>0.23682816948909996</v>
      </c>
      <c r="F1226" s="173">
        <v>6.3653410725267277</v>
      </c>
      <c r="G1226" s="174">
        <v>18.205661912930854</v>
      </c>
      <c r="H1226" s="174">
        <v>52.501809458487621</v>
      </c>
      <c r="I1226" s="36">
        <v>77.07281244394521</v>
      </c>
    </row>
    <row r="1227" spans="1:53" x14ac:dyDescent="0.25">
      <c r="A1227" s="143" t="s">
        <v>178</v>
      </c>
      <c r="B1227" s="102">
        <v>4.2324170939968458E-2</v>
      </c>
      <c r="C1227" s="42">
        <v>2.2576451970124891E-2</v>
      </c>
      <c r="D1227" s="42">
        <v>2.7034852254628263</v>
      </c>
      <c r="E1227" s="36">
        <v>2.7683858483729198</v>
      </c>
      <c r="F1227" s="173">
        <v>13.773880428746045</v>
      </c>
      <c r="G1227" s="174">
        <v>7.3472283812220152</v>
      </c>
      <c r="H1227" s="174">
        <v>879.81598716306155</v>
      </c>
      <c r="I1227" s="36">
        <v>900.93709597302973</v>
      </c>
    </row>
    <row r="1228" spans="1:53" x14ac:dyDescent="0.25">
      <c r="A1228" s="143" t="s">
        <v>179</v>
      </c>
      <c r="B1228" s="102">
        <v>6.1393750498866834E-2</v>
      </c>
      <c r="C1228" s="42">
        <v>4.6265151952635052E-2</v>
      </c>
      <c r="D1228" s="42">
        <v>0.10083253126987646</v>
      </c>
      <c r="E1228" s="36">
        <v>0.20849143372137835</v>
      </c>
      <c r="F1228" s="173">
        <v>19.979840352763915</v>
      </c>
      <c r="G1228" s="174">
        <v>15.056424186482523</v>
      </c>
      <c r="H1228" s="174">
        <v>32.814706069706418</v>
      </c>
      <c r="I1228" s="36">
        <v>67.850970608952849</v>
      </c>
    </row>
    <row r="1229" spans="1:53" x14ac:dyDescent="0.25">
      <c r="A1229" s="143" t="s">
        <v>180</v>
      </c>
      <c r="B1229" s="102">
        <v>1.7461960773634986E-3</v>
      </c>
      <c r="C1229" s="42">
        <v>3.4117820870084296E-2</v>
      </c>
      <c r="D1229" s="42">
        <v>2.3406192480517039E-2</v>
      </c>
      <c r="E1229" s="36">
        <v>5.9270209427964834E-2</v>
      </c>
      <c r="F1229" s="173">
        <v>0.56827801798799116</v>
      </c>
      <c r="G1229" s="174">
        <v>11.103224817338091</v>
      </c>
      <c r="H1229" s="174">
        <v>7.6172572163582881</v>
      </c>
      <c r="I1229" s="36">
        <v>19.28876005168437</v>
      </c>
    </row>
    <row r="1230" spans="1:53" x14ac:dyDescent="0.25">
      <c r="A1230" s="143" t="s">
        <v>181</v>
      </c>
      <c r="B1230" s="102">
        <v>1.5316313381874992E-3</v>
      </c>
      <c r="C1230" s="42">
        <v>3.2633430751150098E-2</v>
      </c>
      <c r="D1230" s="42">
        <v>9.38242342820007E-3</v>
      </c>
      <c r="E1230" s="36">
        <v>4.3547485517537662E-2</v>
      </c>
      <c r="F1230" s="173">
        <v>0.49845056488023509</v>
      </c>
      <c r="G1230" s="174">
        <v>10.62014832573211</v>
      </c>
      <c r="H1230" s="174">
        <v>3.0533942085999342</v>
      </c>
      <c r="I1230" s="36">
        <v>14.171993099212278</v>
      </c>
    </row>
    <row r="1231" spans="1:53" x14ac:dyDescent="0.25">
      <c r="A1231" s="143" t="s">
        <v>182</v>
      </c>
      <c r="B1231" s="102">
        <v>3.2980378089343412E-2</v>
      </c>
      <c r="C1231" s="42">
        <v>5.469723132533294E-2</v>
      </c>
      <c r="D1231" s="42">
        <v>6.9973580535767361E-4</v>
      </c>
      <c r="E1231" s="36">
        <v>8.8377345220034029E-2</v>
      </c>
      <c r="F1231" s="173">
        <v>10.733058066081769</v>
      </c>
      <c r="G1231" s="174">
        <v>17.800540620800163</v>
      </c>
      <c r="H1231" s="174">
        <v>0.22772040421959638</v>
      </c>
      <c r="I1231" s="36">
        <v>28.761319091101534</v>
      </c>
    </row>
    <row r="1232" spans="1:53" x14ac:dyDescent="0.25">
      <c r="A1232" s="143" t="s">
        <v>200</v>
      </c>
      <c r="B1232" s="102">
        <v>4.5592456898493704E-4</v>
      </c>
      <c r="C1232" s="42">
        <v>1.3456192037683692E-4</v>
      </c>
      <c r="D1232" s="42">
        <v>1.7385376043784653E-3</v>
      </c>
      <c r="E1232" s="36">
        <v>2.3290240937402394E-3</v>
      </c>
      <c r="F1232" s="173">
        <v>0.14837503861879026</v>
      </c>
      <c r="G1232" s="174">
        <v>4.379152055126774E-2</v>
      </c>
      <c r="H1232" s="174">
        <v>0.56578566222957005</v>
      </c>
      <c r="I1232" s="36">
        <v>0.75795222139962803</v>
      </c>
    </row>
    <row r="1233" spans="1:51" x14ac:dyDescent="0.25">
      <c r="A1233" s="143" t="s">
        <v>201</v>
      </c>
      <c r="B1233" s="102">
        <v>5.287775150028647E-4</v>
      </c>
      <c r="C1233" s="42">
        <v>2.5158169527545479E-4</v>
      </c>
      <c r="D1233" s="42">
        <v>3.2861410505826863E-3</v>
      </c>
      <c r="E1233" s="36">
        <v>4.0665002608610053E-3</v>
      </c>
      <c r="F1233" s="173">
        <v>0.17208413309239778</v>
      </c>
      <c r="G1233" s="174">
        <v>8.1874165797609366E-2</v>
      </c>
      <c r="H1233" s="174">
        <v>1.0694341530497931</v>
      </c>
      <c r="I1233" s="36">
        <v>1.3233924519397999</v>
      </c>
    </row>
    <row r="1234" spans="1:51" x14ac:dyDescent="0.25">
      <c r="A1234" s="143" t="s">
        <v>185</v>
      </c>
      <c r="B1234" s="102">
        <v>7.2467514938248851E-4</v>
      </c>
      <c r="C1234" s="42">
        <v>3.1413845675284109E-2</v>
      </c>
      <c r="D1234" s="42">
        <v>0.11131546720439156</v>
      </c>
      <c r="E1234" s="36">
        <v>0.14345398802905815</v>
      </c>
      <c r="F1234" s="173">
        <v>0.23583660673320003</v>
      </c>
      <c r="G1234" s="174">
        <v>10.223249375685629</v>
      </c>
      <c r="H1234" s="174">
        <v>36.226248526356457</v>
      </c>
      <c r="I1234" s="36">
        <v>46.685334508775284</v>
      </c>
    </row>
    <row r="1235" spans="1:51" x14ac:dyDescent="0.25">
      <c r="A1235" s="143" t="s">
        <v>186</v>
      </c>
      <c r="B1235" s="102">
        <v>1.5434224616708537E-3</v>
      </c>
      <c r="C1235" s="42">
        <v>4.0449042905388441E-3</v>
      </c>
      <c r="D1235" s="42">
        <v>1.86540480556935</v>
      </c>
      <c r="E1235" s="36">
        <v>1.8709931323215596</v>
      </c>
      <c r="F1235" s="173">
        <v>0.50228784087107881</v>
      </c>
      <c r="G1235" s="174">
        <v>1.316364309241338</v>
      </c>
      <c r="H1235" s="174">
        <v>607.07303114251238</v>
      </c>
      <c r="I1235" s="36">
        <v>608.89168329262486</v>
      </c>
    </row>
    <row r="1236" spans="1:51" x14ac:dyDescent="0.25">
      <c r="A1236" s="143" t="s">
        <v>187</v>
      </c>
      <c r="B1236" s="102">
        <v>2.2652599491644115E-3</v>
      </c>
      <c r="C1236" s="42">
        <v>9.495358464652515E-3</v>
      </c>
      <c r="D1236" s="42">
        <v>6.9574446576214755E-2</v>
      </c>
      <c r="E1236" s="36">
        <v>8.133506499003168E-2</v>
      </c>
      <c r="F1236" s="173">
        <v>0.73720096547368308</v>
      </c>
      <c r="G1236" s="174">
        <v>3.0901475260014353</v>
      </c>
      <c r="H1236" s="174">
        <v>22.642147188097429</v>
      </c>
      <c r="I1236" s="36">
        <v>26.469495679572546</v>
      </c>
    </row>
    <row r="1237" spans="1:51" x14ac:dyDescent="0.25">
      <c r="A1237" s="143" t="s">
        <v>188</v>
      </c>
      <c r="B1237" s="102">
        <v>7.074241287902953E-5</v>
      </c>
      <c r="C1237" s="42">
        <v>3.896778080264941E-3</v>
      </c>
      <c r="D1237" s="42">
        <v>1.6150272811556756E-2</v>
      </c>
      <c r="E1237" s="36">
        <v>2.0117793304700725E-2</v>
      </c>
      <c r="F1237" s="173">
        <v>2.3022247443873101E-2</v>
      </c>
      <c r="G1237" s="174">
        <v>1.2681584575172746</v>
      </c>
      <c r="H1237" s="174">
        <v>5.2559074792872185</v>
      </c>
      <c r="I1237" s="36">
        <v>6.5470881842483655</v>
      </c>
    </row>
    <row r="1238" spans="1:51" x14ac:dyDescent="0.25">
      <c r="A1238" s="143" t="s">
        <v>189</v>
      </c>
      <c r="B1238" s="102">
        <v>5.5362664504609015E-5</v>
      </c>
      <c r="C1238" s="42">
        <v>3.6531114282388468E-3</v>
      </c>
      <c r="D1238" s="42">
        <v>6.4738721654580477E-3</v>
      </c>
      <c r="E1238" s="36">
        <v>1.0182346258201504E-2</v>
      </c>
      <c r="F1238" s="173">
        <v>1.8017097657621259E-2</v>
      </c>
      <c r="G1238" s="174">
        <v>1.1888601451122733</v>
      </c>
      <c r="H1238" s="174">
        <v>2.1068420039339544</v>
      </c>
      <c r="I1238" s="36">
        <v>3.3137192467038488</v>
      </c>
    </row>
    <row r="1239" spans="1:51" x14ac:dyDescent="0.25">
      <c r="A1239" s="143" t="s">
        <v>190</v>
      </c>
      <c r="B1239" s="102">
        <v>1.3207541295832299E-3</v>
      </c>
      <c r="C1239" s="42">
        <v>1.9622450588237365E-2</v>
      </c>
      <c r="D1239" s="42">
        <v>4.8281770569679475E-4</v>
      </c>
      <c r="E1239" s="42">
        <v>2.1426022423517391E-2</v>
      </c>
      <c r="F1239" s="173">
        <v>0.42982317320414654</v>
      </c>
      <c r="G1239" s="174">
        <v>6.3858849947637131</v>
      </c>
      <c r="H1239" s="174">
        <v>0.1571270789115215</v>
      </c>
      <c r="I1239" s="36">
        <v>6.9728352468793808</v>
      </c>
    </row>
    <row r="1240" spans="1:51" x14ac:dyDescent="0.25">
      <c r="A1240" s="143" t="s">
        <v>191</v>
      </c>
      <c r="B1240" s="102">
        <v>8.9400562002863841E-6</v>
      </c>
      <c r="C1240" s="42">
        <v>3.6034119980140265E-5</v>
      </c>
      <c r="D1240" s="42">
        <v>1.1995909470211409E-3</v>
      </c>
      <c r="E1240" s="42">
        <v>1.2445651232015676E-3</v>
      </c>
      <c r="F1240" s="173">
        <v>2.909431239744117E-3</v>
      </c>
      <c r="G1240" s="174">
        <v>1.1726860773375156E-2</v>
      </c>
      <c r="H1240" s="174">
        <v>0.39039210693840326</v>
      </c>
      <c r="I1240" s="36">
        <v>0.40502839895152254</v>
      </c>
    </row>
    <row r="1241" spans="1:51" x14ac:dyDescent="0.25">
      <c r="A1241" s="156" t="s">
        <v>192</v>
      </c>
      <c r="B1241" s="175">
        <v>1.6064164840882515E-5</v>
      </c>
      <c r="C1241" s="157">
        <v>1.0662781589207289E-4</v>
      </c>
      <c r="D1241" s="157">
        <v>2.2674373249020534E-3</v>
      </c>
      <c r="E1241" s="157">
        <v>2.3901293056350086E-3</v>
      </c>
      <c r="F1241" s="176">
        <v>5.2278847002064132E-3</v>
      </c>
      <c r="G1241" s="177">
        <v>3.470071011098827E-2</v>
      </c>
      <c r="H1241" s="177">
        <v>0.73790956560435716</v>
      </c>
      <c r="I1241" s="158">
        <v>0.77783816041555176</v>
      </c>
      <c r="AY1241" s="159"/>
    </row>
    <row r="1243" spans="1:51" ht="12" customHeight="1" x14ac:dyDescent="0.25">
      <c r="A1243" s="77" t="s">
        <v>316</v>
      </c>
    </row>
    <row r="1244" spans="1:51" x14ac:dyDescent="0.25">
      <c r="A1244" s="149"/>
      <c r="B1244" s="160" t="s">
        <v>285</v>
      </c>
      <c r="C1244" s="161"/>
      <c r="D1244" s="161"/>
      <c r="E1244" s="162"/>
      <c r="F1244" s="60" t="s">
        <v>286</v>
      </c>
      <c r="G1244" s="83"/>
      <c r="H1244" s="84"/>
      <c r="I1244" s="84"/>
    </row>
    <row r="1245" spans="1:51" ht="26.25" x14ac:dyDescent="0.25">
      <c r="A1245" s="156" t="s">
        <v>194</v>
      </c>
      <c r="B1245" s="164" t="s">
        <v>195</v>
      </c>
      <c r="C1245" s="165" t="s">
        <v>196</v>
      </c>
      <c r="D1245" s="165" t="s">
        <v>197</v>
      </c>
      <c r="E1245" s="19" t="s">
        <v>198</v>
      </c>
      <c r="F1245" s="89" t="s">
        <v>195</v>
      </c>
      <c r="G1245" s="89" t="s">
        <v>196</v>
      </c>
      <c r="H1245" s="165" t="s">
        <v>197</v>
      </c>
      <c r="I1245" s="19" t="s">
        <v>198</v>
      </c>
    </row>
    <row r="1246" spans="1:51" x14ac:dyDescent="0.25">
      <c r="A1246" s="143" t="s">
        <v>170</v>
      </c>
      <c r="B1246" s="167">
        <v>-1325.628353775503</v>
      </c>
      <c r="C1246" s="154">
        <v>3148.0255948785393</v>
      </c>
      <c r="D1246" s="154">
        <v>3072.7848378615258</v>
      </c>
      <c r="E1246" s="155">
        <v>4895.1820789645626</v>
      </c>
      <c r="F1246" s="168">
        <v>-431409.42946661403</v>
      </c>
      <c r="G1246" s="169">
        <v>1024486.1781696946</v>
      </c>
      <c r="H1246" s="169">
        <v>1000000</v>
      </c>
      <c r="I1246" s="151">
        <v>1593076.7487030809</v>
      </c>
      <c r="N1246" s="154"/>
      <c r="O1246" s="178"/>
    </row>
    <row r="1247" spans="1:51" x14ac:dyDescent="0.25">
      <c r="A1247" s="143" t="s">
        <v>172</v>
      </c>
      <c r="B1247" s="167">
        <v>261.45914550835619</v>
      </c>
      <c r="C1247" s="154">
        <v>1251.2072320237692</v>
      </c>
      <c r="D1247" s="154">
        <v>717.9972191749315</v>
      </c>
      <c r="E1247" s="155">
        <v>2230.663596707057</v>
      </c>
      <c r="F1247" s="170">
        <v>85088.660386099829</v>
      </c>
      <c r="G1247" s="171">
        <v>407189.99150442774</v>
      </c>
      <c r="H1247" s="171">
        <v>233663.35655138633</v>
      </c>
      <c r="I1247" s="155">
        <v>725942.00844191399</v>
      </c>
      <c r="N1247" s="154"/>
      <c r="O1247" s="178"/>
    </row>
    <row r="1248" spans="1:51" x14ac:dyDescent="0.25">
      <c r="A1248" s="143" t="s">
        <v>33</v>
      </c>
      <c r="B1248" s="167">
        <v>3.1906050330167046</v>
      </c>
      <c r="C1248" s="154">
        <v>189.81849413566297</v>
      </c>
      <c r="D1248" s="154">
        <v>0</v>
      </c>
      <c r="E1248" s="155">
        <v>193.00909916867968</v>
      </c>
      <c r="F1248" s="170">
        <v>1038.3431321657961</v>
      </c>
      <c r="G1248" s="171">
        <v>61774.092281633777</v>
      </c>
      <c r="H1248" s="171">
        <v>0</v>
      </c>
      <c r="I1248" s="155">
        <v>62812.435413799583</v>
      </c>
      <c r="N1248" s="154"/>
      <c r="O1248" s="178"/>
    </row>
    <row r="1249" spans="1:53" x14ac:dyDescent="0.25">
      <c r="A1249" s="143" t="s">
        <v>25</v>
      </c>
      <c r="B1249" s="167">
        <v>163.62039193118676</v>
      </c>
      <c r="C1249" s="154">
        <v>974.20458640386983</v>
      </c>
      <c r="D1249" s="154">
        <v>0</v>
      </c>
      <c r="E1249" s="155">
        <v>1137.8249783350566</v>
      </c>
      <c r="F1249" s="170">
        <v>53248.242413567998</v>
      </c>
      <c r="G1249" s="171">
        <v>317042.89034498687</v>
      </c>
      <c r="H1249" s="171">
        <v>0</v>
      </c>
      <c r="I1249" s="155">
        <v>370291.13275855483</v>
      </c>
      <c r="N1249" s="154"/>
      <c r="O1249" s="178"/>
      <c r="AZ1249" s="159"/>
    </row>
    <row r="1250" spans="1:53" x14ac:dyDescent="0.25">
      <c r="A1250" s="143" t="s">
        <v>173</v>
      </c>
      <c r="B1250" s="167">
        <v>94.648148544152718</v>
      </c>
      <c r="C1250" s="154">
        <v>87.184151484236338</v>
      </c>
      <c r="D1250" s="154">
        <v>717.9972191749315</v>
      </c>
      <c r="E1250" s="155">
        <v>899.82951920332061</v>
      </c>
      <c r="F1250" s="170">
        <v>30802.074840366033</v>
      </c>
      <c r="G1250" s="171">
        <v>28373.008877807169</v>
      </c>
      <c r="H1250" s="171">
        <v>233663.35655138633</v>
      </c>
      <c r="I1250" s="155">
        <v>292838.44026955951</v>
      </c>
      <c r="N1250" s="154"/>
      <c r="O1250" s="178"/>
      <c r="AX1250" s="159"/>
    </row>
    <row r="1251" spans="1:53" x14ac:dyDescent="0.25">
      <c r="A1251" s="143" t="s">
        <v>199</v>
      </c>
      <c r="B1251" s="272">
        <v>0.98184211203552441</v>
      </c>
      <c r="C1251" s="273">
        <v>0.1322887598364639</v>
      </c>
      <c r="D1251" s="154">
        <v>0</v>
      </c>
      <c r="E1251" s="155">
        <v>1.1141308718719882</v>
      </c>
      <c r="F1251" s="170">
        <v>319.52842904510936</v>
      </c>
      <c r="G1251" s="171">
        <v>43.051748435640214</v>
      </c>
      <c r="H1251" s="171">
        <v>0</v>
      </c>
      <c r="I1251" s="155">
        <v>362.58017748074957</v>
      </c>
      <c r="N1251" s="154"/>
      <c r="O1251" s="178"/>
      <c r="BA1251" s="159"/>
    </row>
    <row r="1252" spans="1:53" x14ac:dyDescent="0.25">
      <c r="A1252" s="143" t="s">
        <v>175</v>
      </c>
      <c r="B1252" s="167">
        <v>-139.11638657000185</v>
      </c>
      <c r="C1252" s="154">
        <v>84.730210030221386</v>
      </c>
      <c r="D1252" s="154">
        <v>231.59179033261972</v>
      </c>
      <c r="E1252" s="155">
        <v>177.20561379283924</v>
      </c>
      <c r="F1252" s="170">
        <v>-45273.715509094523</v>
      </c>
      <c r="G1252" s="171">
        <v>27574.403839218543</v>
      </c>
      <c r="H1252" s="171">
        <v>75368.697306445232</v>
      </c>
      <c r="I1252" s="155">
        <v>57669.385636569248</v>
      </c>
      <c r="N1252" s="154"/>
      <c r="O1252" s="178"/>
      <c r="AV1252" s="432"/>
    </row>
    <row r="1253" spans="1:53" x14ac:dyDescent="0.25">
      <c r="A1253" s="143" t="s">
        <v>85</v>
      </c>
      <c r="B1253" s="102">
        <v>0.13906298126850997</v>
      </c>
      <c r="C1253" s="42">
        <v>0.30391631992350887</v>
      </c>
      <c r="D1253" s="42">
        <v>4.0612676598159227E-3</v>
      </c>
      <c r="E1253" s="36">
        <v>0.44704056885183474</v>
      </c>
      <c r="F1253" s="173">
        <v>45.256335411134572</v>
      </c>
      <c r="G1253" s="174">
        <v>98.905825158593416</v>
      </c>
      <c r="H1253" s="174">
        <v>1.3216895663421466</v>
      </c>
      <c r="I1253" s="36">
        <v>145.48385013607012</v>
      </c>
      <c r="N1253" s="42"/>
      <c r="O1253" s="178"/>
    </row>
    <row r="1254" spans="1:53" x14ac:dyDescent="0.25">
      <c r="A1254" s="143" t="s">
        <v>86</v>
      </c>
      <c r="B1254" s="102">
        <v>8.7514536194832862E-2</v>
      </c>
      <c r="C1254" s="42">
        <v>2.1158848625421754E-3</v>
      </c>
      <c r="D1254" s="42">
        <v>7.6166044833770605E-3</v>
      </c>
      <c r="E1254" s="36">
        <v>9.7247025540752097E-2</v>
      </c>
      <c r="F1254" s="173">
        <v>28.480528514888711</v>
      </c>
      <c r="G1254" s="174">
        <v>0.68858868231551962</v>
      </c>
      <c r="H1254" s="174">
        <v>2.4787301699515552</v>
      </c>
      <c r="I1254" s="36">
        <v>31.647847367155784</v>
      </c>
      <c r="N1254" s="42"/>
      <c r="O1254" s="178"/>
    </row>
    <row r="1255" spans="1:53" x14ac:dyDescent="0.25">
      <c r="A1255" s="143" t="s">
        <v>176</v>
      </c>
      <c r="B1255" s="167">
        <v>-111.75314504031584</v>
      </c>
      <c r="C1255" s="154">
        <v>94.408409116500323</v>
      </c>
      <c r="D1255" s="154">
        <v>233.73202855050911</v>
      </c>
      <c r="E1255" s="155">
        <v>216.38729262669358</v>
      </c>
      <c r="F1255" s="170">
        <v>-36368.685390314975</v>
      </c>
      <c r="G1255" s="171">
        <v>30724.054594789959</v>
      </c>
      <c r="H1255" s="171">
        <v>76065.211488472662</v>
      </c>
      <c r="I1255" s="155">
        <v>70420.580692947624</v>
      </c>
      <c r="N1255" s="154"/>
      <c r="O1255" s="178"/>
    </row>
    <row r="1256" spans="1:53" x14ac:dyDescent="0.25">
      <c r="A1256" s="143" t="s">
        <v>177</v>
      </c>
      <c r="B1256" s="102">
        <v>7.1695712299806253E-3</v>
      </c>
      <c r="C1256" s="42">
        <v>0.1487402063188791</v>
      </c>
      <c r="D1256" s="42">
        <v>0.1613267640643356</v>
      </c>
      <c r="E1256" s="36">
        <v>0.31723654161319537</v>
      </c>
      <c r="F1256" s="173">
        <v>2.3332487005403921</v>
      </c>
      <c r="G1256" s="174">
        <v>48.40566917870936</v>
      </c>
      <c r="H1256" s="174">
        <v>52.501809458487621</v>
      </c>
      <c r="I1256" s="36">
        <v>103.24072733773738</v>
      </c>
      <c r="N1256" s="42"/>
      <c r="O1256" s="178"/>
    </row>
    <row r="1257" spans="1:53" x14ac:dyDescent="0.25">
      <c r="A1257" s="143" t="s">
        <v>178</v>
      </c>
      <c r="B1257" s="102">
        <v>4.8901393609768348E-2</v>
      </c>
      <c r="C1257" s="42">
        <v>6.1484323343572844E-2</v>
      </c>
      <c r="D1257" s="42">
        <v>2.7034852254628263</v>
      </c>
      <c r="E1257" s="36">
        <v>2.8138709424161674</v>
      </c>
      <c r="F1257" s="173">
        <v>15.914356582090138</v>
      </c>
      <c r="G1257" s="174">
        <v>20.009316170136483</v>
      </c>
      <c r="H1257" s="174">
        <v>879.81598716306155</v>
      </c>
      <c r="I1257" s="36">
        <v>915.73965991528814</v>
      </c>
      <c r="N1257" s="42"/>
      <c r="O1257" s="178"/>
    </row>
    <row r="1258" spans="1:53" x14ac:dyDescent="0.25">
      <c r="A1258" s="143" t="s">
        <v>179</v>
      </c>
      <c r="B1258" s="102">
        <v>0.13987555878129657</v>
      </c>
      <c r="C1258" s="42">
        <v>0.11921450187976498</v>
      </c>
      <c r="D1258" s="42">
        <v>0.10083253126987646</v>
      </c>
      <c r="E1258" s="36">
        <v>0.35992259193093801</v>
      </c>
      <c r="F1258" s="173">
        <v>45.52077875997383</v>
      </c>
      <c r="G1258" s="174">
        <v>38.796892125623458</v>
      </c>
      <c r="H1258" s="174">
        <v>32.814706069706418</v>
      </c>
      <c r="I1258" s="36">
        <v>117.1323769553037</v>
      </c>
      <c r="N1258" s="42"/>
      <c r="O1258" s="178"/>
    </row>
    <row r="1259" spans="1:53" x14ac:dyDescent="0.25">
      <c r="A1259" s="143" t="s">
        <v>180</v>
      </c>
      <c r="B1259" s="102">
        <v>6.7966793709947808E-3</v>
      </c>
      <c r="C1259" s="42">
        <v>3.397185081650253E-2</v>
      </c>
      <c r="D1259" s="42">
        <v>2.3406192480517039E-2</v>
      </c>
      <c r="E1259" s="36">
        <v>6.4174722668014356E-2</v>
      </c>
      <c r="F1259" s="173">
        <v>2.211895635271639</v>
      </c>
      <c r="G1259" s="174">
        <v>11.055720660267546</v>
      </c>
      <c r="H1259" s="174">
        <v>7.6172572163582881</v>
      </c>
      <c r="I1259" s="36">
        <v>20.884873511897474</v>
      </c>
      <c r="N1259" s="42"/>
      <c r="O1259" s="178"/>
    </row>
    <row r="1260" spans="1:53" x14ac:dyDescent="0.25">
      <c r="A1260" s="143" t="s">
        <v>181</v>
      </c>
      <c r="B1260" s="102">
        <v>5.6816667037442505E-3</v>
      </c>
      <c r="C1260" s="42">
        <v>1.0066913523950699E-2</v>
      </c>
      <c r="D1260" s="42">
        <v>9.38242342820007E-3</v>
      </c>
      <c r="E1260" s="36">
        <v>2.5131003655895021E-2</v>
      </c>
      <c r="F1260" s="173">
        <v>1.8490284883397012</v>
      </c>
      <c r="G1260" s="174">
        <v>3.2761530843001259</v>
      </c>
      <c r="H1260" s="174">
        <v>3.0533942085999342</v>
      </c>
      <c r="I1260" s="36">
        <v>8.1785757812397613</v>
      </c>
      <c r="N1260" s="42"/>
      <c r="O1260" s="178"/>
    </row>
    <row r="1261" spans="1:53" x14ac:dyDescent="0.25">
      <c r="A1261" s="143" t="s">
        <v>182</v>
      </c>
      <c r="B1261" s="102">
        <v>0.11725514547771042</v>
      </c>
      <c r="C1261" s="42">
        <v>0.10818082122724951</v>
      </c>
      <c r="D1261" s="42">
        <v>9.942725116789306E-4</v>
      </c>
      <c r="E1261" s="36">
        <v>0.22643023921663885</v>
      </c>
      <c r="F1261" s="173">
        <v>38.159243703933726</v>
      </c>
      <c r="G1261" s="174">
        <v>35.206116580078181</v>
      </c>
      <c r="H1261" s="174">
        <v>0.32357374959285623</v>
      </c>
      <c r="I1261" s="36">
        <v>73.688934033604752</v>
      </c>
      <c r="N1261" s="42"/>
      <c r="O1261" s="178"/>
    </row>
    <row r="1262" spans="1:53" x14ac:dyDescent="0.25">
      <c r="A1262" s="143" t="s">
        <v>200</v>
      </c>
      <c r="B1262" s="102">
        <v>9.505113584651777E-4</v>
      </c>
      <c r="C1262" s="42">
        <v>7.9122267023038319E-4</v>
      </c>
      <c r="D1262" s="42">
        <v>1.7385376043784653E-3</v>
      </c>
      <c r="E1262" s="36">
        <v>3.4802716330740264E-3</v>
      </c>
      <c r="F1262" s="173">
        <v>0.30933222097212532</v>
      </c>
      <c r="G1262" s="174">
        <v>0.25749367820397956</v>
      </c>
      <c r="H1262" s="174">
        <v>0.56578566222957005</v>
      </c>
      <c r="I1262" s="36">
        <v>1.1326115614056749</v>
      </c>
      <c r="N1262" s="42"/>
      <c r="O1262" s="178"/>
    </row>
    <row r="1263" spans="1:53" x14ac:dyDescent="0.25">
      <c r="A1263" s="143" t="s">
        <v>201</v>
      </c>
      <c r="B1263" s="102">
        <v>1.0068941073115868E-3</v>
      </c>
      <c r="C1263" s="42">
        <v>2.1378968522979235E-3</v>
      </c>
      <c r="D1263" s="42">
        <v>3.2861410505826863E-3</v>
      </c>
      <c r="E1263" s="36">
        <v>6.4309320101921964E-3</v>
      </c>
      <c r="F1263" s="173">
        <v>0.32768129252171291</v>
      </c>
      <c r="G1263" s="174">
        <v>0.69575221341751081</v>
      </c>
      <c r="H1263" s="174">
        <v>1.0694341530497931</v>
      </c>
      <c r="I1263" s="36">
        <v>2.0928676589890167</v>
      </c>
      <c r="N1263" s="42"/>
      <c r="O1263" s="178"/>
    </row>
    <row r="1264" spans="1:53" x14ac:dyDescent="0.25">
      <c r="A1264" s="143" t="s">
        <v>185</v>
      </c>
      <c r="B1264" s="102">
        <v>8.536330218044954E-4</v>
      </c>
      <c r="C1264" s="42">
        <v>4.3119971488492434E-2</v>
      </c>
      <c r="D1264" s="42">
        <v>0.11131546720439156</v>
      </c>
      <c r="E1264" s="36">
        <v>0.15528907171468848</v>
      </c>
      <c r="F1264" s="173">
        <v>0.277804358862488</v>
      </c>
      <c r="G1264" s="174">
        <v>14.032863921087737</v>
      </c>
      <c r="H1264" s="174">
        <v>36.226248526356457</v>
      </c>
      <c r="I1264" s="36">
        <v>50.536916806306678</v>
      </c>
      <c r="N1264" s="42"/>
      <c r="O1264" s="178"/>
    </row>
    <row r="1265" spans="1:52" x14ac:dyDescent="0.25">
      <c r="A1265" s="143" t="s">
        <v>186</v>
      </c>
      <c r="B1265" s="102">
        <v>9.5193216913129692E-4</v>
      </c>
      <c r="C1265" s="42">
        <v>6.181357494468266E-3</v>
      </c>
      <c r="D1265" s="42">
        <v>1.86540480556935</v>
      </c>
      <c r="E1265" s="36">
        <v>1.8725380952329496</v>
      </c>
      <c r="F1265" s="173">
        <v>0.30979460631346534</v>
      </c>
      <c r="G1265" s="174">
        <v>2.0116467050683964</v>
      </c>
      <c r="H1265" s="174">
        <v>607.07303114251238</v>
      </c>
      <c r="I1265" s="36">
        <v>609.39447245389431</v>
      </c>
      <c r="N1265" s="42"/>
      <c r="O1265" s="178"/>
    </row>
    <row r="1266" spans="1:52" x14ac:dyDescent="0.25">
      <c r="A1266" s="143" t="s">
        <v>187</v>
      </c>
      <c r="B1266" s="102">
        <v>2.5784109870968823E-3</v>
      </c>
      <c r="C1266" s="42">
        <v>1.2838136482076826E-2</v>
      </c>
      <c r="D1266" s="42">
        <v>6.9574446576214755E-2</v>
      </c>
      <c r="E1266" s="36">
        <v>8.4990994045388457E-2</v>
      </c>
      <c r="F1266" s="173">
        <v>0.83911211593041501</v>
      </c>
      <c r="G1266" s="174">
        <v>4.1780134827179767</v>
      </c>
      <c r="H1266" s="174">
        <v>22.642147188097429</v>
      </c>
      <c r="I1266" s="36">
        <v>27.659272786745817</v>
      </c>
      <c r="N1266" s="42"/>
      <c r="O1266" s="178"/>
    </row>
    <row r="1267" spans="1:52" x14ac:dyDescent="0.25">
      <c r="A1267" s="143" t="s">
        <v>188</v>
      </c>
      <c r="B1267" s="102">
        <v>1.6968450812828925E-4</v>
      </c>
      <c r="C1267" s="42">
        <v>8.7738471469054062E-4</v>
      </c>
      <c r="D1267" s="42">
        <v>1.6150272811556756E-2</v>
      </c>
      <c r="E1267" s="36">
        <v>1.7197342034375587E-2</v>
      </c>
      <c r="F1267" s="173">
        <v>5.5221734381630028E-2</v>
      </c>
      <c r="G1267" s="174">
        <v>0.28553405493277162</v>
      </c>
      <c r="H1267" s="174">
        <v>5.2559074792872185</v>
      </c>
      <c r="I1267" s="36">
        <v>5.5966632686016204</v>
      </c>
      <c r="N1267" s="42"/>
      <c r="O1267" s="178"/>
    </row>
    <row r="1268" spans="1:52" x14ac:dyDescent="0.25">
      <c r="A1268" s="143" t="s">
        <v>189</v>
      </c>
      <c r="B1268" s="102">
        <v>1.3658308520017018E-4</v>
      </c>
      <c r="C1268" s="42">
        <v>7.2115503157566744E-4</v>
      </c>
      <c r="D1268" s="42">
        <v>6.4738721654580477E-3</v>
      </c>
      <c r="E1268" s="36">
        <v>7.3316102822338853E-3</v>
      </c>
      <c r="F1268" s="173">
        <v>4.4449283762811015E-2</v>
      </c>
      <c r="G1268" s="174">
        <v>0.23469102772504832</v>
      </c>
      <c r="H1268" s="174">
        <v>2.1068420039339544</v>
      </c>
      <c r="I1268" s="36">
        <v>2.3859823154218138</v>
      </c>
      <c r="N1268" s="42"/>
      <c r="O1268" s="178"/>
    </row>
    <row r="1269" spans="1:52" x14ac:dyDescent="0.25">
      <c r="A1269" s="143" t="s">
        <v>190</v>
      </c>
      <c r="B1269" s="102">
        <v>2.5073979935460186E-3</v>
      </c>
      <c r="C1269" s="42">
        <v>1.8784132584222984E-2</v>
      </c>
      <c r="D1269" s="42">
        <v>6.8604803305846208E-4</v>
      </c>
      <c r="E1269" s="42">
        <v>2.1977578610827463E-2</v>
      </c>
      <c r="F1269" s="173">
        <v>0.81600181133769767</v>
      </c>
      <c r="G1269" s="174">
        <v>6.1130647199156378</v>
      </c>
      <c r="H1269" s="174">
        <v>0.22326588721907079</v>
      </c>
      <c r="I1269" s="36">
        <v>7.1523324184724046</v>
      </c>
      <c r="N1269" s="42"/>
      <c r="O1269" s="178"/>
    </row>
    <row r="1270" spans="1:52" x14ac:dyDescent="0.25">
      <c r="A1270" s="143" t="s">
        <v>191</v>
      </c>
      <c r="B1270" s="102">
        <v>1.661930484788929E-5</v>
      </c>
      <c r="C1270" s="42">
        <v>7.93438507988285E-5</v>
      </c>
      <c r="D1270" s="42">
        <v>1.1995909470211409E-3</v>
      </c>
      <c r="E1270" s="42">
        <v>1.2955541026678588E-3</v>
      </c>
      <c r="F1270" s="173">
        <v>5.4085481818034915E-3</v>
      </c>
      <c r="G1270" s="174">
        <v>2.5821479532568595E-2</v>
      </c>
      <c r="H1270" s="174">
        <v>0.39039210693840326</v>
      </c>
      <c r="I1270" s="36">
        <v>0.42162213465277537</v>
      </c>
      <c r="N1270" s="42"/>
      <c r="O1270" s="178"/>
    </row>
    <row r="1271" spans="1:52" x14ac:dyDescent="0.25">
      <c r="A1271" s="156" t="s">
        <v>192</v>
      </c>
      <c r="B1271" s="175">
        <v>4.5059614414476297E-5</v>
      </c>
      <c r="C1271" s="157">
        <v>1.9661902572521396E-4</v>
      </c>
      <c r="D1271" s="157">
        <v>2.2674373249020534E-3</v>
      </c>
      <c r="E1271" s="157">
        <v>2.5091159650417437E-3</v>
      </c>
      <c r="F1271" s="176">
        <v>1.4664096834659952E-2</v>
      </c>
      <c r="G1271" s="177">
        <v>6.398724157401435E-2</v>
      </c>
      <c r="H1271" s="177">
        <v>0.73790956560435716</v>
      </c>
      <c r="I1271" s="158">
        <v>0.81656090401303139</v>
      </c>
      <c r="N1271" s="42"/>
      <c r="O1271" s="178"/>
      <c r="AY1271" s="159"/>
    </row>
    <row r="1273" spans="1:52" x14ac:dyDescent="0.25">
      <c r="A1273" s="77" t="s">
        <v>317</v>
      </c>
      <c r="B1273" s="77"/>
    </row>
    <row r="1274" spans="1:52" x14ac:dyDescent="0.25">
      <c r="A1274" s="149"/>
      <c r="B1274" s="160" t="s">
        <v>285</v>
      </c>
      <c r="C1274" s="161"/>
      <c r="D1274" s="161"/>
      <c r="E1274" s="162"/>
      <c r="F1274" s="60" t="s">
        <v>286</v>
      </c>
      <c r="G1274" s="83"/>
      <c r="H1274" s="84"/>
      <c r="I1274" s="84"/>
    </row>
    <row r="1275" spans="1:52" ht="26.25" x14ac:dyDescent="0.25">
      <c r="A1275" s="156" t="s">
        <v>194</v>
      </c>
      <c r="B1275" s="164" t="s">
        <v>195</v>
      </c>
      <c r="C1275" s="165" t="s">
        <v>196</v>
      </c>
      <c r="D1275" s="165" t="s">
        <v>197</v>
      </c>
      <c r="E1275" s="19" t="s">
        <v>198</v>
      </c>
      <c r="F1275" s="89" t="s">
        <v>195</v>
      </c>
      <c r="G1275" s="89" t="s">
        <v>196</v>
      </c>
      <c r="H1275" s="165" t="s">
        <v>197</v>
      </c>
      <c r="I1275" s="19" t="s">
        <v>198</v>
      </c>
    </row>
    <row r="1276" spans="1:52" x14ac:dyDescent="0.25">
      <c r="A1276" s="143" t="s">
        <v>170</v>
      </c>
      <c r="B1276" s="167">
        <v>313.14624815578895</v>
      </c>
      <c r="C1276" s="154">
        <v>1895.6414037946734</v>
      </c>
      <c r="D1276" s="154">
        <v>2688.6867331288345</v>
      </c>
      <c r="E1276" s="155">
        <v>4897.4743850792966</v>
      </c>
      <c r="F1276" s="168">
        <v>116468.10478042548</v>
      </c>
      <c r="G1276" s="169">
        <v>705043.61123123812</v>
      </c>
      <c r="H1276" s="169">
        <v>1000000</v>
      </c>
      <c r="I1276" s="151">
        <v>1821511.7160116634</v>
      </c>
    </row>
    <row r="1277" spans="1:52" x14ac:dyDescent="0.25">
      <c r="A1277" s="143" t="s">
        <v>172</v>
      </c>
      <c r="B1277" s="167">
        <v>311.35143691224005</v>
      </c>
      <c r="C1277" s="154">
        <v>1762.9215855482707</v>
      </c>
      <c r="D1277" s="154">
        <v>2688.6867331288345</v>
      </c>
      <c r="E1277" s="155">
        <v>4762.9597555893451</v>
      </c>
      <c r="F1277" s="170">
        <v>115800.56280856463</v>
      </c>
      <c r="G1277" s="171">
        <v>655681.28998678573</v>
      </c>
      <c r="H1277" s="171">
        <v>1000000</v>
      </c>
      <c r="I1277" s="155">
        <v>1771481.8527953504</v>
      </c>
    </row>
    <row r="1278" spans="1:52" x14ac:dyDescent="0.25">
      <c r="A1278" s="143" t="s">
        <v>33</v>
      </c>
      <c r="B1278" s="167">
        <v>5.0670350612288253</v>
      </c>
      <c r="C1278" s="154">
        <v>374.95865586242763</v>
      </c>
      <c r="D1278" s="154">
        <v>0</v>
      </c>
      <c r="E1278" s="155">
        <v>380.02569092365644</v>
      </c>
      <c r="F1278" s="170">
        <v>1884.5762129127995</v>
      </c>
      <c r="G1278" s="171">
        <v>139457.91870891815</v>
      </c>
      <c r="H1278" s="171">
        <v>0</v>
      </c>
      <c r="I1278" s="155">
        <v>141342.49492183092</v>
      </c>
    </row>
    <row r="1279" spans="1:52" x14ac:dyDescent="0.25">
      <c r="A1279" s="143" t="s">
        <v>25</v>
      </c>
      <c r="B1279" s="167">
        <v>295.24311403881552</v>
      </c>
      <c r="C1279" s="154">
        <v>1369.4873324642763</v>
      </c>
      <c r="D1279" s="154">
        <v>2688.6867331288345</v>
      </c>
      <c r="E1279" s="155">
        <v>4353.417179631926</v>
      </c>
      <c r="F1279" s="170">
        <v>109809.41379334292</v>
      </c>
      <c r="G1279" s="171">
        <v>509351.76478168543</v>
      </c>
      <c r="H1279" s="171">
        <v>1000000</v>
      </c>
      <c r="I1279" s="155">
        <v>1619161.1785750282</v>
      </c>
      <c r="AZ1279" s="159"/>
    </row>
    <row r="1280" spans="1:52" x14ac:dyDescent="0.25">
      <c r="A1280" s="143" t="s">
        <v>173</v>
      </c>
      <c r="B1280" s="167">
        <v>11.041287812195726</v>
      </c>
      <c r="C1280" s="154">
        <v>18.47559722156694</v>
      </c>
      <c r="D1280" s="154">
        <v>0</v>
      </c>
      <c r="E1280" s="155">
        <v>29.516885033762666</v>
      </c>
      <c r="F1280" s="170">
        <v>4106.5728023089323</v>
      </c>
      <c r="G1280" s="171">
        <v>6871.6064961821794</v>
      </c>
      <c r="H1280" s="171">
        <v>0</v>
      </c>
      <c r="I1280" s="155">
        <v>10978.179298491112</v>
      </c>
      <c r="AX1280" s="159"/>
    </row>
    <row r="1281" spans="1:53" x14ac:dyDescent="0.25">
      <c r="A1281" s="143" t="s">
        <v>199</v>
      </c>
      <c r="B1281" s="272">
        <v>1.176796923957985E-2</v>
      </c>
      <c r="C1281" s="273">
        <v>0.1313594195138244</v>
      </c>
      <c r="D1281" s="154">
        <v>0</v>
      </c>
      <c r="E1281" s="155">
        <v>0.14312738875340425</v>
      </c>
      <c r="F1281" s="170">
        <v>4.3768465454082204</v>
      </c>
      <c r="G1281" s="171">
        <v>48.856349791617774</v>
      </c>
      <c r="H1281" s="171">
        <v>0</v>
      </c>
      <c r="I1281" s="155">
        <v>53.233196337025994</v>
      </c>
      <c r="BA1281" s="159"/>
    </row>
    <row r="1282" spans="1:53" x14ac:dyDescent="0.25">
      <c r="A1282" s="143" t="s">
        <v>175</v>
      </c>
      <c r="B1282" s="167">
        <v>18.972385384022569</v>
      </c>
      <c r="C1282" s="154">
        <v>280.24456749603996</v>
      </c>
      <c r="D1282" s="154">
        <v>0.93357584208409783</v>
      </c>
      <c r="E1282" s="155">
        <v>300.15052872214665</v>
      </c>
      <c r="F1282" s="170">
        <v>7056.3763157131871</v>
      </c>
      <c r="G1282" s="171">
        <v>104231.02254457081</v>
      </c>
      <c r="H1282" s="171">
        <v>347.22373215926581</v>
      </c>
      <c r="I1282" s="155">
        <v>111634.62259244327</v>
      </c>
      <c r="AV1282" s="432"/>
    </row>
    <row r="1283" spans="1:53" x14ac:dyDescent="0.25">
      <c r="A1283" s="143" t="s">
        <v>85</v>
      </c>
      <c r="B1283" s="102">
        <v>0.85269072184485062</v>
      </c>
      <c r="C1283" s="42">
        <v>0.43217562760062278</v>
      </c>
      <c r="D1283" s="42">
        <v>8.6409950208849416E-4</v>
      </c>
      <c r="E1283" s="36">
        <v>1.2857304489475621</v>
      </c>
      <c r="F1283" s="173">
        <v>317.14022736020695</v>
      </c>
      <c r="G1283" s="174">
        <v>160.73855770385657</v>
      </c>
      <c r="H1283" s="174">
        <v>0.32138348117742171</v>
      </c>
      <c r="I1283" s="36">
        <v>478.20016854524101</v>
      </c>
    </row>
    <row r="1284" spans="1:53" x14ac:dyDescent="0.25">
      <c r="A1284" s="143" t="s">
        <v>86</v>
      </c>
      <c r="B1284" s="102">
        <v>4.2125813251733309E-3</v>
      </c>
      <c r="C1284" s="42">
        <v>2.494450006399529E-3</v>
      </c>
      <c r="D1284" s="42">
        <v>7.6166044833770605E-3</v>
      </c>
      <c r="E1284" s="36">
        <v>1.4323635814949921E-2</v>
      </c>
      <c r="F1284" s="173">
        <v>1.5667802698126663</v>
      </c>
      <c r="G1284" s="174">
        <v>0.92775776949541777</v>
      </c>
      <c r="H1284" s="174">
        <v>2.8328344799446348</v>
      </c>
      <c r="I1284" s="36">
        <v>5.3273725192527195</v>
      </c>
    </row>
    <row r="1285" spans="1:53" x14ac:dyDescent="0.25">
      <c r="A1285" s="143" t="s">
        <v>176</v>
      </c>
      <c r="B1285" s="167">
        <v>45.669441090539024</v>
      </c>
      <c r="C1285" s="154">
        <v>293.87086557575452</v>
      </c>
      <c r="D1285" s="154">
        <v>2.977899015241674</v>
      </c>
      <c r="E1285" s="155">
        <v>342.51820568153522</v>
      </c>
      <c r="F1285" s="170">
        <v>16985.779908019755</v>
      </c>
      <c r="G1285" s="171">
        <v>109299.03508460279</v>
      </c>
      <c r="H1285" s="171">
        <v>1107.5663737799168</v>
      </c>
      <c r="I1285" s="155">
        <v>127392.38136640246</v>
      </c>
    </row>
    <row r="1286" spans="1:53" x14ac:dyDescent="0.25">
      <c r="A1286" s="143" t="s">
        <v>177</v>
      </c>
      <c r="B1286" s="102">
        <v>2.8923019749975919E-2</v>
      </c>
      <c r="C1286" s="42">
        <v>2.2285049734259283E-2</v>
      </c>
      <c r="D1286" s="42">
        <v>2.6922692065873183E-2</v>
      </c>
      <c r="E1286" s="36">
        <v>7.8130761550108382E-2</v>
      </c>
      <c r="F1286" s="173">
        <v>10.757303702807391</v>
      </c>
      <c r="G1286" s="174">
        <v>8.288451555055687</v>
      </c>
      <c r="H1286" s="174">
        <v>10.013324250141686</v>
      </c>
      <c r="I1286" s="36">
        <v>29.059079508004764</v>
      </c>
    </row>
    <row r="1287" spans="1:53" x14ac:dyDescent="0.25">
      <c r="A1287" s="143" t="s">
        <v>178</v>
      </c>
      <c r="B1287" s="102">
        <v>9.2079987515224906E-2</v>
      </c>
      <c r="C1287" s="42">
        <v>8.2722236685995071E-2</v>
      </c>
      <c r="D1287" s="42">
        <v>0.54069704509256533</v>
      </c>
      <c r="E1287" s="36">
        <v>0.71549926929378538</v>
      </c>
      <c r="F1287" s="173">
        <v>34.247198225310207</v>
      </c>
      <c r="G1287" s="174">
        <v>30.76678129390363</v>
      </c>
      <c r="H1287" s="174">
        <v>201.1007970658427</v>
      </c>
      <c r="I1287" s="36">
        <v>266.11477658505657</v>
      </c>
    </row>
    <row r="1288" spans="1:53" x14ac:dyDescent="0.25">
      <c r="A1288" s="143" t="s">
        <v>179</v>
      </c>
      <c r="B1288" s="102">
        <v>0.11515303616645022</v>
      </c>
      <c r="C1288" s="42">
        <v>0.13231325085701637</v>
      </c>
      <c r="D1288" s="42">
        <v>0.10083253126987646</v>
      </c>
      <c r="E1288" s="36">
        <v>0.34829881829334303</v>
      </c>
      <c r="F1288" s="173">
        <v>42.828729263095006</v>
      </c>
      <c r="G1288" s="174">
        <v>49.211107127769758</v>
      </c>
      <c r="H1288" s="174">
        <v>37.502521222521629</v>
      </c>
      <c r="I1288" s="36">
        <v>129.54235761338637</v>
      </c>
    </row>
    <row r="1289" spans="1:53" x14ac:dyDescent="0.25">
      <c r="A1289" s="143" t="s">
        <v>180</v>
      </c>
      <c r="B1289" s="102">
        <v>1.3706966319828639E-3</v>
      </c>
      <c r="C1289" s="42">
        <v>4.022579238193872E-2</v>
      </c>
      <c r="D1289" s="42">
        <v>1.8540619248051702E-2</v>
      </c>
      <c r="E1289" s="36">
        <v>6.0137108261973285E-2</v>
      </c>
      <c r="F1289" s="173">
        <v>0.50980153808687834</v>
      </c>
      <c r="G1289" s="174">
        <v>14.961130237410671</v>
      </c>
      <c r="H1289" s="174">
        <v>6.8957900597351918</v>
      </c>
      <c r="I1289" s="36">
        <v>22.366721835232742</v>
      </c>
    </row>
    <row r="1290" spans="1:53" x14ac:dyDescent="0.25">
      <c r="A1290" s="143" t="s">
        <v>181</v>
      </c>
      <c r="B1290" s="102">
        <v>1.2194130826035697E-3</v>
      </c>
      <c r="C1290" s="42">
        <v>3.594716383819805E-2</v>
      </c>
      <c r="D1290" s="42">
        <v>5.0782423428200069E-3</v>
      </c>
      <c r="E1290" s="36">
        <v>4.2244819263621627E-2</v>
      </c>
      <c r="F1290" s="173">
        <v>0.4535348308073564</v>
      </c>
      <c r="G1290" s="174">
        <v>13.369785105595478</v>
      </c>
      <c r="H1290" s="174">
        <v>1.888744523580268</v>
      </c>
      <c r="I1290" s="36">
        <v>15.712064459983102</v>
      </c>
    </row>
    <row r="1291" spans="1:53" x14ac:dyDescent="0.25">
      <c r="A1291" s="143" t="s">
        <v>182</v>
      </c>
      <c r="B1291" s="102">
        <v>3.1612614318372374E-2</v>
      </c>
      <c r="C1291" s="42">
        <v>0.11200575020020694</v>
      </c>
      <c r="D1291" s="42">
        <v>0</v>
      </c>
      <c r="E1291" s="36">
        <v>0.14361836451857932</v>
      </c>
      <c r="F1291" s="173">
        <v>11.757641352878869</v>
      </c>
      <c r="G1291" s="174">
        <v>41.658163005797789</v>
      </c>
      <c r="H1291" s="174">
        <v>0</v>
      </c>
      <c r="I1291" s="36">
        <v>53.415804358676667</v>
      </c>
    </row>
    <row r="1292" spans="1:53" x14ac:dyDescent="0.25">
      <c r="A1292" s="143" t="s">
        <v>200</v>
      </c>
      <c r="B1292" s="102">
        <v>4.1749070269732406E-4</v>
      </c>
      <c r="C1292" s="42">
        <v>5.5248884696862291E-4</v>
      </c>
      <c r="D1292" s="42">
        <v>7.65776744695641E-4</v>
      </c>
      <c r="E1292" s="36">
        <v>1.735756294361588E-3</v>
      </c>
      <c r="F1292" s="173">
        <v>0.15527681137158311</v>
      </c>
      <c r="G1292" s="174">
        <v>0.20548650765486898</v>
      </c>
      <c r="H1292" s="174">
        <v>0.28481441711303568</v>
      </c>
      <c r="I1292" s="36">
        <v>0.64557773613948777</v>
      </c>
    </row>
    <row r="1293" spans="1:53" x14ac:dyDescent="0.25">
      <c r="A1293" s="143" t="s">
        <v>201</v>
      </c>
      <c r="B1293" s="102">
        <v>4.1700998032310539E-4</v>
      </c>
      <c r="C1293" s="42">
        <v>1.1156311945130309E-3</v>
      </c>
      <c r="D1293" s="42">
        <v>1.0686542861236168E-3</v>
      </c>
      <c r="E1293" s="36">
        <v>2.601295460959753E-3</v>
      </c>
      <c r="F1293" s="173">
        <v>0.1550980168812115</v>
      </c>
      <c r="G1293" s="174">
        <v>0.41493535887491317</v>
      </c>
      <c r="H1293" s="174">
        <v>0.3974632942380833</v>
      </c>
      <c r="I1293" s="36">
        <v>0.96749666999420803</v>
      </c>
    </row>
    <row r="1294" spans="1:53" x14ac:dyDescent="0.25">
      <c r="A1294" s="143" t="s">
        <v>185</v>
      </c>
      <c r="B1294" s="102">
        <v>1.7577080225981388E-3</v>
      </c>
      <c r="C1294" s="42">
        <v>5.0913493210926666E-3</v>
      </c>
      <c r="D1294" s="42">
        <v>1.8576657525452494E-2</v>
      </c>
      <c r="E1294" s="36">
        <v>2.5425714869143301E-2</v>
      </c>
      <c r="F1294" s="173">
        <v>0.65374221583363401</v>
      </c>
      <c r="G1294" s="174">
        <v>1.8936193861334842</v>
      </c>
      <c r="H1294" s="174">
        <v>6.9091937325977621</v>
      </c>
      <c r="I1294" s="36">
        <v>9.4565553345648805</v>
      </c>
    </row>
    <row r="1295" spans="1:53" x14ac:dyDescent="0.25">
      <c r="A1295" s="143" t="s">
        <v>186</v>
      </c>
      <c r="B1295" s="102">
        <v>8.5358203815552539E-3</v>
      </c>
      <c r="C1295" s="42">
        <v>2.9169784177220385E-2</v>
      </c>
      <c r="D1295" s="42">
        <v>0.37308096111387007</v>
      </c>
      <c r="E1295" s="36">
        <v>0.41078656567264571</v>
      </c>
      <c r="F1295" s="173">
        <v>3.1747173355603571</v>
      </c>
      <c r="G1295" s="174">
        <v>10.849082497340776</v>
      </c>
      <c r="H1295" s="174">
        <v>138.75954997543147</v>
      </c>
      <c r="I1295" s="36">
        <v>152.78334980833259</v>
      </c>
    </row>
    <row r="1296" spans="1:53" x14ac:dyDescent="0.25">
      <c r="A1296" s="143" t="s">
        <v>187</v>
      </c>
      <c r="B1296" s="102">
        <v>1.0214967799371777E-2</v>
      </c>
      <c r="C1296" s="42">
        <v>4.8954740032334507E-2</v>
      </c>
      <c r="D1296" s="42">
        <v>6.9574446576214755E-2</v>
      </c>
      <c r="E1296" s="36">
        <v>0.12874415440792103</v>
      </c>
      <c r="F1296" s="173">
        <v>3.7992406008135364</v>
      </c>
      <c r="G1296" s="174">
        <v>18.207677164146865</v>
      </c>
      <c r="H1296" s="174">
        <v>25.876739643539924</v>
      </c>
      <c r="I1296" s="36">
        <v>47.883657408500319</v>
      </c>
    </row>
    <row r="1297" spans="1:53" x14ac:dyDescent="0.25">
      <c r="A1297" s="143" t="s">
        <v>188</v>
      </c>
      <c r="B1297" s="102">
        <v>4.9055740102408392E-5</v>
      </c>
      <c r="C1297" s="42">
        <v>2.4070858868469248E-2</v>
      </c>
      <c r="D1297" s="42">
        <v>1.2793027281155674E-2</v>
      </c>
      <c r="E1297" s="36">
        <v>3.6912941889727331E-2</v>
      </c>
      <c r="F1297" s="173">
        <v>1.8245241997873828E-2</v>
      </c>
      <c r="G1297" s="174">
        <v>8.9526453832938362</v>
      </c>
      <c r="H1297" s="174">
        <v>4.7580951412172823</v>
      </c>
      <c r="I1297" s="36">
        <v>13.728985766508995</v>
      </c>
    </row>
    <row r="1298" spans="1:53" x14ac:dyDescent="0.25">
      <c r="A1298" s="143" t="s">
        <v>189</v>
      </c>
      <c r="B1298" s="102">
        <v>4.0125198555168075E-5</v>
      </c>
      <c r="C1298" s="42">
        <v>2.3555599595226517E-2</v>
      </c>
      <c r="D1298" s="42">
        <v>3.5039872165458044E-3</v>
      </c>
      <c r="E1298" s="36">
        <v>2.709971201032749E-2</v>
      </c>
      <c r="F1298" s="173">
        <v>1.4923716497263418E-2</v>
      </c>
      <c r="G1298" s="174">
        <v>8.7610056259007827</v>
      </c>
      <c r="H1298" s="174">
        <v>1.3032337212703848</v>
      </c>
      <c r="I1298" s="36">
        <v>10.079163063668432</v>
      </c>
    </row>
    <row r="1299" spans="1:53" x14ac:dyDescent="0.25">
      <c r="A1299" s="143" t="s">
        <v>190</v>
      </c>
      <c r="B1299" s="102">
        <v>8.6122366772114903E-4</v>
      </c>
      <c r="C1299" s="42">
        <v>3.5783170898357579E-2</v>
      </c>
      <c r="D1299" s="42">
        <v>0</v>
      </c>
      <c r="E1299" s="42">
        <v>3.6644394566078729E-2</v>
      </c>
      <c r="F1299" s="173">
        <v>0.32031387558450886</v>
      </c>
      <c r="G1299" s="174">
        <v>13.308791410115887</v>
      </c>
      <c r="H1299" s="174">
        <v>0</v>
      </c>
      <c r="I1299" s="36">
        <v>13.629105285700398</v>
      </c>
    </row>
    <row r="1300" spans="1:53" x14ac:dyDescent="0.25">
      <c r="A1300" s="143" t="s">
        <v>191</v>
      </c>
      <c r="B1300" s="102">
        <v>7.7851409760392962E-6</v>
      </c>
      <c r="C1300" s="42">
        <v>1.7334072227444513E-4</v>
      </c>
      <c r="D1300" s="42">
        <v>5.2838595383999226E-4</v>
      </c>
      <c r="E1300" s="42">
        <v>7.0951181709047668E-4</v>
      </c>
      <c r="F1300" s="173">
        <v>2.8955180535218767E-3</v>
      </c>
      <c r="G1300" s="174">
        <v>6.4470404877822227E-2</v>
      </c>
      <c r="H1300" s="174">
        <v>0.19652194780799459</v>
      </c>
      <c r="I1300" s="36">
        <v>0.26388787073933873</v>
      </c>
    </row>
    <row r="1301" spans="1:53" x14ac:dyDescent="0.25">
      <c r="A1301" s="156" t="s">
        <v>192</v>
      </c>
      <c r="B1301" s="175">
        <v>1.2330574938069862E-5</v>
      </c>
      <c r="C1301" s="157">
        <v>4.4369260302884786E-4</v>
      </c>
      <c r="D1301" s="157">
        <v>7.3737145742529557E-4</v>
      </c>
      <c r="E1301" s="157">
        <v>1.1933946353922132E-3</v>
      </c>
      <c r="F1301" s="176">
        <v>4.5860958013954744E-3</v>
      </c>
      <c r="G1301" s="177">
        <v>0.1650220524250221</v>
      </c>
      <c r="H1301" s="177">
        <v>0.27424967302427744</v>
      </c>
      <c r="I1301" s="158">
        <v>0.44385782125069495</v>
      </c>
      <c r="AY1301" s="159"/>
    </row>
    <row r="1303" spans="1:53" x14ac:dyDescent="0.25">
      <c r="A1303" s="77" t="s">
        <v>318</v>
      </c>
    </row>
    <row r="1304" spans="1:53" x14ac:dyDescent="0.25">
      <c r="A1304" s="149"/>
      <c r="B1304" s="160" t="s">
        <v>285</v>
      </c>
      <c r="C1304" s="161"/>
      <c r="D1304" s="161"/>
      <c r="E1304" s="162"/>
      <c r="F1304" s="60" t="s">
        <v>286</v>
      </c>
      <c r="G1304" s="83"/>
      <c r="H1304" s="84"/>
      <c r="I1304" s="84"/>
    </row>
    <row r="1305" spans="1:53" ht="26.25" x14ac:dyDescent="0.25">
      <c r="A1305" s="156" t="s">
        <v>194</v>
      </c>
      <c r="B1305" s="164" t="s">
        <v>195</v>
      </c>
      <c r="C1305" s="165" t="s">
        <v>196</v>
      </c>
      <c r="D1305" s="165" t="s">
        <v>197</v>
      </c>
      <c r="E1305" s="19" t="s">
        <v>198</v>
      </c>
      <c r="F1305" s="89" t="s">
        <v>195</v>
      </c>
      <c r="G1305" s="89" t="s">
        <v>196</v>
      </c>
      <c r="H1305" s="165" t="s">
        <v>197</v>
      </c>
      <c r="I1305" s="19" t="s">
        <v>198</v>
      </c>
    </row>
    <row r="1306" spans="1:53" x14ac:dyDescent="0.25">
      <c r="A1306" s="143" t="s">
        <v>170</v>
      </c>
      <c r="B1306" s="167">
        <v>228.37414474969776</v>
      </c>
      <c r="C1306" s="154">
        <v>3539.0728485372897</v>
      </c>
      <c r="D1306" s="154">
        <v>2688.6867331288345</v>
      </c>
      <c r="E1306" s="155">
        <v>6456.1337264158219</v>
      </c>
      <c r="F1306" s="168">
        <v>84938.919040202934</v>
      </c>
      <c r="G1306" s="169">
        <v>1316283.0778797567</v>
      </c>
      <c r="H1306" s="169">
        <v>1000000</v>
      </c>
      <c r="I1306" s="151">
        <v>2401221.9969199598</v>
      </c>
    </row>
    <row r="1307" spans="1:53" x14ac:dyDescent="0.25">
      <c r="A1307" s="143" t="s">
        <v>172</v>
      </c>
      <c r="B1307" s="167">
        <v>227.09803257452688</v>
      </c>
      <c r="C1307" s="154">
        <v>3143.2104155006432</v>
      </c>
      <c r="D1307" s="154">
        <v>2688.6867331288345</v>
      </c>
      <c r="E1307" s="155">
        <v>6058.9951812040044</v>
      </c>
      <c r="F1307" s="170">
        <v>84464.296184573381</v>
      </c>
      <c r="G1307" s="171">
        <v>1169050.4426459821</v>
      </c>
      <c r="H1307" s="171">
        <v>1000000</v>
      </c>
      <c r="I1307" s="155">
        <v>2253514.7388305557</v>
      </c>
    </row>
    <row r="1308" spans="1:53" x14ac:dyDescent="0.25">
      <c r="A1308" s="143" t="s">
        <v>33</v>
      </c>
      <c r="B1308" s="167">
        <v>3.6015887977914902</v>
      </c>
      <c r="C1308" s="154">
        <v>1118.3829436917865</v>
      </c>
      <c r="D1308" s="154">
        <v>0</v>
      </c>
      <c r="E1308" s="155">
        <v>1121.984532489578</v>
      </c>
      <c r="F1308" s="170">
        <v>1339.5345591638743</v>
      </c>
      <c r="G1308" s="171">
        <v>415958.81361393124</v>
      </c>
      <c r="H1308" s="171">
        <v>0</v>
      </c>
      <c r="I1308" s="155">
        <v>417298.34817309509</v>
      </c>
    </row>
    <row r="1309" spans="1:53" x14ac:dyDescent="0.25">
      <c r="A1309" s="143" t="s">
        <v>25</v>
      </c>
      <c r="B1309" s="167">
        <v>212.45922487389049</v>
      </c>
      <c r="C1309" s="154">
        <v>1959.3679058102114</v>
      </c>
      <c r="D1309" s="154">
        <v>2688.6867331288345</v>
      </c>
      <c r="E1309" s="155">
        <v>4860.5138638129365</v>
      </c>
      <c r="F1309" s="170">
        <v>79019.702167626994</v>
      </c>
      <c r="G1309" s="171">
        <v>728745.33193760656</v>
      </c>
      <c r="H1309" s="171">
        <v>1000000</v>
      </c>
      <c r="I1309" s="155">
        <v>1807765.0341052336</v>
      </c>
      <c r="AZ1309" s="159"/>
    </row>
    <row r="1310" spans="1:53" x14ac:dyDescent="0.25">
      <c r="A1310" s="143" t="s">
        <v>173</v>
      </c>
      <c r="B1310" s="167">
        <v>11.0372189028449</v>
      </c>
      <c r="C1310" s="154">
        <v>65.459565998645331</v>
      </c>
      <c r="D1310" s="154">
        <v>0</v>
      </c>
      <c r="E1310" s="155">
        <v>76.49678490149023</v>
      </c>
      <c r="F1310" s="170">
        <v>4105.0594577825168</v>
      </c>
      <c r="G1310" s="171">
        <v>24346.297094444246</v>
      </c>
      <c r="H1310" s="171">
        <v>0</v>
      </c>
      <c r="I1310" s="155">
        <v>28451.356552226764</v>
      </c>
      <c r="AX1310" s="159"/>
    </row>
    <row r="1311" spans="1:53" x14ac:dyDescent="0.25">
      <c r="A1311" s="143" t="s">
        <v>199</v>
      </c>
      <c r="B1311" s="272">
        <v>1.155389539235414E-2</v>
      </c>
      <c r="C1311" s="273">
        <v>0.24767009339424037</v>
      </c>
      <c r="D1311" s="154">
        <v>0</v>
      </c>
      <c r="E1311" s="155">
        <v>0.25922398878659453</v>
      </c>
      <c r="F1311" s="170">
        <v>4.29722631870498</v>
      </c>
      <c r="G1311" s="171">
        <v>92.115637847487648</v>
      </c>
      <c r="H1311" s="171">
        <v>0</v>
      </c>
      <c r="I1311" s="155">
        <v>96.412864166192634</v>
      </c>
      <c r="BA1311" s="159"/>
    </row>
    <row r="1312" spans="1:53" x14ac:dyDescent="0.25">
      <c r="A1312" s="143" t="s">
        <v>175</v>
      </c>
      <c r="B1312" s="167">
        <v>14.709678095985739</v>
      </c>
      <c r="C1312" s="154">
        <v>398.17142427937284</v>
      </c>
      <c r="D1312" s="154">
        <v>0.93357584208409783</v>
      </c>
      <c r="E1312" s="155">
        <v>413.81467821744269</v>
      </c>
      <c r="F1312" s="170">
        <v>5470.9527572474135</v>
      </c>
      <c r="G1312" s="171">
        <v>148091.41554993254</v>
      </c>
      <c r="H1312" s="171">
        <v>347.22373215926581</v>
      </c>
      <c r="I1312" s="155">
        <v>153909.59203933924</v>
      </c>
      <c r="AV1312" s="432"/>
    </row>
    <row r="1313" spans="1:9" x14ac:dyDescent="0.25">
      <c r="A1313" s="143" t="s">
        <v>85</v>
      </c>
      <c r="B1313" s="102">
        <v>0.57596953397390005</v>
      </c>
      <c r="C1313" s="42">
        <v>0.57291163405363177</v>
      </c>
      <c r="D1313" s="42">
        <v>8.6409950208849416E-4</v>
      </c>
      <c r="E1313" s="36">
        <v>1.1497452675296203</v>
      </c>
      <c r="F1313" s="173">
        <v>214.21965113192726</v>
      </c>
      <c r="G1313" s="174">
        <v>213.08233011844129</v>
      </c>
      <c r="H1313" s="174">
        <v>0.32138348117742171</v>
      </c>
      <c r="I1313" s="36">
        <v>427.62336473154596</v>
      </c>
    </row>
    <row r="1314" spans="1:9" x14ac:dyDescent="0.25">
      <c r="A1314" s="143" t="s">
        <v>86</v>
      </c>
      <c r="B1314" s="102">
        <v>6.6678026631828943E-4</v>
      </c>
      <c r="C1314" s="42">
        <v>3.2862075532049898E-3</v>
      </c>
      <c r="D1314" s="42">
        <v>7.6166044833770605E-3</v>
      </c>
      <c r="E1314" s="36">
        <v>1.156959230290034E-2</v>
      </c>
      <c r="F1314" s="173">
        <v>0.24799477681892484</v>
      </c>
      <c r="G1314" s="174">
        <v>1.2222351948680978</v>
      </c>
      <c r="H1314" s="174">
        <v>2.8328344799446348</v>
      </c>
      <c r="I1314" s="36">
        <v>4.3030644516316574</v>
      </c>
    </row>
    <row r="1315" spans="1:9" x14ac:dyDescent="0.25">
      <c r="A1315" s="143" t="s">
        <v>176</v>
      </c>
      <c r="B1315" s="167">
        <v>32.165460885777087</v>
      </c>
      <c r="C1315" s="154">
        <v>416.22961830258112</v>
      </c>
      <c r="D1315" s="154">
        <v>2.977899015241674</v>
      </c>
      <c r="E1315" s="155">
        <v>451.37297820359987</v>
      </c>
      <c r="F1315" s="170">
        <v>11963.260907062247</v>
      </c>
      <c r="G1315" s="171">
        <v>154807.77778012585</v>
      </c>
      <c r="H1315" s="171">
        <v>1107.5663737799168</v>
      </c>
      <c r="I1315" s="155">
        <v>167878.605060968</v>
      </c>
    </row>
    <row r="1316" spans="1:9" x14ac:dyDescent="0.25">
      <c r="A1316" s="143" t="s">
        <v>177</v>
      </c>
      <c r="B1316" s="102">
        <v>1.9539872501813355E-2</v>
      </c>
      <c r="C1316" s="42">
        <v>3.2278944959045729E-2</v>
      </c>
      <c r="D1316" s="42">
        <v>2.6922692065873183E-2</v>
      </c>
      <c r="E1316" s="36">
        <v>7.874150952673227E-2</v>
      </c>
      <c r="F1316" s="173">
        <v>7.2674411120683944</v>
      </c>
      <c r="G1316" s="174">
        <v>12.005468900976279</v>
      </c>
      <c r="H1316" s="174">
        <v>10.013324250141686</v>
      </c>
      <c r="I1316" s="36">
        <v>29.286234263186358</v>
      </c>
    </row>
    <row r="1317" spans="1:9" x14ac:dyDescent="0.25">
      <c r="A1317" s="143" t="s">
        <v>178</v>
      </c>
      <c r="B1317" s="102">
        <v>4.2152714919846672E-2</v>
      </c>
      <c r="C1317" s="42">
        <v>0.10798567222346608</v>
      </c>
      <c r="D1317" s="42">
        <v>0.54069704509256533</v>
      </c>
      <c r="E1317" s="36">
        <v>0.69083543223587807</v>
      </c>
      <c r="F1317" s="173">
        <v>15.677808202963613</v>
      </c>
      <c r="G1317" s="174">
        <v>40.16298027319931</v>
      </c>
      <c r="H1317" s="174">
        <v>201.1007970658427</v>
      </c>
      <c r="I1317" s="36">
        <v>256.94158554200561</v>
      </c>
    </row>
    <row r="1318" spans="1:9" x14ac:dyDescent="0.25">
      <c r="A1318" s="143" t="s">
        <v>179</v>
      </c>
      <c r="B1318" s="102">
        <v>5.6206693114792483E-2</v>
      </c>
      <c r="C1318" s="42">
        <v>0.20866780455985492</v>
      </c>
      <c r="D1318" s="42">
        <v>0.10083253126987646</v>
      </c>
      <c r="E1318" s="36">
        <v>0.36570702894452389</v>
      </c>
      <c r="F1318" s="173">
        <v>20.90488729022907</v>
      </c>
      <c r="G1318" s="174">
        <v>77.609563802558526</v>
      </c>
      <c r="H1318" s="174">
        <v>37.502521222521629</v>
      </c>
      <c r="I1318" s="36">
        <v>136.01697231530923</v>
      </c>
    </row>
    <row r="1319" spans="1:9" x14ac:dyDescent="0.25">
      <c r="A1319" s="143" t="s">
        <v>180</v>
      </c>
      <c r="B1319" s="102">
        <v>1.2625176824188817E-3</v>
      </c>
      <c r="C1319" s="42">
        <v>5.7198391107539347E-2</v>
      </c>
      <c r="D1319" s="42">
        <v>1.8540619248051702E-2</v>
      </c>
      <c r="E1319" s="36">
        <v>7.7001528038009928E-2</v>
      </c>
      <c r="F1319" s="173">
        <v>0.46956667240652666</v>
      </c>
      <c r="G1319" s="174">
        <v>21.273728323484296</v>
      </c>
      <c r="H1319" s="174">
        <v>6.8957900597351918</v>
      </c>
      <c r="I1319" s="36">
        <v>28.639085055626015</v>
      </c>
    </row>
    <row r="1320" spans="1:9" x14ac:dyDescent="0.25">
      <c r="A1320" s="143" t="s">
        <v>181</v>
      </c>
      <c r="B1320" s="102">
        <v>1.1273661055928382E-3</v>
      </c>
      <c r="C1320" s="42">
        <v>4.4493726380869722E-2</v>
      </c>
      <c r="D1320" s="42">
        <v>5.0782423428200069E-3</v>
      </c>
      <c r="E1320" s="36">
        <v>5.0699334829282565E-2</v>
      </c>
      <c r="F1320" s="173">
        <v>0.4192999101389987</v>
      </c>
      <c r="G1320" s="174">
        <v>16.548497760128498</v>
      </c>
      <c r="H1320" s="174">
        <v>1.888744523580268</v>
      </c>
      <c r="I1320" s="36">
        <v>18.856542193847762</v>
      </c>
    </row>
    <row r="1321" spans="1:9" x14ac:dyDescent="0.25">
      <c r="A1321" s="143" t="s">
        <v>182</v>
      </c>
      <c r="B1321" s="102">
        <v>3.1346085578209525E-2</v>
      </c>
      <c r="C1321" s="42">
        <v>0.31379544175806656</v>
      </c>
      <c r="D1321" s="42">
        <v>0</v>
      </c>
      <c r="E1321" s="36">
        <v>0.34514152733627607</v>
      </c>
      <c r="F1321" s="173">
        <v>11.658511641381134</v>
      </c>
      <c r="G1321" s="174">
        <v>116.70955857058946</v>
      </c>
      <c r="H1321" s="174">
        <v>0</v>
      </c>
      <c r="I1321" s="36">
        <v>128.3680702119706</v>
      </c>
    </row>
    <row r="1322" spans="1:9" x14ac:dyDescent="0.25">
      <c r="A1322" s="143" t="s">
        <v>200</v>
      </c>
      <c r="B1322" s="102">
        <v>4.0148984565292002E-4</v>
      </c>
      <c r="C1322" s="42">
        <v>1.2512544149796872E-3</v>
      </c>
      <c r="D1322" s="42">
        <v>7.65776744695641E-4</v>
      </c>
      <c r="E1322" s="36">
        <v>2.4185210053282481E-3</v>
      </c>
      <c r="F1322" s="173">
        <v>0.14932563199198176</v>
      </c>
      <c r="G1322" s="174">
        <v>0.46537753899041928</v>
      </c>
      <c r="H1322" s="174">
        <v>0.28481441711303568</v>
      </c>
      <c r="I1322" s="36">
        <v>0.89951758809543669</v>
      </c>
    </row>
    <row r="1323" spans="1:9" x14ac:dyDescent="0.25">
      <c r="A1323" s="143" t="s">
        <v>201</v>
      </c>
      <c r="B1323" s="102">
        <v>3.8033101138572453E-4</v>
      </c>
      <c r="C1323" s="42">
        <v>2.8366705083851152E-3</v>
      </c>
      <c r="D1323" s="42">
        <v>1.0686542861236168E-3</v>
      </c>
      <c r="E1323" s="36">
        <v>4.2856558058944564E-3</v>
      </c>
      <c r="F1323" s="173">
        <v>0.14145605239147069</v>
      </c>
      <c r="G1323" s="174">
        <v>1.0550394262867775</v>
      </c>
      <c r="H1323" s="174">
        <v>0.3974632942380833</v>
      </c>
      <c r="I1323" s="36">
        <v>1.5939587729163314</v>
      </c>
    </row>
    <row r="1324" spans="1:9" x14ac:dyDescent="0.25">
      <c r="A1324" s="143" t="s">
        <v>185</v>
      </c>
      <c r="B1324" s="102">
        <v>4.3455494316141553E-4</v>
      </c>
      <c r="C1324" s="42">
        <v>2.3048786398662392E-3</v>
      </c>
      <c r="D1324" s="42">
        <v>1.8576657525452494E-2</v>
      </c>
      <c r="E1324" s="36">
        <v>2.1316091108480147E-2</v>
      </c>
      <c r="F1324" s="173">
        <v>0.16162349365845324</v>
      </c>
      <c r="G1324" s="174">
        <v>0.8572507207576554</v>
      </c>
      <c r="H1324" s="174">
        <v>6.9091937325977621</v>
      </c>
      <c r="I1324" s="36">
        <v>7.9280679470138695</v>
      </c>
    </row>
    <row r="1325" spans="1:9" x14ac:dyDescent="0.25">
      <c r="A1325" s="143" t="s">
        <v>186</v>
      </c>
      <c r="B1325" s="102">
        <v>1.5202433775213739E-3</v>
      </c>
      <c r="C1325" s="42">
        <v>1.5697752711057205E-2</v>
      </c>
      <c r="D1325" s="42">
        <v>0.37308096111387007</v>
      </c>
      <c r="E1325" s="36">
        <v>0.39029895720244867</v>
      </c>
      <c r="F1325" s="173">
        <v>0.5654222780175886</v>
      </c>
      <c r="G1325" s="174">
        <v>5.8384461520326223</v>
      </c>
      <c r="H1325" s="174">
        <v>138.75954997543147</v>
      </c>
      <c r="I1325" s="36">
        <v>145.16341840548171</v>
      </c>
    </row>
    <row r="1326" spans="1:9" x14ac:dyDescent="0.25">
      <c r="A1326" s="143" t="s">
        <v>187</v>
      </c>
      <c r="B1326" s="102">
        <v>1.9204367689566115E-3</v>
      </c>
      <c r="C1326" s="42">
        <v>3.5238971619189506E-2</v>
      </c>
      <c r="D1326" s="42">
        <v>6.9574446576214755E-2</v>
      </c>
      <c r="E1326" s="36">
        <v>0.10673385496436087</v>
      </c>
      <c r="F1326" s="173">
        <v>0.71426572136270872</v>
      </c>
      <c r="G1326" s="174">
        <v>13.106388031372397</v>
      </c>
      <c r="H1326" s="174">
        <v>25.876739643539924</v>
      </c>
      <c r="I1326" s="36">
        <v>39.697393396275025</v>
      </c>
    </row>
    <row r="1327" spans="1:9" x14ac:dyDescent="0.25">
      <c r="A1327" s="143" t="s">
        <v>188</v>
      </c>
      <c r="B1327" s="102">
        <v>3.1789239606514205E-5</v>
      </c>
      <c r="C1327" s="42">
        <v>7.6501742675063817E-3</v>
      </c>
      <c r="D1327" s="42">
        <v>1.2793027281155674E-2</v>
      </c>
      <c r="E1327" s="36">
        <v>2.047499078826857E-2</v>
      </c>
      <c r="F1327" s="173">
        <v>1.1823333382361342E-2</v>
      </c>
      <c r="G1327" s="174">
        <v>2.8453200490946919</v>
      </c>
      <c r="H1327" s="174">
        <v>4.7580951412172823</v>
      </c>
      <c r="I1327" s="36">
        <v>7.6152385236943356</v>
      </c>
    </row>
    <row r="1328" spans="1:9" x14ac:dyDescent="0.25">
      <c r="A1328" s="143" t="s">
        <v>189</v>
      </c>
      <c r="B1328" s="102">
        <v>2.4860056279019442E-5</v>
      </c>
      <c r="C1328" s="42">
        <v>6.1121263970514133E-3</v>
      </c>
      <c r="D1328" s="42">
        <v>3.5039872165458044E-3</v>
      </c>
      <c r="E1328" s="36">
        <v>9.6409736698762367E-3</v>
      </c>
      <c r="F1328" s="173">
        <v>9.246170620290043E-3</v>
      </c>
      <c r="G1328" s="174">
        <v>2.2732757675858766</v>
      </c>
      <c r="H1328" s="174">
        <v>1.3032337212703848</v>
      </c>
      <c r="I1328" s="36">
        <v>3.5857556594765509</v>
      </c>
    </row>
    <row r="1329" spans="1:53" x14ac:dyDescent="0.25">
      <c r="A1329" s="143" t="s">
        <v>190</v>
      </c>
      <c r="B1329" s="102">
        <v>7.2129619641399495E-4</v>
      </c>
      <c r="C1329" s="42">
        <v>0.10659000861059986</v>
      </c>
      <c r="D1329" s="42">
        <v>0</v>
      </c>
      <c r="E1329" s="42">
        <v>0.10731130480701385</v>
      </c>
      <c r="F1329" s="173">
        <v>0.2682708206673895</v>
      </c>
      <c r="G1329" s="174">
        <v>39.643892796153565</v>
      </c>
      <c r="H1329" s="174">
        <v>0</v>
      </c>
      <c r="I1329" s="36">
        <v>39.912163616820955</v>
      </c>
    </row>
    <row r="1330" spans="1:53" x14ac:dyDescent="0.25">
      <c r="A1330" s="143" t="s">
        <v>191</v>
      </c>
      <c r="B1330" s="102">
        <v>5.2176168792189095E-6</v>
      </c>
      <c r="C1330" s="42">
        <v>2.0296638624396895E-4</v>
      </c>
      <c r="D1330" s="42">
        <v>5.2838595383999226E-4</v>
      </c>
      <c r="E1330" s="42">
        <v>7.365699569631801E-4</v>
      </c>
      <c r="F1330" s="173">
        <v>1.9405819260866995E-3</v>
      </c>
      <c r="G1330" s="174">
        <v>7.5489042194133285E-2</v>
      </c>
      <c r="H1330" s="174">
        <v>0.19652194780799459</v>
      </c>
      <c r="I1330" s="36">
        <v>0.27395157192821457</v>
      </c>
    </row>
    <row r="1331" spans="1:53" x14ac:dyDescent="0.25">
      <c r="A1331" s="156" t="s">
        <v>192</v>
      </c>
      <c r="B1331" s="175">
        <v>6.7314903338792247E-6</v>
      </c>
      <c r="C1331" s="157">
        <v>5.2233718454184469E-4</v>
      </c>
      <c r="D1331" s="157">
        <v>7.3737145742529557E-4</v>
      </c>
      <c r="E1331" s="157">
        <v>1.2664401323010195E-3</v>
      </c>
      <c r="F1331" s="176">
        <v>2.5036350464100981E-3</v>
      </c>
      <c r="G1331" s="177">
        <v>0.1942722363694632</v>
      </c>
      <c r="H1331" s="177">
        <v>0.27424967302427744</v>
      </c>
      <c r="I1331" s="158">
        <v>0.47102554444015071</v>
      </c>
      <c r="AY1331" s="159"/>
    </row>
    <row r="1333" spans="1:53" ht="12.75" customHeight="1" x14ac:dyDescent="0.25">
      <c r="A1333" s="77" t="s">
        <v>258</v>
      </c>
    </row>
    <row r="1334" spans="1:53" ht="12.75" customHeight="1" x14ac:dyDescent="0.25">
      <c r="A1334" s="149"/>
      <c r="B1334" s="160" t="s">
        <v>285</v>
      </c>
      <c r="C1334" s="161"/>
      <c r="D1334" s="161"/>
      <c r="E1334" s="162"/>
      <c r="F1334" s="60" t="s">
        <v>286</v>
      </c>
      <c r="G1334" s="83"/>
      <c r="H1334" s="84"/>
      <c r="I1334" s="84"/>
      <c r="L1334" s="692" t="s">
        <v>258</v>
      </c>
      <c r="M1334" s="693"/>
      <c r="N1334" s="60" t="s">
        <v>195</v>
      </c>
      <c r="O1334" s="83"/>
      <c r="P1334" s="83"/>
      <c r="Q1334" s="84"/>
      <c r="R1334" s="60" t="s">
        <v>196</v>
      </c>
      <c r="S1334" s="83"/>
      <c r="T1334" s="83"/>
      <c r="U1334" s="84"/>
      <c r="V1334" s="60" t="s">
        <v>197</v>
      </c>
      <c r="W1334" s="83"/>
      <c r="X1334" s="83"/>
      <c r="Y1334" s="84"/>
      <c r="Z1334" s="10" t="s">
        <v>198</v>
      </c>
      <c r="AA1334" s="60" t="s">
        <v>205</v>
      </c>
      <c r="AB1334" s="83"/>
      <c r="AC1334" s="84"/>
    </row>
    <row r="1335" spans="1:53" ht="26.25" x14ac:dyDescent="0.25">
      <c r="A1335" s="156" t="s">
        <v>194</v>
      </c>
      <c r="B1335" s="164" t="s">
        <v>195</v>
      </c>
      <c r="C1335" s="165" t="s">
        <v>196</v>
      </c>
      <c r="D1335" s="165" t="s">
        <v>197</v>
      </c>
      <c r="E1335" s="19" t="s">
        <v>198</v>
      </c>
      <c r="F1335" s="89" t="s">
        <v>195</v>
      </c>
      <c r="G1335" s="89" t="s">
        <v>196</v>
      </c>
      <c r="H1335" s="165" t="s">
        <v>197</v>
      </c>
      <c r="I1335" s="19" t="s">
        <v>198</v>
      </c>
      <c r="L1335" s="694"/>
      <c r="M1335" s="695"/>
      <c r="N1335" s="181" t="s">
        <v>206</v>
      </c>
      <c r="O1335" s="182" t="s">
        <v>207</v>
      </c>
      <c r="P1335" s="182" t="s">
        <v>208</v>
      </c>
      <c r="Q1335" s="183" t="s">
        <v>209</v>
      </c>
      <c r="R1335" s="181" t="s">
        <v>206</v>
      </c>
      <c r="S1335" s="182" t="s">
        <v>207</v>
      </c>
      <c r="T1335" s="182" t="s">
        <v>208</v>
      </c>
      <c r="U1335" s="183" t="s">
        <v>209</v>
      </c>
      <c r="V1335" s="181" t="s">
        <v>206</v>
      </c>
      <c r="W1335" s="182" t="s">
        <v>207</v>
      </c>
      <c r="X1335" s="182" t="s">
        <v>208</v>
      </c>
      <c r="Y1335" s="183" t="s">
        <v>209</v>
      </c>
      <c r="Z1335" s="184" t="s">
        <v>209</v>
      </c>
      <c r="AA1335" s="181" t="s">
        <v>195</v>
      </c>
      <c r="AB1335" s="182" t="s">
        <v>196</v>
      </c>
      <c r="AC1335" s="183" t="s">
        <v>197</v>
      </c>
    </row>
    <row r="1336" spans="1:53" x14ac:dyDescent="0.25">
      <c r="A1336" s="143" t="s">
        <v>170</v>
      </c>
      <c r="B1336" s="167">
        <v>162.25992275017938</v>
      </c>
      <c r="C1336" s="154">
        <v>966.69303078187056</v>
      </c>
      <c r="D1336" s="154">
        <v>2129.8658827009431</v>
      </c>
      <c r="E1336" s="155">
        <v>3258.8188362329929</v>
      </c>
      <c r="F1336" s="168">
        <v>76183.164427430049</v>
      </c>
      <c r="G1336" s="169">
        <v>453875.07196273783</v>
      </c>
      <c r="H1336" s="169">
        <v>1000000</v>
      </c>
      <c r="I1336" s="151">
        <v>1530058.2363901678</v>
      </c>
      <c r="L1336" s="149"/>
      <c r="M1336" s="185" t="s">
        <v>170</v>
      </c>
      <c r="N1336" s="154">
        <v>116.69359494558582</v>
      </c>
      <c r="O1336" s="154">
        <v>0.16850796187422312</v>
      </c>
      <c r="P1336" s="154">
        <v>207.43388091759738</v>
      </c>
      <c r="Q1336" s="155">
        <v>162.25992275017938</v>
      </c>
      <c r="R1336" s="167">
        <v>1274.6842134649214</v>
      </c>
      <c r="S1336" s="154">
        <v>0.53589398150259615</v>
      </c>
      <c r="T1336" s="154">
        <v>659.68733528710106</v>
      </c>
      <c r="U1336" s="155">
        <v>966.69303078187056</v>
      </c>
      <c r="V1336" s="167">
        <v>1181.3096323946529</v>
      </c>
      <c r="W1336" s="154">
        <v>2.494925661225321</v>
      </c>
      <c r="X1336" s="154">
        <v>3071.26207422273</v>
      </c>
      <c r="Y1336" s="155">
        <v>2129.8658827009431</v>
      </c>
      <c r="Z1336" s="186">
        <v>3258.8188362329929</v>
      </c>
      <c r="AA1336" s="187">
        <v>4.979102273072121E-2</v>
      </c>
      <c r="AB1336" s="188">
        <v>0.2966390828584114</v>
      </c>
      <c r="AC1336" s="189">
        <v>0.65356989441086744</v>
      </c>
    </row>
    <row r="1337" spans="1:53" x14ac:dyDescent="0.25">
      <c r="A1337" s="143" t="s">
        <v>172</v>
      </c>
      <c r="B1337" s="167">
        <v>156.30855388747187</v>
      </c>
      <c r="C1337" s="154">
        <v>839.18313642842736</v>
      </c>
      <c r="D1337" s="154">
        <v>1924.9587625937738</v>
      </c>
      <c r="E1337" s="155">
        <v>2920.450452909673</v>
      </c>
      <c r="F1337" s="170">
        <v>73388.918596720556</v>
      </c>
      <c r="G1337" s="171">
        <v>394007.50218329974</v>
      </c>
      <c r="H1337" s="171">
        <v>903793.41639703594</v>
      </c>
      <c r="I1337" s="155">
        <v>1371189.8371770561</v>
      </c>
      <c r="L1337" s="143"/>
      <c r="M1337" s="190" t="s">
        <v>172</v>
      </c>
      <c r="N1337" s="154">
        <v>114.21852374075333</v>
      </c>
      <c r="O1337" s="154">
        <v>0.16086953988280106</v>
      </c>
      <c r="P1337" s="154">
        <v>198.03095716168804</v>
      </c>
      <c r="Q1337" s="155">
        <v>156.30855388747187</v>
      </c>
      <c r="R1337" s="167">
        <v>1053.6134677643572</v>
      </c>
      <c r="S1337" s="154">
        <v>0.50796342668201599</v>
      </c>
      <c r="T1337" s="154">
        <v>625.30472619151908</v>
      </c>
      <c r="U1337" s="155">
        <v>839.18313642842736</v>
      </c>
      <c r="V1337" s="167">
        <v>976.43300602861029</v>
      </c>
      <c r="W1337" s="154">
        <v>2.3285801163071276</v>
      </c>
      <c r="X1337" s="154">
        <v>2866.4901360190684</v>
      </c>
      <c r="Y1337" s="155">
        <v>1924.9587625937738</v>
      </c>
      <c r="Z1337" s="186">
        <v>2920.450452909673</v>
      </c>
      <c r="AA1337" s="187">
        <v>5.3522070107965759E-2</v>
      </c>
      <c r="AB1337" s="188">
        <v>0.28734715755658208</v>
      </c>
      <c r="AC1337" s="189">
        <v>0.65913077233545214</v>
      </c>
    </row>
    <row r="1338" spans="1:53" x14ac:dyDescent="0.25">
      <c r="A1338" s="143" t="s">
        <v>33</v>
      </c>
      <c r="B1338" s="167">
        <v>16.760439960054224</v>
      </c>
      <c r="C1338" s="154">
        <v>330.21093707850594</v>
      </c>
      <c r="D1338" s="154">
        <v>288.51399485881899</v>
      </c>
      <c r="E1338" s="155">
        <v>635.48537189737908</v>
      </c>
      <c r="F1338" s="170">
        <v>7869.2466489015906</v>
      </c>
      <c r="G1338" s="171">
        <v>155038.37108266936</v>
      </c>
      <c r="H1338" s="171">
        <v>135461.10917225748</v>
      </c>
      <c r="I1338" s="155">
        <v>298368.72690382838</v>
      </c>
      <c r="L1338" s="143"/>
      <c r="M1338" s="190" t="s">
        <v>33</v>
      </c>
      <c r="N1338" s="154">
        <v>7.7403332057619991</v>
      </c>
      <c r="O1338" s="154">
        <v>2.0889690499627928E-2</v>
      </c>
      <c r="P1338" s="154">
        <v>25.715280888268488</v>
      </c>
      <c r="Q1338" s="155">
        <v>16.760439960054224</v>
      </c>
      <c r="R1338" s="167">
        <v>624.18092764981645</v>
      </c>
      <c r="S1338" s="154">
        <v>3.0593011897956518E-2</v>
      </c>
      <c r="T1338" s="154">
        <v>37.660102919576715</v>
      </c>
      <c r="U1338" s="155">
        <v>330.21093707850594</v>
      </c>
      <c r="V1338" s="167">
        <v>578.45773439481729</v>
      </c>
      <c r="W1338" s="154">
        <v>0</v>
      </c>
      <c r="X1338" s="154">
        <v>0</v>
      </c>
      <c r="Y1338" s="155">
        <v>288.51399485881899</v>
      </c>
      <c r="Z1338" s="186">
        <v>635.48537189737908</v>
      </c>
      <c r="AA1338" s="187">
        <v>2.6374234091356509E-2</v>
      </c>
      <c r="AB1338" s="188">
        <v>0.51962004427039721</v>
      </c>
      <c r="AC1338" s="189">
        <v>0.45400572163824643</v>
      </c>
    </row>
    <row r="1339" spans="1:53" x14ac:dyDescent="0.25">
      <c r="A1339" s="143" t="s">
        <v>25</v>
      </c>
      <c r="B1339" s="167">
        <v>107.66578063137125</v>
      </c>
      <c r="C1339" s="154">
        <v>400.67910252185555</v>
      </c>
      <c r="D1339" s="154">
        <v>193.09662349480277</v>
      </c>
      <c r="E1339" s="155">
        <v>701.44150664802964</v>
      </c>
      <c r="F1339" s="170">
        <v>50550.497806386396</v>
      </c>
      <c r="G1339" s="171">
        <v>188124.10010237034</v>
      </c>
      <c r="H1339" s="171">
        <v>90661.400355374251</v>
      </c>
      <c r="I1339" s="155">
        <v>329335.99826413102</v>
      </c>
      <c r="L1339" s="143"/>
      <c r="M1339" s="190" t="s">
        <v>25</v>
      </c>
      <c r="N1339" s="154">
        <v>82.203712895961218</v>
      </c>
      <c r="O1339" s="154">
        <v>0.10795653648534181</v>
      </c>
      <c r="P1339" s="154">
        <v>132.89486790120787</v>
      </c>
      <c r="Q1339" s="155">
        <v>107.66578063137125</v>
      </c>
      <c r="R1339" s="167">
        <v>417.75176153244109</v>
      </c>
      <c r="S1339" s="154">
        <v>0.31143757689322044</v>
      </c>
      <c r="T1339" s="154">
        <v>383.38072883911445</v>
      </c>
      <c r="U1339" s="155">
        <v>400.67910252185555</v>
      </c>
      <c r="V1339" s="167">
        <v>387.15014639324789</v>
      </c>
      <c r="W1339" s="154">
        <v>0</v>
      </c>
      <c r="X1339" s="154">
        <v>0</v>
      </c>
      <c r="Y1339" s="155">
        <v>193.09662349480277</v>
      </c>
      <c r="Z1339" s="186">
        <v>701.44150664802964</v>
      </c>
      <c r="AA1339" s="187">
        <v>0.15349217234929888</v>
      </c>
      <c r="AB1339" s="188">
        <v>0.57122240233056087</v>
      </c>
      <c r="AC1339" s="189">
        <v>0.27528542532014016</v>
      </c>
      <c r="AZ1339" s="159"/>
    </row>
    <row r="1340" spans="1:53" x14ac:dyDescent="0.25">
      <c r="A1340" s="143" t="s">
        <v>173</v>
      </c>
      <c r="B1340" s="167">
        <v>31.882333296046411</v>
      </c>
      <c r="C1340" s="154">
        <v>108.29309682806587</v>
      </c>
      <c r="D1340" s="154">
        <v>1443.3481442401521</v>
      </c>
      <c r="E1340" s="155">
        <v>1583.5235743642643</v>
      </c>
      <c r="F1340" s="170">
        <v>14969.17414143257</v>
      </c>
      <c r="G1340" s="171">
        <v>50845.030998260008</v>
      </c>
      <c r="H1340" s="171">
        <v>677670.90686940425</v>
      </c>
      <c r="I1340" s="155">
        <v>743485.11200909677</v>
      </c>
      <c r="L1340" s="143"/>
      <c r="M1340" s="190" t="s">
        <v>173</v>
      </c>
      <c r="N1340" s="154">
        <v>24.274477639030106</v>
      </c>
      <c r="O1340" s="154">
        <v>3.2023312897831301E-2</v>
      </c>
      <c r="P1340" s="154">
        <v>39.42080837221166</v>
      </c>
      <c r="Q1340" s="155">
        <v>31.882333296046411</v>
      </c>
      <c r="R1340" s="167">
        <v>11.680778582099666</v>
      </c>
      <c r="S1340" s="154">
        <v>0.16593283789083907</v>
      </c>
      <c r="T1340" s="154">
        <v>204.2638944328279</v>
      </c>
      <c r="U1340" s="155">
        <v>108.29309682806587</v>
      </c>
      <c r="V1340" s="167">
        <v>10.825125240545095</v>
      </c>
      <c r="W1340" s="154">
        <v>2.3285801163071276</v>
      </c>
      <c r="X1340" s="154">
        <v>2866.4901360190684</v>
      </c>
      <c r="Y1340" s="155">
        <v>1443.3481442401521</v>
      </c>
      <c r="Z1340" s="186">
        <v>1583.5235743642643</v>
      </c>
      <c r="AA1340" s="187">
        <v>2.013379138283191E-2</v>
      </c>
      <c r="AB1340" s="188">
        <v>6.8387423200530623E-2</v>
      </c>
      <c r="AC1340" s="189">
        <v>0.91147878541663752</v>
      </c>
      <c r="AX1340" s="159"/>
    </row>
    <row r="1341" spans="1:53" x14ac:dyDescent="0.25">
      <c r="A1341" s="143" t="s">
        <v>199</v>
      </c>
      <c r="B1341" s="272">
        <v>2.9226398343619509E-2</v>
      </c>
      <c r="C1341" s="273">
        <v>0.16703126415735892</v>
      </c>
      <c r="D1341" s="154">
        <v>0</v>
      </c>
      <c r="E1341" s="155">
        <v>0.19625766250097842</v>
      </c>
      <c r="F1341" s="170">
        <v>13.722177805184939</v>
      </c>
      <c r="G1341" s="171">
        <v>78.423371872383754</v>
      </c>
      <c r="H1341" s="171">
        <v>0</v>
      </c>
      <c r="I1341" s="155">
        <v>92.145549677568695</v>
      </c>
      <c r="L1341" s="143"/>
      <c r="M1341" s="191" t="s">
        <v>199</v>
      </c>
      <c r="N1341" s="154">
        <v>1.3271567083250205E-2</v>
      </c>
      <c r="O1341" s="154">
        <v>3.6609260644071845E-5</v>
      </c>
      <c r="P1341" s="154">
        <v>4.5066125828475453E-2</v>
      </c>
      <c r="Q1341" s="155">
        <v>2.9226398343619509E-2</v>
      </c>
      <c r="R1341" s="167">
        <v>0.20783137980938921</v>
      </c>
      <c r="S1341" s="154">
        <v>1.0262377540927259E-4</v>
      </c>
      <c r="T1341" s="154">
        <v>0.12633022066607591</v>
      </c>
      <c r="U1341" s="155">
        <v>0.16703126415735892</v>
      </c>
      <c r="V1341" s="167">
        <v>0</v>
      </c>
      <c r="W1341" s="154">
        <v>0</v>
      </c>
      <c r="X1341" s="154">
        <v>0</v>
      </c>
      <c r="Y1341" s="155">
        <v>0</v>
      </c>
      <c r="Z1341" s="186">
        <v>0.19625766250097842</v>
      </c>
      <c r="AA1341" s="187">
        <v>0.14891850830779055</v>
      </c>
      <c r="AB1341" s="188">
        <v>0.85108149169220948</v>
      </c>
      <c r="AC1341" s="189">
        <v>0</v>
      </c>
      <c r="BA1341" s="159"/>
    </row>
    <row r="1342" spans="1:53" x14ac:dyDescent="0.25">
      <c r="A1342" s="143" t="s">
        <v>175</v>
      </c>
      <c r="B1342" s="167">
        <v>4.0020938136391484</v>
      </c>
      <c r="C1342" s="154">
        <v>107.57438592094056</v>
      </c>
      <c r="D1342" s="154">
        <v>118.18161377603847</v>
      </c>
      <c r="E1342" s="155">
        <v>229.75809351061818</v>
      </c>
      <c r="F1342" s="170">
        <v>1879.0355985063156</v>
      </c>
      <c r="G1342" s="171">
        <v>50507.586789700785</v>
      </c>
      <c r="H1342" s="171">
        <v>55487.819555177361</v>
      </c>
      <c r="I1342" s="155">
        <v>107874.44194338446</v>
      </c>
      <c r="L1342" s="143"/>
      <c r="M1342" s="190" t="s">
        <v>175</v>
      </c>
      <c r="N1342" s="154">
        <v>7.7804558551482454</v>
      </c>
      <c r="O1342" s="154">
        <v>1.9672369054737427E-4</v>
      </c>
      <c r="P1342" s="154">
        <v>0.24216754000700277</v>
      </c>
      <c r="Q1342" s="155">
        <v>4.0020938136391484</v>
      </c>
      <c r="R1342" s="167">
        <v>170.18975391667252</v>
      </c>
      <c r="S1342" s="154">
        <v>3.6743373364452207E-2</v>
      </c>
      <c r="T1342" s="154">
        <v>45.231219048757104</v>
      </c>
      <c r="U1342" s="155">
        <v>107.57438592094056</v>
      </c>
      <c r="V1342" s="167">
        <v>0</v>
      </c>
      <c r="W1342" s="154">
        <v>0.1913830690311448</v>
      </c>
      <c r="X1342" s="154">
        <v>235.59002159360364</v>
      </c>
      <c r="Y1342" s="155">
        <v>118.18161377603847</v>
      </c>
      <c r="Z1342" s="186">
        <v>229.75809351061818</v>
      </c>
      <c r="AA1342" s="187">
        <v>1.7418728335044237E-2</v>
      </c>
      <c r="AB1342" s="188">
        <v>0.46820716640377696</v>
      </c>
      <c r="AC1342" s="189">
        <v>0.51437410526117877</v>
      </c>
      <c r="AV1342" s="432"/>
    </row>
    <row r="1343" spans="1:53" x14ac:dyDescent="0.25">
      <c r="A1343" s="143" t="s">
        <v>85</v>
      </c>
      <c r="B1343" s="102">
        <v>0.37669867950607444</v>
      </c>
      <c r="C1343" s="42">
        <v>9.1001948654285833E-2</v>
      </c>
      <c r="D1343" s="42">
        <v>2.0368276185686071E-3</v>
      </c>
      <c r="E1343" s="36">
        <v>0.46973745577892889</v>
      </c>
      <c r="F1343" s="173">
        <v>176.86497660048536</v>
      </c>
      <c r="G1343" s="174">
        <v>42.726609874084509</v>
      </c>
      <c r="H1343" s="174">
        <v>0.95631731326934477</v>
      </c>
      <c r="I1343" s="36">
        <v>220.54790378783926</v>
      </c>
      <c r="L1343" s="143"/>
      <c r="M1343" s="190" t="s">
        <v>85</v>
      </c>
      <c r="N1343" s="42">
        <v>0.38243188587542842</v>
      </c>
      <c r="O1343" s="42">
        <v>3.0113165008566076E-4</v>
      </c>
      <c r="P1343" s="42">
        <v>0.37069409747542559</v>
      </c>
      <c r="Q1343" s="36">
        <v>0.37669867950607444</v>
      </c>
      <c r="R1343" s="102">
        <v>2.526304543656615E-3</v>
      </c>
      <c r="S1343" s="42">
        <v>1.4532591404909775E-4</v>
      </c>
      <c r="T1343" s="42">
        <v>0.17889670027344229</v>
      </c>
      <c r="U1343" s="36">
        <v>9.1001948654285833E-2</v>
      </c>
      <c r="V1343" s="102">
        <v>0</v>
      </c>
      <c r="W1343" s="42">
        <v>2.3553694394577058E-6</v>
      </c>
      <c r="X1343" s="42">
        <v>4.0612676598159227E-3</v>
      </c>
      <c r="Y1343" s="36">
        <v>2.0368276185686071E-3</v>
      </c>
      <c r="Z1343" s="30">
        <v>0.46973745577892889</v>
      </c>
      <c r="AA1343" s="187">
        <v>0.80193451655121795</v>
      </c>
      <c r="AB1343" s="188">
        <v>0.19372938549978821</v>
      </c>
      <c r="AC1343" s="189">
        <v>4.3360979489938589E-3</v>
      </c>
    </row>
    <row r="1344" spans="1:53" x14ac:dyDescent="0.25">
      <c r="A1344" s="143" t="s">
        <v>86</v>
      </c>
      <c r="B1344" s="102">
        <v>4.8283830127622085E-4</v>
      </c>
      <c r="C1344" s="42">
        <v>5.2579790381850414E-3</v>
      </c>
      <c r="D1344" s="42">
        <v>3.8199182302008222E-3</v>
      </c>
      <c r="E1344" s="36">
        <v>9.5607355696620856E-3</v>
      </c>
      <c r="F1344" s="173">
        <v>0.22669892278095932</v>
      </c>
      <c r="G1344" s="174">
        <v>2.4686902029329891</v>
      </c>
      <c r="H1344" s="174">
        <v>1.7935017698657514</v>
      </c>
      <c r="I1344" s="36">
        <v>4.4888908955797007</v>
      </c>
      <c r="L1344" s="143"/>
      <c r="M1344" s="190" t="s">
        <v>86</v>
      </c>
      <c r="N1344" s="42">
        <v>6.9869942969748658E-4</v>
      </c>
      <c r="O1344" s="42">
        <v>2.1756650337256662E-7</v>
      </c>
      <c r="P1344" s="42">
        <v>2.6782511431673031E-4</v>
      </c>
      <c r="Q1344" s="36">
        <v>4.8283830127622085E-4</v>
      </c>
      <c r="R1344" s="102">
        <v>2.0440943697390373E-3</v>
      </c>
      <c r="S1344" s="42">
        <v>6.8636573965608485E-6</v>
      </c>
      <c r="T1344" s="42">
        <v>8.4491858736034185E-3</v>
      </c>
      <c r="U1344" s="36">
        <v>5.2579790381850414E-3</v>
      </c>
      <c r="V1344" s="102">
        <v>0</v>
      </c>
      <c r="W1344" s="42">
        <v>4.4173196487610974E-6</v>
      </c>
      <c r="X1344" s="42">
        <v>7.6166044833770605E-3</v>
      </c>
      <c r="Y1344" s="36">
        <v>3.8199182302008222E-3</v>
      </c>
      <c r="Z1344" s="30">
        <v>9.5607355696620856E-3</v>
      </c>
      <c r="AA1344" s="187">
        <v>5.0502212696725203E-2</v>
      </c>
      <c r="AB1344" s="188">
        <v>0.54995549242775255</v>
      </c>
      <c r="AC1344" s="189">
        <v>0.39954229487552212</v>
      </c>
    </row>
    <row r="1345" spans="1:29" x14ac:dyDescent="0.25">
      <c r="A1345" s="143" t="s">
        <v>176</v>
      </c>
      <c r="B1345" s="167">
        <v>15.431006348659579</v>
      </c>
      <c r="C1345" s="154">
        <v>111.69780882568817</v>
      </c>
      <c r="D1345" s="154">
        <v>119.25499693559875</v>
      </c>
      <c r="E1345" s="155">
        <v>246.38381210994649</v>
      </c>
      <c r="F1345" s="170">
        <v>7245.0601110578309</v>
      </c>
      <c r="G1345" s="171">
        <v>52443.587989700565</v>
      </c>
      <c r="H1345" s="171">
        <v>55991.787043589866</v>
      </c>
      <c r="I1345" s="155">
        <v>115680.43514434826</v>
      </c>
      <c r="L1345" s="143"/>
      <c r="M1345" s="190" t="s">
        <v>176</v>
      </c>
      <c r="N1345" s="154">
        <v>19.438567780280934</v>
      </c>
      <c r="O1345" s="154">
        <v>9.2883283165109253E-3</v>
      </c>
      <c r="P1345" s="154">
        <v>11.433964119563704</v>
      </c>
      <c r="Q1345" s="155">
        <v>15.431006348659579</v>
      </c>
      <c r="R1345" s="154">
        <v>170.80722806096307</v>
      </c>
      <c r="S1345" s="154">
        <v>4.2922019996013763E-2</v>
      </c>
      <c r="T1345" s="154">
        <v>52.837154313465277</v>
      </c>
      <c r="U1345" s="155">
        <v>111.69780882568817</v>
      </c>
      <c r="V1345" s="154">
        <v>0</v>
      </c>
      <c r="W1345" s="154">
        <v>0.19262431982125022</v>
      </c>
      <c r="X1345" s="154">
        <v>237.73025981149303</v>
      </c>
      <c r="Y1345" s="155">
        <v>119.25499693559875</v>
      </c>
      <c r="Z1345" s="154">
        <v>246.38381210994649</v>
      </c>
      <c r="AA1345" s="187">
        <v>6.2629952091875399E-2</v>
      </c>
      <c r="AB1345" s="188">
        <v>0.45334881325662768</v>
      </c>
      <c r="AC1345" s="189">
        <v>0.48402123465149699</v>
      </c>
    </row>
    <row r="1346" spans="1:29" x14ac:dyDescent="0.25">
      <c r="A1346" s="143" t="s">
        <v>177</v>
      </c>
      <c r="B1346" s="102">
        <v>1.3126045474757677E-2</v>
      </c>
      <c r="C1346" s="42">
        <v>4.2351787718138141E-2</v>
      </c>
      <c r="D1346" s="42">
        <v>8.8754053226761942E-2</v>
      </c>
      <c r="E1346" s="36">
        <v>0.14423188641965776</v>
      </c>
      <c r="F1346" s="173">
        <v>6.162850713450637</v>
      </c>
      <c r="G1346" s="174">
        <v>19.884720470957845</v>
      </c>
      <c r="H1346" s="174">
        <v>41.671193452899686</v>
      </c>
      <c r="I1346" s="36">
        <v>67.718764637308169</v>
      </c>
      <c r="L1346" s="143"/>
      <c r="M1346" s="190" t="s">
        <v>177</v>
      </c>
      <c r="N1346" s="42">
        <v>1.6320378306187561E-2</v>
      </c>
      <c r="O1346" s="42">
        <v>8.0742502296841795E-6</v>
      </c>
      <c r="P1346" s="42">
        <v>9.9394298169325785E-3</v>
      </c>
      <c r="Q1346" s="36">
        <v>1.3126045474757677E-2</v>
      </c>
      <c r="R1346" s="102">
        <v>2.8998488975142422E-3</v>
      </c>
      <c r="S1346" s="42">
        <v>6.6241301430328578E-5</v>
      </c>
      <c r="T1346" s="42">
        <v>8.1543270002765261E-2</v>
      </c>
      <c r="U1346" s="36">
        <v>4.2351787718138141E-2</v>
      </c>
      <c r="V1346" s="102">
        <v>0</v>
      </c>
      <c r="W1346" s="42">
        <v>1.0263440199481772E-4</v>
      </c>
      <c r="X1346" s="42">
        <v>0.17696832209136112</v>
      </c>
      <c r="Y1346" s="36">
        <v>8.8754053226761942E-2</v>
      </c>
      <c r="Z1346" s="30">
        <v>0.14423188641965776</v>
      </c>
      <c r="AA1346" s="187">
        <v>9.1006543702590662E-2</v>
      </c>
      <c r="AB1346" s="188">
        <v>0.29363678704798457</v>
      </c>
      <c r="AC1346" s="189">
        <v>0.61535666924942478</v>
      </c>
    </row>
    <row r="1347" spans="1:29" x14ac:dyDescent="0.25">
      <c r="A1347" s="143" t="s">
        <v>178</v>
      </c>
      <c r="B1347" s="102">
        <v>2.2803138298539007E-2</v>
      </c>
      <c r="C1347" s="42">
        <v>3.2715635200561172E-2</v>
      </c>
      <c r="D1347" s="42">
        <v>1.3558656643340878</v>
      </c>
      <c r="E1347" s="36">
        <v>1.4113844378331881</v>
      </c>
      <c r="F1347" s="173">
        <v>10.706372867770297</v>
      </c>
      <c r="G1347" s="174">
        <v>15.360420328003729</v>
      </c>
      <c r="H1347" s="174">
        <v>636.59673378808077</v>
      </c>
      <c r="I1347" s="36">
        <v>662.66352698385492</v>
      </c>
      <c r="L1347" s="143"/>
      <c r="M1347" s="190" t="s">
        <v>178</v>
      </c>
      <c r="N1347" s="42">
        <v>2.349285283493753E-2</v>
      </c>
      <c r="O1347" s="42">
        <v>1.7951989910533117E-5</v>
      </c>
      <c r="P1347" s="42">
        <v>2.2098961354211705E-2</v>
      </c>
      <c r="Q1347" s="36">
        <v>2.2803138298539007E-2</v>
      </c>
      <c r="R1347" s="102">
        <v>3.0726488773467408E-2</v>
      </c>
      <c r="S1347" s="42">
        <v>2.8161538058279135E-5</v>
      </c>
      <c r="T1347" s="42">
        <v>3.4666950256022691E-2</v>
      </c>
      <c r="U1347" s="36">
        <v>3.2715635200561172E-2</v>
      </c>
      <c r="V1347" s="102">
        <v>0</v>
      </c>
      <c r="W1347" s="42">
        <v>1.5679110596638645E-3</v>
      </c>
      <c r="X1347" s="42">
        <v>2.7034852254628263</v>
      </c>
      <c r="Y1347" s="36">
        <v>1.3558656643340878</v>
      </c>
      <c r="Z1347" s="30">
        <v>1.4113844378331881</v>
      </c>
      <c r="AA1347" s="187">
        <v>1.6156574840478805E-2</v>
      </c>
      <c r="AB1347" s="188">
        <v>2.3179818569338539E-2</v>
      </c>
      <c r="AC1347" s="189">
        <v>0.96066360659018257</v>
      </c>
    </row>
    <row r="1348" spans="1:29" x14ac:dyDescent="0.25">
      <c r="A1348" s="143" t="s">
        <v>179</v>
      </c>
      <c r="B1348" s="102">
        <v>4.8662609352915796E-2</v>
      </c>
      <c r="C1348" s="42">
        <v>7.694752589682563E-2</v>
      </c>
      <c r="D1348" s="42">
        <v>5.0570044070913533E-2</v>
      </c>
      <c r="E1348" s="36">
        <v>0.17618017932065497</v>
      </c>
      <c r="F1348" s="173">
        <v>22.847734098264144</v>
      </c>
      <c r="G1348" s="174">
        <v>36.127873835532924</v>
      </c>
      <c r="H1348" s="174">
        <v>23.743299745608507</v>
      </c>
      <c r="I1348" s="36">
        <v>82.718907679405575</v>
      </c>
      <c r="L1348" s="143"/>
      <c r="M1348" s="190" t="s">
        <v>179</v>
      </c>
      <c r="N1348" s="42">
        <v>4.2628999405637073E-2</v>
      </c>
      <c r="O1348" s="42">
        <v>4.4372185890625519E-5</v>
      </c>
      <c r="P1348" s="42">
        <v>5.4622313519878264E-2</v>
      </c>
      <c r="Q1348" s="36">
        <v>4.8662609352915796E-2</v>
      </c>
      <c r="R1348" s="102">
        <v>7.9995017224632245E-2</v>
      </c>
      <c r="S1348" s="42">
        <v>5.9996064514387599E-5</v>
      </c>
      <c r="T1348" s="42">
        <v>7.3855361868843117E-2</v>
      </c>
      <c r="U1348" s="36">
        <v>7.694752589682563E-2</v>
      </c>
      <c r="V1348" s="102">
        <v>0</v>
      </c>
      <c r="W1348" s="42">
        <v>5.8478751599197754E-5</v>
      </c>
      <c r="X1348" s="42">
        <v>0.10083253126987646</v>
      </c>
      <c r="Y1348" s="36">
        <v>5.0570044070913533E-2</v>
      </c>
      <c r="Z1348" s="30">
        <v>0.17618017932065497</v>
      </c>
      <c r="AA1348" s="187">
        <v>0.27620933036030065</v>
      </c>
      <c r="AB1348" s="188">
        <v>0.43675472572188756</v>
      </c>
      <c r="AC1348" s="189">
        <v>0.28703594391781173</v>
      </c>
    </row>
    <row r="1349" spans="1:29" x14ac:dyDescent="0.25">
      <c r="A1349" s="143" t="s">
        <v>180</v>
      </c>
      <c r="B1349" s="102">
        <v>7.0947784898489005E-3</v>
      </c>
      <c r="C1349" s="42">
        <v>9.9893666046330046E-3</v>
      </c>
      <c r="D1349" s="42">
        <v>2.0711341156990901E-2</v>
      </c>
      <c r="E1349" s="36">
        <v>3.7795486251472804E-2</v>
      </c>
      <c r="F1349" s="173">
        <v>3.3310916651952804</v>
      </c>
      <c r="G1349" s="174">
        <v>4.6901387950142697</v>
      </c>
      <c r="H1349" s="174">
        <v>9.7242466416365456</v>
      </c>
      <c r="I1349" s="36">
        <v>17.745477101846095</v>
      </c>
      <c r="L1349" s="143"/>
      <c r="M1349" s="190" t="s">
        <v>180</v>
      </c>
      <c r="N1349" s="42">
        <v>1.1117235981862563E-2</v>
      </c>
      <c r="O1349" s="42">
        <v>2.509870065578474E-6</v>
      </c>
      <c r="P1349" s="42">
        <v>3.089658687406445E-3</v>
      </c>
      <c r="Q1349" s="36">
        <v>7.0947784898489005E-3</v>
      </c>
      <c r="R1349" s="102">
        <v>1.2696000943746663E-2</v>
      </c>
      <c r="S1349" s="42">
        <v>5.9221491909287017E-6</v>
      </c>
      <c r="T1349" s="42">
        <v>7.2901860326593168E-3</v>
      </c>
      <c r="U1349" s="36">
        <v>9.9893666046330046E-3</v>
      </c>
      <c r="V1349" s="102">
        <v>1.7999999999999999E-2</v>
      </c>
      <c r="W1349" s="42">
        <v>3.1353709282517561E-6</v>
      </c>
      <c r="X1349" s="42">
        <v>2.3406192480517039E-2</v>
      </c>
      <c r="Y1349" s="36">
        <v>2.0711341156990901E-2</v>
      </c>
      <c r="Z1349" s="30">
        <v>3.7795486251472804E-2</v>
      </c>
      <c r="AA1349" s="187">
        <v>0.18771496793674491</v>
      </c>
      <c r="AB1349" s="188">
        <v>0.26430051827270096</v>
      </c>
      <c r="AC1349" s="189">
        <v>0.54798451379055424</v>
      </c>
    </row>
    <row r="1350" spans="1:29" x14ac:dyDescent="0.25">
      <c r="A1350" s="143" t="s">
        <v>181</v>
      </c>
      <c r="B1350" s="102">
        <v>2.4086322333128395E-3</v>
      </c>
      <c r="C1350" s="42">
        <v>6.1174465461251003E-3</v>
      </c>
      <c r="D1350" s="42">
        <v>6.9985053284296397E-3</v>
      </c>
      <c r="E1350" s="36">
        <v>1.552458410786758E-2</v>
      </c>
      <c r="F1350" s="173">
        <v>1.1308844621983358</v>
      </c>
      <c r="G1350" s="174">
        <v>2.87222148390273</v>
      </c>
      <c r="H1350" s="174">
        <v>3.2858901517097583</v>
      </c>
      <c r="I1350" s="36">
        <v>7.2889960978108244</v>
      </c>
      <c r="L1350" s="143"/>
      <c r="M1350" s="190" t="s">
        <v>181</v>
      </c>
      <c r="N1350" s="42">
        <v>2.1953863363319611E-3</v>
      </c>
      <c r="O1350" s="42">
        <v>2.127296883841906E-6</v>
      </c>
      <c r="P1350" s="42">
        <v>2.618709784221419E-3</v>
      </c>
      <c r="Q1350" s="36">
        <v>2.4086322333128395E-3</v>
      </c>
      <c r="R1350" s="102">
        <v>7.9176686475274059E-3</v>
      </c>
      <c r="S1350" s="42">
        <v>3.5114503014130999E-6</v>
      </c>
      <c r="T1350" s="42">
        <v>4.3226074042428363E-3</v>
      </c>
      <c r="U1350" s="36">
        <v>6.1174465461251003E-3</v>
      </c>
      <c r="V1350" s="102">
        <v>4.5999999999999999E-3</v>
      </c>
      <c r="W1350" s="42">
        <v>2.7736103435840906E-6</v>
      </c>
      <c r="X1350" s="42">
        <v>9.38242342820007E-3</v>
      </c>
      <c r="Y1350" s="36">
        <v>6.9985053284296397E-3</v>
      </c>
      <c r="Z1350" s="30">
        <v>1.552458410786758E-2</v>
      </c>
      <c r="AA1350" s="187">
        <v>0.15514954968050887</v>
      </c>
      <c r="AB1350" s="188">
        <v>0.39404898086930962</v>
      </c>
      <c r="AC1350" s="189">
        <v>0.45080146945018146</v>
      </c>
    </row>
    <row r="1351" spans="1:29" x14ac:dyDescent="0.25">
      <c r="A1351" s="143" t="s">
        <v>182</v>
      </c>
      <c r="B1351" s="102">
        <v>2.1553452848585578E-2</v>
      </c>
      <c r="C1351" s="42">
        <v>0.19525865388650848</v>
      </c>
      <c r="D1351" s="42">
        <v>1.7853790309505348E-3</v>
      </c>
      <c r="E1351" s="36">
        <v>0.21859748576604457</v>
      </c>
      <c r="F1351" s="173">
        <v>10.119629138926362</v>
      </c>
      <c r="G1351" s="174">
        <v>91.676502014716277</v>
      </c>
      <c r="H1351" s="174">
        <v>0.8382588995164546</v>
      </c>
      <c r="I1351" s="36">
        <v>102.63439005315909</v>
      </c>
      <c r="L1351" s="143"/>
      <c r="M1351" s="190" t="s">
        <v>182</v>
      </c>
      <c r="N1351" s="42">
        <v>1.8997009313972121E-2</v>
      </c>
      <c r="O1351" s="42">
        <v>1.9559512517270326E-5</v>
      </c>
      <c r="P1351" s="42">
        <v>2.4077827214729133E-2</v>
      </c>
      <c r="Q1351" s="36">
        <v>2.1553452848585578E-2</v>
      </c>
      <c r="R1351" s="102">
        <v>0.30644177410598089</v>
      </c>
      <c r="S1351" s="42">
        <v>6.8688224259930115E-5</v>
      </c>
      <c r="T1351" s="42">
        <v>8.4555440426077239E-2</v>
      </c>
      <c r="U1351" s="36">
        <v>0.19525865388650848</v>
      </c>
      <c r="V1351" s="102">
        <v>0</v>
      </c>
      <c r="W1351" s="42">
        <v>2.8912000553670086E-6</v>
      </c>
      <c r="X1351" s="42">
        <v>3.559077217025512E-3</v>
      </c>
      <c r="Y1351" s="36">
        <v>1.7853790309505348E-3</v>
      </c>
      <c r="Z1351" s="30">
        <v>0.21859748576604457</v>
      </c>
      <c r="AA1351" s="187">
        <v>9.8598814039669719E-2</v>
      </c>
      <c r="AB1351" s="188">
        <v>0.89323375885249368</v>
      </c>
      <c r="AC1351" s="189">
        <v>8.1674271078366785E-3</v>
      </c>
    </row>
    <row r="1352" spans="1:29" x14ac:dyDescent="0.25">
      <c r="A1352" s="143" t="s">
        <v>200</v>
      </c>
      <c r="B1352" s="102">
        <v>3.6353005769023506E-4</v>
      </c>
      <c r="C1352" s="42">
        <v>5.0213554203518325E-4</v>
      </c>
      <c r="D1352" s="42">
        <v>1.1997632883946477E-3</v>
      </c>
      <c r="E1352" s="36">
        <v>2.065428888120066E-3</v>
      </c>
      <c r="F1352" s="173">
        <v>0.17068213573581092</v>
      </c>
      <c r="G1352" s="174">
        <v>0.23575923071663601</v>
      </c>
      <c r="H1352" s="174">
        <v>0.5633046184453615</v>
      </c>
      <c r="I1352" s="36">
        <v>0.96974598489780828</v>
      </c>
      <c r="L1352" s="143"/>
      <c r="M1352" s="190" t="s">
        <v>200</v>
      </c>
      <c r="N1352" s="42">
        <v>2.4774122922592958E-4</v>
      </c>
      <c r="O1352" s="42">
        <v>3.8859455977163853E-7</v>
      </c>
      <c r="P1352" s="42">
        <v>4.783612402662791E-4</v>
      </c>
      <c r="Q1352" s="36">
        <v>3.6353005769023506E-4</v>
      </c>
      <c r="R1352" s="102">
        <v>5.019213389781587E-4</v>
      </c>
      <c r="S1352" s="42">
        <v>4.0775105226644802E-7</v>
      </c>
      <c r="T1352" s="42">
        <v>5.0194294844653226E-4</v>
      </c>
      <c r="U1352" s="36">
        <v>5.0213554203518325E-4</v>
      </c>
      <c r="V1352" s="102">
        <v>6.5769220473088272E-4</v>
      </c>
      <c r="W1352" s="42">
        <v>6.2684620575432718E-7</v>
      </c>
      <c r="X1352" s="42">
        <v>1.7385376043784653E-3</v>
      </c>
      <c r="Y1352" s="36">
        <v>1.1997632883946477E-3</v>
      </c>
      <c r="Z1352" s="30">
        <v>2.065428888120066E-3</v>
      </c>
      <c r="AA1352" s="187">
        <v>0.17600705586195065</v>
      </c>
      <c r="AB1352" s="188">
        <v>0.24311441799006805</v>
      </c>
      <c r="AC1352" s="189">
        <v>0.5808785261479813</v>
      </c>
    </row>
    <row r="1353" spans="1:29" x14ac:dyDescent="0.25">
      <c r="A1353" s="143" t="s">
        <v>201</v>
      </c>
      <c r="B1353" s="102">
        <v>7.0977540311005928E-4</v>
      </c>
      <c r="C1353" s="42">
        <v>1.1498900379827649E-3</v>
      </c>
      <c r="D1353" s="42">
        <v>2.0579615830060892E-3</v>
      </c>
      <c r="E1353" s="36">
        <v>3.9176270240989138E-3</v>
      </c>
      <c r="F1353" s="173">
        <v>0.33324887208859044</v>
      </c>
      <c r="G1353" s="174">
        <v>0.53988847247252814</v>
      </c>
      <c r="H1353" s="174">
        <v>0.96623998709079761</v>
      </c>
      <c r="I1353" s="36">
        <v>1.8393773316519162</v>
      </c>
      <c r="L1353" s="143"/>
      <c r="M1353" s="190" t="s">
        <v>201</v>
      </c>
      <c r="N1353" s="42">
        <v>4.7296849623368694E-4</v>
      </c>
      <c r="O1353" s="42">
        <v>7.6738289962076002E-7</v>
      </c>
      <c r="P1353" s="42">
        <v>9.4465099006389133E-4</v>
      </c>
      <c r="Q1353" s="36">
        <v>7.0977540311005928E-4</v>
      </c>
      <c r="R1353" s="102">
        <v>1.2351648098411292E-3</v>
      </c>
      <c r="S1353" s="42">
        <v>8.6447812788809457E-7</v>
      </c>
      <c r="T1353" s="42">
        <v>1.064175550174034E-3</v>
      </c>
      <c r="U1353" s="36">
        <v>1.1498900379827649E-3</v>
      </c>
      <c r="V1353" s="102">
        <v>8.2226686785038681E-4</v>
      </c>
      <c r="W1353" s="42">
        <v>1.4289464371179923E-6</v>
      </c>
      <c r="X1353" s="42">
        <v>3.2861410505826863E-3</v>
      </c>
      <c r="Y1353" s="36">
        <v>2.0579615830060892E-3</v>
      </c>
      <c r="Z1353" s="30">
        <v>3.9176270240989138E-3</v>
      </c>
      <c r="AA1353" s="187">
        <v>0.1811748282171689</v>
      </c>
      <c r="AB1353" s="188">
        <v>0.29351697619740846</v>
      </c>
      <c r="AC1353" s="189">
        <v>0.52530819558542263</v>
      </c>
    </row>
    <row r="1354" spans="1:29" ht="11.25" customHeight="1" x14ac:dyDescent="0.25">
      <c r="A1354" s="143" t="s">
        <v>185</v>
      </c>
      <c r="B1354" s="102">
        <v>1.0641878831391463E-3</v>
      </c>
      <c r="C1354" s="42">
        <v>2.4310827978714072E-2</v>
      </c>
      <c r="D1354" s="42">
        <v>6.1240296726465734E-2</v>
      </c>
      <c r="E1354" s="36">
        <v>8.6615312588318949E-2</v>
      </c>
      <c r="F1354" s="173">
        <v>0.49965018538614253</v>
      </c>
      <c r="G1354" s="174">
        <v>11.414252970654108</v>
      </c>
      <c r="H1354" s="174">
        <v>28.753123482500779</v>
      </c>
      <c r="I1354" s="36">
        <v>40.667026638541024</v>
      </c>
      <c r="L1354" s="143"/>
      <c r="M1354" s="190" t="s">
        <v>185</v>
      </c>
      <c r="N1354" s="42">
        <v>4.3319112940094816E-4</v>
      </c>
      <c r="O1354" s="42">
        <v>1.3734376367592168E-6</v>
      </c>
      <c r="P1354" s="42">
        <v>1.6907064569679476E-3</v>
      </c>
      <c r="Q1354" s="36">
        <v>1.0641878831391463E-3</v>
      </c>
      <c r="R1354" s="102">
        <v>9.6205852234827001E-4</v>
      </c>
      <c r="S1354" s="42">
        <v>3.8591330819925277E-5</v>
      </c>
      <c r="T1354" s="42">
        <v>4.7506061035425436E-2</v>
      </c>
      <c r="U1354" s="36">
        <v>2.4310827978714072E-2</v>
      </c>
      <c r="V1354" s="102">
        <v>0</v>
      </c>
      <c r="W1354" s="42">
        <v>7.0817737376424212E-5</v>
      </c>
      <c r="X1354" s="42">
        <v>0.12210814224303916</v>
      </c>
      <c r="Y1354" s="36">
        <v>6.1240296726465734E-2</v>
      </c>
      <c r="Z1354" s="30">
        <v>8.6615312588318949E-2</v>
      </c>
      <c r="AA1354" s="187">
        <v>1.2286371212411511E-2</v>
      </c>
      <c r="AB1354" s="188">
        <v>0.28067586725990368</v>
      </c>
      <c r="AC1354" s="189">
        <v>0.70703776152768483</v>
      </c>
    </row>
    <row r="1355" spans="1:29" x14ac:dyDescent="0.25">
      <c r="A1355" s="143" t="s">
        <v>186</v>
      </c>
      <c r="B1355" s="102">
        <v>1.2371795663550364E-3</v>
      </c>
      <c r="C1355" s="42">
        <v>1.0244436340379214E-2</v>
      </c>
      <c r="D1355" s="42">
        <v>0.93554730839052047</v>
      </c>
      <c r="E1355" s="36">
        <v>0.94702892429725472</v>
      </c>
      <c r="F1355" s="173">
        <v>0.58087205227501659</v>
      </c>
      <c r="G1355" s="174">
        <v>4.809897385363981</v>
      </c>
      <c r="H1355" s="174">
        <v>439.25174631377564</v>
      </c>
      <c r="I1355" s="36">
        <v>444.64251575141463</v>
      </c>
      <c r="L1355" s="143"/>
      <c r="M1355" s="190" t="s">
        <v>186</v>
      </c>
      <c r="N1355" s="42">
        <v>1.5921711296503112E-3</v>
      </c>
      <c r="O1355" s="42">
        <v>7.1748342112395407E-7</v>
      </c>
      <c r="P1355" s="42">
        <v>8.8322456032591441E-4</v>
      </c>
      <c r="Q1355" s="36">
        <v>1.2371795663550364E-3</v>
      </c>
      <c r="R1355" s="102">
        <v>9.7739354404767533E-3</v>
      </c>
      <c r="S1355" s="42">
        <v>8.6953166432573878E-6</v>
      </c>
      <c r="T1355" s="42">
        <v>1.0703964709184286E-2</v>
      </c>
      <c r="U1355" s="36">
        <v>1.0244436340379214E-2</v>
      </c>
      <c r="V1355" s="102">
        <v>0</v>
      </c>
      <c r="W1355" s="42">
        <v>1.0818586311680664E-3</v>
      </c>
      <c r="X1355" s="42">
        <v>1.86540480556935</v>
      </c>
      <c r="Y1355" s="36">
        <v>0.93554730839052047</v>
      </c>
      <c r="Z1355" s="30">
        <v>0.94702892429725472</v>
      </c>
      <c r="AA1355" s="187">
        <v>1.3063799157698257E-3</v>
      </c>
      <c r="AB1355" s="188">
        <v>1.0817448208333367E-2</v>
      </c>
      <c r="AC1355" s="189">
        <v>0.98787617187589682</v>
      </c>
    </row>
    <row r="1356" spans="1:29" x14ac:dyDescent="0.25">
      <c r="A1356" s="143" t="s">
        <v>187</v>
      </c>
      <c r="B1356" s="102">
        <v>2.7351502950989639E-3</v>
      </c>
      <c r="C1356" s="42">
        <v>2.3575581625282633E-2</v>
      </c>
      <c r="D1356" s="42">
        <v>3.4893330408930334E-2</v>
      </c>
      <c r="E1356" s="36">
        <v>6.1204062329311928E-2</v>
      </c>
      <c r="F1356" s="173">
        <v>1.2841889798386943</v>
      </c>
      <c r="G1356" s="174">
        <v>11.069045152920978</v>
      </c>
      <c r="H1356" s="174">
        <v>16.382876824469868</v>
      </c>
      <c r="I1356" s="36">
        <v>28.736110957229538</v>
      </c>
      <c r="L1356" s="143"/>
      <c r="M1356" s="190" t="s">
        <v>187</v>
      </c>
      <c r="N1356" s="42">
        <v>2.7516314789139177E-3</v>
      </c>
      <c r="O1356" s="42">
        <v>2.2067805762848674E-6</v>
      </c>
      <c r="P1356" s="42">
        <v>2.7165544831289448E-3</v>
      </c>
      <c r="Q1356" s="36">
        <v>2.7351502950989639E-3</v>
      </c>
      <c r="R1356" s="102">
        <v>2.5311883258162651E-2</v>
      </c>
      <c r="S1356" s="42">
        <v>1.7733659343793598E-5</v>
      </c>
      <c r="T1356" s="42">
        <v>2.1830195675261052E-2</v>
      </c>
      <c r="U1356" s="36">
        <v>2.3575581625282633E-2</v>
      </c>
      <c r="V1356" s="102">
        <v>0</v>
      </c>
      <c r="W1356" s="42">
        <v>4.0350338603446447E-5</v>
      </c>
      <c r="X1356" s="42">
        <v>6.9574446576214755E-2</v>
      </c>
      <c r="Y1356" s="36">
        <v>3.4893330408930334E-2</v>
      </c>
      <c r="Z1356" s="30">
        <v>6.1204062329311928E-2</v>
      </c>
      <c r="AA1356" s="187">
        <v>4.4689031920501172E-2</v>
      </c>
      <c r="AB1356" s="188">
        <v>0.38519635344518277</v>
      </c>
      <c r="AC1356" s="189">
        <v>0.57011461463431612</v>
      </c>
    </row>
    <row r="1357" spans="1:29" x14ac:dyDescent="0.25">
      <c r="A1357" s="143" t="s">
        <v>188</v>
      </c>
      <c r="B1357" s="102">
        <v>1.4334816265251311E-4</v>
      </c>
      <c r="C1357" s="42">
        <v>3.1783622665837764E-3</v>
      </c>
      <c r="D1357" s="42">
        <v>1.4290825398323721E-2</v>
      </c>
      <c r="E1357" s="36">
        <v>1.7612535827560012E-2</v>
      </c>
      <c r="F1357" s="173">
        <v>6.7303844724123776E-2</v>
      </c>
      <c r="G1357" s="174">
        <v>1.492282820434311</v>
      </c>
      <c r="H1357" s="174">
        <v>6.7097301827292162</v>
      </c>
      <c r="I1357" s="36">
        <v>8.2693168478876515</v>
      </c>
      <c r="L1357" s="143"/>
      <c r="M1357" s="190" t="s">
        <v>188</v>
      </c>
      <c r="N1357" s="42">
        <v>7.2545249701318546E-5</v>
      </c>
      <c r="O1357" s="42">
        <v>1.7354074446577365E-7</v>
      </c>
      <c r="P1357" s="42">
        <v>2.13629253606035E-4</v>
      </c>
      <c r="Q1357" s="36">
        <v>1.4334816265251311E-4</v>
      </c>
      <c r="R1357" s="102">
        <v>4.4221856969618115E-3</v>
      </c>
      <c r="S1357" s="42">
        <v>1.5752229012630591E-6</v>
      </c>
      <c r="T1357" s="42">
        <v>1.9391048119326744E-3</v>
      </c>
      <c r="U1357" s="36">
        <v>3.1783622665837764E-3</v>
      </c>
      <c r="V1357" s="102">
        <v>1.2419999999999999E-2</v>
      </c>
      <c r="W1357" s="42">
        <v>2.1634059404937116E-6</v>
      </c>
      <c r="X1357" s="42">
        <v>1.6150272811556756E-2</v>
      </c>
      <c r="Y1357" s="36">
        <v>1.4290825398323721E-2</v>
      </c>
      <c r="Z1357" s="30">
        <v>1.7612535827560012E-2</v>
      </c>
      <c r="AA1357" s="187">
        <v>8.1389848716845528E-3</v>
      </c>
      <c r="AB1357" s="188">
        <v>0.18046023001470862</v>
      </c>
      <c r="AC1357" s="189">
        <v>0.81140078511360669</v>
      </c>
    </row>
    <row r="1358" spans="1:29" x14ac:dyDescent="0.25">
      <c r="A1358" s="143" t="s">
        <v>189</v>
      </c>
      <c r="B1358" s="102">
        <v>1.130259117039186E-4</v>
      </c>
      <c r="C1358" s="42">
        <v>2.1410603731272879E-3</v>
      </c>
      <c r="D1358" s="42">
        <v>4.8289686766164507E-3</v>
      </c>
      <c r="E1358" s="36">
        <v>7.0830549614476577E-3</v>
      </c>
      <c r="F1358" s="173">
        <v>5.3067149730849368E-2</v>
      </c>
      <c r="G1358" s="174">
        <v>1.0052559602542435</v>
      </c>
      <c r="H1358" s="174">
        <v>2.2672642046797331</v>
      </c>
      <c r="I1358" s="36">
        <v>3.3255873146648258</v>
      </c>
      <c r="L1358" s="143"/>
      <c r="M1358" s="190" t="s">
        <v>189</v>
      </c>
      <c r="N1358" s="42">
        <v>5.8379478029919899E-5</v>
      </c>
      <c r="O1358" s="42">
        <v>1.3587912356102798E-7</v>
      </c>
      <c r="P1358" s="42">
        <v>1.6726766867540766E-4</v>
      </c>
      <c r="Q1358" s="36">
        <v>1.130259117039186E-4</v>
      </c>
      <c r="R1358" s="102">
        <v>2.7754219749638849E-3</v>
      </c>
      <c r="S1358" s="42">
        <v>1.2255103121876425E-6</v>
      </c>
      <c r="T1358" s="42">
        <v>1.5086074113896586E-3</v>
      </c>
      <c r="U1358" s="36">
        <v>2.1410603731272879E-3</v>
      </c>
      <c r="V1358" s="102">
        <v>3.1739999999999997E-3</v>
      </c>
      <c r="W1358" s="42">
        <v>1.9137911370730224E-6</v>
      </c>
      <c r="X1358" s="42">
        <v>6.4738721654580477E-3</v>
      </c>
      <c r="Y1358" s="36">
        <v>4.8289686766164507E-3</v>
      </c>
      <c r="Z1358" s="30">
        <v>7.0830549614476577E-3</v>
      </c>
      <c r="AA1358" s="187">
        <v>1.5957226411358806E-2</v>
      </c>
      <c r="AB1358" s="188">
        <v>0.30227922623512876</v>
      </c>
      <c r="AC1358" s="189">
        <v>0.6817635473535123</v>
      </c>
    </row>
    <row r="1359" spans="1:29" x14ac:dyDescent="0.25">
      <c r="A1359" s="143" t="s">
        <v>190</v>
      </c>
      <c r="B1359" s="102">
        <v>2.2344308109384444E-3</v>
      </c>
      <c r="C1359" s="42">
        <v>7.8534265928795033E-2</v>
      </c>
      <c r="D1359" s="42">
        <v>1.2319115313558691E-3</v>
      </c>
      <c r="E1359" s="42">
        <v>8.2000608271089348E-2</v>
      </c>
      <c r="F1359" s="173">
        <v>1.0490946068890026</v>
      </c>
      <c r="G1359" s="174">
        <v>36.872869116624152</v>
      </c>
      <c r="H1359" s="174">
        <v>0.57839864066635371</v>
      </c>
      <c r="I1359" s="36">
        <v>38.500362364179502</v>
      </c>
      <c r="L1359" s="143"/>
      <c r="M1359" s="190" t="s">
        <v>190</v>
      </c>
      <c r="N1359" s="42">
        <v>1.0558320653707588E-3</v>
      </c>
      <c r="O1359" s="42">
        <v>2.7656021724291222E-6</v>
      </c>
      <c r="P1359" s="42">
        <v>3.404465790935827E-3</v>
      </c>
      <c r="Q1359" s="36">
        <v>2.2344308109384444E-3</v>
      </c>
      <c r="R1359" s="102">
        <v>0.11382627450973176</v>
      </c>
      <c r="S1359" s="42">
        <v>3.5240534625281594E-5</v>
      </c>
      <c r="T1359" s="42">
        <v>4.3381219389440388E-2</v>
      </c>
      <c r="U1359" s="36">
        <v>7.8534265928795033E-2</v>
      </c>
      <c r="V1359" s="102">
        <v>0</v>
      </c>
      <c r="W1359" s="42">
        <v>1.9949280382032358E-6</v>
      </c>
      <c r="X1359" s="42">
        <v>2.4557632797476033E-3</v>
      </c>
      <c r="Y1359" s="36">
        <v>1.2319115313558691E-3</v>
      </c>
      <c r="Z1359" s="30">
        <v>8.2000608271089348E-2</v>
      </c>
      <c r="AA1359" s="187">
        <v>2.7248954099846956E-2</v>
      </c>
      <c r="AB1359" s="188">
        <v>0.95772784598335192</v>
      </c>
      <c r="AC1359" s="189">
        <v>1.50231999168011E-2</v>
      </c>
    </row>
    <row r="1360" spans="1:29" x14ac:dyDescent="0.25">
      <c r="A1360" s="143" t="s">
        <v>191</v>
      </c>
      <c r="B1360" s="102">
        <v>1.3771709394770497E-5</v>
      </c>
      <c r="C1360" s="42">
        <v>1.5859009356420999E-4</v>
      </c>
      <c r="D1360" s="42">
        <v>8.2783666899230684E-4</v>
      </c>
      <c r="E1360" s="42">
        <v>1.0001984719512874E-3</v>
      </c>
      <c r="F1360" s="173">
        <v>6.4659984023530178E-3</v>
      </c>
      <c r="G1360" s="174">
        <v>7.4460131434706783E-2</v>
      </c>
      <c r="H1360" s="174">
        <v>0.38868018672729943</v>
      </c>
      <c r="I1360" s="36">
        <v>0.46960631656435925</v>
      </c>
      <c r="L1360" s="143"/>
      <c r="M1360" s="145" t="s">
        <v>191</v>
      </c>
      <c r="N1360" s="102">
        <v>5.9749770179862025E-6</v>
      </c>
      <c r="O1360" s="42">
        <v>1.7475666607351505E-8</v>
      </c>
      <c r="P1360" s="42">
        <v>2.1512605728925575E-5</v>
      </c>
      <c r="Q1360" s="36">
        <v>1.3771709394770497E-5</v>
      </c>
      <c r="R1360" s="42">
        <v>1.654504355228928E-4</v>
      </c>
      <c r="S1360" s="42">
        <v>1.2318487358738507E-7</v>
      </c>
      <c r="T1360" s="42">
        <v>1.5164100327584432E-4</v>
      </c>
      <c r="U1360" s="36">
        <v>1.5859009356420999E-4</v>
      </c>
      <c r="V1360" s="42">
        <v>4.5380762126430907E-4</v>
      </c>
      <c r="W1360" s="42">
        <v>4.3252388197048573E-7</v>
      </c>
      <c r="X1360" s="42">
        <v>1.1995909470211409E-3</v>
      </c>
      <c r="Y1360" s="42">
        <v>8.2783666899230684E-4</v>
      </c>
      <c r="Z1360" s="30">
        <v>1.0001984719512874E-3</v>
      </c>
      <c r="AA1360" s="188">
        <v>1.3768976639109701E-2</v>
      </c>
      <c r="AB1360" s="188">
        <v>0.15855862412468652</v>
      </c>
      <c r="AC1360" s="189">
        <v>0.82767239923620373</v>
      </c>
    </row>
    <row r="1361" spans="1:53" x14ac:dyDescent="0.25">
      <c r="A1361" s="156" t="s">
        <v>192</v>
      </c>
      <c r="B1361" s="175">
        <v>3.9662423941091007E-5</v>
      </c>
      <c r="C1361" s="157">
        <v>3.9732643159703636E-4</v>
      </c>
      <c r="D1361" s="157">
        <v>1.4199934922742015E-3</v>
      </c>
      <c r="E1361" s="157">
        <v>1.8569823478123289E-3</v>
      </c>
      <c r="F1361" s="176">
        <v>1.8622028862584513E-2</v>
      </c>
      <c r="G1361" s="177">
        <v>0.18654997707798179</v>
      </c>
      <c r="H1361" s="177">
        <v>0.66670559109265026</v>
      </c>
      <c r="I1361" s="158">
        <v>0.87187759703321654</v>
      </c>
      <c r="L1361" s="156"/>
      <c r="M1361" s="192" t="s">
        <v>192</v>
      </c>
      <c r="N1361" s="175">
        <v>2.8491560962732651E-5</v>
      </c>
      <c r="O1361" s="157">
        <v>4.1216123027995993E-8</v>
      </c>
      <c r="P1361" s="157">
        <v>5.0737189275696833E-5</v>
      </c>
      <c r="Q1361" s="158">
        <v>3.9662423941091007E-5</v>
      </c>
      <c r="R1361" s="157">
        <v>4.0626696051541294E-4</v>
      </c>
      <c r="S1361" s="157">
        <v>3.1528446363478898E-7</v>
      </c>
      <c r="T1361" s="157">
        <v>3.8811625965545435E-4</v>
      </c>
      <c r="U1361" s="158">
        <v>3.9732643159703636E-4</v>
      </c>
      <c r="V1361" s="157">
        <v>5.6736413881676689E-4</v>
      </c>
      <c r="W1361" s="157">
        <v>9.8597304161141453E-7</v>
      </c>
      <c r="X1361" s="157">
        <v>2.2674373249020534E-3</v>
      </c>
      <c r="Y1361" s="157">
        <v>1.4199934922742015E-3</v>
      </c>
      <c r="Z1361" s="193">
        <v>1.8569823478123289E-3</v>
      </c>
      <c r="AA1361" s="194">
        <v>2.135853579212342E-2</v>
      </c>
      <c r="AB1361" s="194">
        <v>0.21396349408766221</v>
      </c>
      <c r="AC1361" s="195">
        <v>0.76467797012021432</v>
      </c>
      <c r="AY1361" s="159"/>
    </row>
    <row r="1363" spans="1:53" ht="12.75" customHeight="1" x14ac:dyDescent="0.25">
      <c r="A1363" s="77" t="s">
        <v>940</v>
      </c>
    </row>
    <row r="1364" spans="1:53" ht="12.75" customHeight="1" x14ac:dyDescent="0.25">
      <c r="A1364" s="149"/>
      <c r="B1364" s="160" t="s">
        <v>285</v>
      </c>
      <c r="C1364" s="161"/>
      <c r="D1364" s="161"/>
      <c r="E1364" s="162"/>
      <c r="F1364" s="60" t="s">
        <v>286</v>
      </c>
      <c r="G1364" s="83"/>
      <c r="H1364" s="84"/>
      <c r="I1364" s="84"/>
      <c r="L1364" s="692" t="s">
        <v>940</v>
      </c>
      <c r="M1364" s="693"/>
      <c r="N1364" s="60" t="s">
        <v>195</v>
      </c>
      <c r="O1364" s="83"/>
      <c r="P1364" s="83"/>
      <c r="Q1364" s="84"/>
      <c r="R1364" s="60" t="s">
        <v>196</v>
      </c>
      <c r="S1364" s="83"/>
      <c r="T1364" s="83"/>
      <c r="U1364" s="84"/>
      <c r="V1364" s="60" t="s">
        <v>197</v>
      </c>
      <c r="W1364" s="83"/>
      <c r="X1364" s="83"/>
      <c r="Y1364" s="84"/>
      <c r="Z1364" s="10" t="s">
        <v>198</v>
      </c>
      <c r="AA1364" s="60" t="s">
        <v>205</v>
      </c>
      <c r="AB1364" s="83"/>
      <c r="AC1364" s="84"/>
    </row>
    <row r="1365" spans="1:53" ht="26.25" x14ac:dyDescent="0.25">
      <c r="A1365" s="156" t="s">
        <v>194</v>
      </c>
      <c r="B1365" s="164" t="s">
        <v>195</v>
      </c>
      <c r="C1365" s="165" t="s">
        <v>196</v>
      </c>
      <c r="D1365" s="165" t="s">
        <v>197</v>
      </c>
      <c r="E1365" s="19" t="s">
        <v>198</v>
      </c>
      <c r="F1365" s="89" t="s">
        <v>195</v>
      </c>
      <c r="G1365" s="89" t="s">
        <v>196</v>
      </c>
      <c r="H1365" s="165" t="s">
        <v>197</v>
      </c>
      <c r="I1365" s="19" t="s">
        <v>198</v>
      </c>
      <c r="L1365" s="694"/>
      <c r="M1365" s="695"/>
      <c r="N1365" s="181" t="s">
        <v>206</v>
      </c>
      <c r="O1365" s="182" t="s">
        <v>207</v>
      </c>
      <c r="P1365" s="182" t="s">
        <v>208</v>
      </c>
      <c r="Q1365" s="183" t="s">
        <v>209</v>
      </c>
      <c r="R1365" s="181" t="s">
        <v>206</v>
      </c>
      <c r="S1365" s="182" t="s">
        <v>207</v>
      </c>
      <c r="T1365" s="182" t="s">
        <v>208</v>
      </c>
      <c r="U1365" s="183" t="s">
        <v>209</v>
      </c>
      <c r="V1365" s="181" t="s">
        <v>206</v>
      </c>
      <c r="W1365" s="182" t="s">
        <v>207</v>
      </c>
      <c r="X1365" s="182" t="s">
        <v>208</v>
      </c>
      <c r="Y1365" s="183" t="s">
        <v>209</v>
      </c>
      <c r="Z1365" s="184" t="s">
        <v>209</v>
      </c>
      <c r="AA1365" s="181" t="s">
        <v>195</v>
      </c>
      <c r="AB1365" s="182" t="s">
        <v>196</v>
      </c>
      <c r="AC1365" s="183" t="s">
        <v>197</v>
      </c>
    </row>
    <row r="1366" spans="1:53" x14ac:dyDescent="0.25">
      <c r="A1366" s="143" t="s">
        <v>170</v>
      </c>
      <c r="B1366" s="167">
        <v>111.1962626486022</v>
      </c>
      <c r="C1366" s="154">
        <v>972.34593409804131</v>
      </c>
      <c r="D1366" s="154">
        <v>2129.8658827009431</v>
      </c>
      <c r="E1366" s="155">
        <v>3213.4080794475867</v>
      </c>
      <c r="F1366" s="168">
        <v>52208.105473566764</v>
      </c>
      <c r="G1366" s="169">
        <v>456529.18430008466</v>
      </c>
      <c r="H1366" s="169">
        <v>1000000</v>
      </c>
      <c r="I1366" s="151">
        <v>1508737.2897736516</v>
      </c>
      <c r="L1366" s="149"/>
      <c r="M1366" s="185" t="s">
        <v>170</v>
      </c>
      <c r="N1366" s="154">
        <v>116.69359494558582</v>
      </c>
      <c r="O1366" s="154">
        <v>8.5816693323633508E-2</v>
      </c>
      <c r="P1366" s="154">
        <v>105.64064478403529</v>
      </c>
      <c r="Q1366" s="155">
        <v>111.1962626486022</v>
      </c>
      <c r="R1366" s="167">
        <v>1274.6842134649214</v>
      </c>
      <c r="S1366" s="154">
        <v>0.5450481577852625</v>
      </c>
      <c r="T1366" s="154">
        <v>670.95615779137336</v>
      </c>
      <c r="U1366" s="155">
        <v>972.34593409804131</v>
      </c>
      <c r="V1366" s="167">
        <v>1181.3096323946529</v>
      </c>
      <c r="W1366" s="154">
        <v>2.494925661225321</v>
      </c>
      <c r="X1366" s="154">
        <v>3071.26207422273</v>
      </c>
      <c r="Y1366" s="155">
        <v>2129.8658827009431</v>
      </c>
      <c r="Z1366" s="186">
        <v>3213.4080794475867</v>
      </c>
      <c r="AA1366" s="187">
        <v>3.4603841124255165E-2</v>
      </c>
      <c r="AB1366" s="188">
        <v>0.30259024377171423</v>
      </c>
      <c r="AC1366" s="189">
        <v>0.66280591510403053</v>
      </c>
    </row>
    <row r="1367" spans="1:53" x14ac:dyDescent="0.25">
      <c r="A1367" s="143" t="s">
        <v>172</v>
      </c>
      <c r="B1367" s="167">
        <v>108.00849963421018</v>
      </c>
      <c r="C1367" s="154">
        <v>844.20093511389359</v>
      </c>
      <c r="D1367" s="154">
        <v>1924.9587625937738</v>
      </c>
      <c r="E1367" s="155">
        <v>2877.1681973418777</v>
      </c>
      <c r="F1367" s="170">
        <v>50711.408878591712</v>
      </c>
      <c r="G1367" s="171">
        <v>396363.42455673247</v>
      </c>
      <c r="H1367" s="171">
        <v>903793.41639703594</v>
      </c>
      <c r="I1367" s="155">
        <v>1350868.2498323601</v>
      </c>
      <c r="L1367" s="143"/>
      <c r="M1367" s="190" t="s">
        <v>172</v>
      </c>
      <c r="N1367" s="154">
        <v>114.21852374075333</v>
      </c>
      <c r="O1367" s="154">
        <v>8.2653588473921361E-2</v>
      </c>
      <c r="P1367" s="154">
        <v>101.74685182952307</v>
      </c>
      <c r="Q1367" s="155">
        <v>108.00849963421018</v>
      </c>
      <c r="R1367" s="167">
        <v>1053.6134677643572</v>
      </c>
      <c r="S1367" s="154">
        <v>0.51608912973203813</v>
      </c>
      <c r="T1367" s="154">
        <v>635.30749460734125</v>
      </c>
      <c r="U1367" s="155">
        <v>844.20093511389359</v>
      </c>
      <c r="V1367" s="167">
        <v>976.43300602861029</v>
      </c>
      <c r="W1367" s="154">
        <v>2.3285801163071276</v>
      </c>
      <c r="X1367" s="154">
        <v>2866.4901360190684</v>
      </c>
      <c r="Y1367" s="155">
        <v>1924.9587625937738</v>
      </c>
      <c r="Z1367" s="186">
        <v>2877.1681973418777</v>
      </c>
      <c r="AA1367" s="187">
        <v>3.7539862888098005E-2</v>
      </c>
      <c r="AB1367" s="188">
        <v>0.29341382818488798</v>
      </c>
      <c r="AC1367" s="189">
        <v>0.669046308927014</v>
      </c>
    </row>
    <row r="1368" spans="1:53" x14ac:dyDescent="0.25">
      <c r="A1368" s="143" t="s">
        <v>33</v>
      </c>
      <c r="B1368" s="167">
        <v>9.3734361031804649</v>
      </c>
      <c r="C1368" s="154">
        <v>332.08891439013718</v>
      </c>
      <c r="D1368" s="154">
        <v>288.51399485881899</v>
      </c>
      <c r="E1368" s="155">
        <v>629.9763453521366</v>
      </c>
      <c r="F1368" s="170">
        <v>4400.9513365666699</v>
      </c>
      <c r="G1368" s="171">
        <v>155920.10609090835</v>
      </c>
      <c r="H1368" s="171">
        <v>135461.10917225748</v>
      </c>
      <c r="I1368" s="155">
        <v>295782.16659973253</v>
      </c>
      <c r="L1368" s="143"/>
      <c r="M1368" s="190" t="s">
        <v>33</v>
      </c>
      <c r="N1368" s="154">
        <v>7.7403332057619991</v>
      </c>
      <c r="O1368" s="154">
        <v>8.9273533209398223E-3</v>
      </c>
      <c r="P1368" s="154">
        <v>10.989602657869582</v>
      </c>
      <c r="Q1368" s="155">
        <v>9.3734361031804649</v>
      </c>
      <c r="R1368" s="167">
        <v>624.18092764981645</v>
      </c>
      <c r="S1368" s="154">
        <v>3.3634163391976037E-2</v>
      </c>
      <c r="T1368" s="154">
        <v>41.403770873579305</v>
      </c>
      <c r="U1368" s="155">
        <v>332.08891439013718</v>
      </c>
      <c r="V1368" s="167">
        <v>578.45773439481729</v>
      </c>
      <c r="W1368" s="154">
        <v>0</v>
      </c>
      <c r="X1368" s="154">
        <v>0</v>
      </c>
      <c r="Y1368" s="155">
        <v>288.51399485881899</v>
      </c>
      <c r="Z1368" s="186">
        <v>629.9763453521366</v>
      </c>
      <c r="AA1368" s="187">
        <v>1.4879028668832025E-2</v>
      </c>
      <c r="AB1368" s="188">
        <v>0.5271450536837381</v>
      </c>
      <c r="AC1368" s="189">
        <v>0.45797591764742995</v>
      </c>
    </row>
    <row r="1369" spans="1:53" x14ac:dyDescent="0.25">
      <c r="A1369" s="143" t="s">
        <v>25</v>
      </c>
      <c r="B1369" s="167">
        <v>69.466199951200124</v>
      </c>
      <c r="C1369" s="154">
        <v>429.01623178294881</v>
      </c>
      <c r="D1369" s="154">
        <v>193.09662349480277</v>
      </c>
      <c r="E1369" s="155">
        <v>691.57905522895169</v>
      </c>
      <c r="F1369" s="170">
        <v>32615.29306395015</v>
      </c>
      <c r="G1369" s="171">
        <v>201428.75439598161</v>
      </c>
      <c r="H1369" s="171">
        <v>90661.400355374251</v>
      </c>
      <c r="I1369" s="155">
        <v>324705.44781530596</v>
      </c>
      <c r="L1369" s="143"/>
      <c r="M1369" s="190" t="s">
        <v>25</v>
      </c>
      <c r="N1369" s="154">
        <v>82.203712895961218</v>
      </c>
      <c r="O1369" s="154">
        <v>4.609705014494965E-2</v>
      </c>
      <c r="P1369" s="154">
        <v>56.745627352357893</v>
      </c>
      <c r="Q1369" s="155">
        <v>69.466199951200124</v>
      </c>
      <c r="R1369" s="167">
        <v>417.75176153244109</v>
      </c>
      <c r="S1369" s="154">
        <v>0.35732604554236558</v>
      </c>
      <c r="T1369" s="154">
        <v>439.86959165239011</v>
      </c>
      <c r="U1369" s="155">
        <v>429.01623178294881</v>
      </c>
      <c r="V1369" s="167">
        <v>387.15014639324789</v>
      </c>
      <c r="W1369" s="154">
        <v>0</v>
      </c>
      <c r="X1369" s="154">
        <v>0</v>
      </c>
      <c r="Y1369" s="155">
        <v>193.09662349480277</v>
      </c>
      <c r="Z1369" s="186">
        <v>691.57905522895169</v>
      </c>
      <c r="AA1369" s="187">
        <v>0.10044578335039787</v>
      </c>
      <c r="AB1369" s="188">
        <v>0.62034300856743008</v>
      </c>
      <c r="AC1369" s="189">
        <v>0.27921120808217204</v>
      </c>
      <c r="AZ1369" s="159"/>
    </row>
    <row r="1370" spans="1:53" x14ac:dyDescent="0.25">
      <c r="A1370" s="143" t="s">
        <v>173</v>
      </c>
      <c r="B1370" s="167">
        <v>29.168863579829594</v>
      </c>
      <c r="C1370" s="154">
        <v>83.095788940807552</v>
      </c>
      <c r="D1370" s="154">
        <v>1443.3481442401521</v>
      </c>
      <c r="E1370" s="155">
        <v>1555.6127967607893</v>
      </c>
      <c r="F1370" s="170">
        <v>13695.164478074899</v>
      </c>
      <c r="G1370" s="171">
        <v>39014.564069842483</v>
      </c>
      <c r="H1370" s="171">
        <v>677670.90686940425</v>
      </c>
      <c r="I1370" s="155">
        <v>730380.63541732158</v>
      </c>
      <c r="L1370" s="143"/>
      <c r="M1370" s="190" t="s">
        <v>173</v>
      </c>
      <c r="N1370" s="154">
        <v>24.274477639030106</v>
      </c>
      <c r="O1370" s="154">
        <v>2.7629185008031899E-2</v>
      </c>
      <c r="P1370" s="154">
        <v>34.011621819295591</v>
      </c>
      <c r="Q1370" s="155">
        <v>29.168863579829594</v>
      </c>
      <c r="R1370" s="167">
        <v>11.680778582099666</v>
      </c>
      <c r="S1370" s="154">
        <v>0.1251289207976965</v>
      </c>
      <c r="T1370" s="154">
        <v>154.03413208137181</v>
      </c>
      <c r="U1370" s="155">
        <v>83.095788940807552</v>
      </c>
      <c r="V1370" s="167">
        <v>10.825125240545095</v>
      </c>
      <c r="W1370" s="154">
        <v>2.3285801163071276</v>
      </c>
      <c r="X1370" s="154">
        <v>2866.4901360190684</v>
      </c>
      <c r="Y1370" s="155">
        <v>1443.3481442401521</v>
      </c>
      <c r="Z1370" s="186">
        <v>1555.6127967607893</v>
      </c>
      <c r="AA1370" s="187">
        <v>1.8750722313783441E-2</v>
      </c>
      <c r="AB1370" s="188">
        <v>5.3416755836565293E-2</v>
      </c>
      <c r="AC1370" s="189">
        <v>0.92783252184965126</v>
      </c>
      <c r="AX1370" s="159"/>
    </row>
    <row r="1371" spans="1:53" x14ac:dyDescent="0.25">
      <c r="A1371" s="143" t="s">
        <v>199</v>
      </c>
      <c r="B1371" s="272">
        <v>2.9080514903172275E-2</v>
      </c>
      <c r="C1371" s="273">
        <v>0.17122918837336287</v>
      </c>
      <c r="D1371" s="154">
        <v>0</v>
      </c>
      <c r="E1371" s="155">
        <v>0.20030970327653513</v>
      </c>
      <c r="F1371" s="170">
        <v>13.653683614244505</v>
      </c>
      <c r="G1371" s="171">
        <v>80.394352416323187</v>
      </c>
      <c r="H1371" s="171">
        <v>0</v>
      </c>
      <c r="I1371" s="155">
        <v>94.048036030567687</v>
      </c>
      <c r="L1371" s="143"/>
      <c r="M1371" s="191" t="s">
        <v>199</v>
      </c>
      <c r="N1371" s="154">
        <v>1.3271567083250205E-2</v>
      </c>
      <c r="O1371" s="154">
        <v>3.6373020493500782E-5</v>
      </c>
      <c r="P1371" s="154">
        <v>4.4775313390199745E-2</v>
      </c>
      <c r="Q1371" s="155">
        <v>2.9080514903172275E-2</v>
      </c>
      <c r="R1371" s="167">
        <v>0.20783137980938921</v>
      </c>
      <c r="S1371" s="154">
        <v>1.0942179337371309E-4</v>
      </c>
      <c r="T1371" s="154">
        <v>0.13469860417286819</v>
      </c>
      <c r="U1371" s="155">
        <v>0.17122918837336287</v>
      </c>
      <c r="V1371" s="167">
        <v>0</v>
      </c>
      <c r="W1371" s="154">
        <v>0</v>
      </c>
      <c r="X1371" s="154">
        <v>0</v>
      </c>
      <c r="Y1371" s="155">
        <v>0</v>
      </c>
      <c r="Z1371" s="186">
        <v>0.20030970327653513</v>
      </c>
      <c r="AA1371" s="187">
        <v>0.14517776436933524</v>
      </c>
      <c r="AB1371" s="188">
        <v>0.85482223563066484</v>
      </c>
      <c r="AC1371" s="189">
        <v>0</v>
      </c>
      <c r="BA1371" s="159"/>
    </row>
    <row r="1372" spans="1:53" x14ac:dyDescent="0.25">
      <c r="A1372" s="143" t="s">
        <v>175</v>
      </c>
      <c r="B1372" s="167">
        <v>-5.9775028293115096E-2</v>
      </c>
      <c r="C1372" s="154">
        <v>108.37546408276555</v>
      </c>
      <c r="D1372" s="154">
        <v>118.18161377603847</v>
      </c>
      <c r="E1372" s="155">
        <v>226.4973028305109</v>
      </c>
      <c r="F1372" s="170">
        <v>-28.065160712050421</v>
      </c>
      <c r="G1372" s="171">
        <v>50883.703505936981</v>
      </c>
      <c r="H1372" s="171">
        <v>55487.819555177361</v>
      </c>
      <c r="I1372" s="155">
        <v>106343.4579004023</v>
      </c>
      <c r="L1372" s="143"/>
      <c r="M1372" s="190" t="s">
        <v>175</v>
      </c>
      <c r="N1372" s="154">
        <v>7.7804558551482454</v>
      </c>
      <c r="O1372" s="154">
        <v>-6.3809694586971092E-3</v>
      </c>
      <c r="P1372" s="154">
        <v>-7.8549953611223362</v>
      </c>
      <c r="Q1372" s="155">
        <v>-5.9775028293115096E-2</v>
      </c>
      <c r="R1372" s="167">
        <v>170.18975391667252</v>
      </c>
      <c r="S1372" s="154">
        <v>3.8040620159486331E-2</v>
      </c>
      <c r="T1372" s="154">
        <v>46.828134317382215</v>
      </c>
      <c r="U1372" s="155">
        <v>108.37546408276555</v>
      </c>
      <c r="V1372" s="167">
        <v>0</v>
      </c>
      <c r="W1372" s="154">
        <v>0.1913830690311448</v>
      </c>
      <c r="X1372" s="154">
        <v>235.59002159360364</v>
      </c>
      <c r="Y1372" s="155">
        <v>118.18161377603847</v>
      </c>
      <c r="Z1372" s="186">
        <v>226.4973028305109</v>
      </c>
      <c r="AA1372" s="187">
        <v>-2.6391055233821066E-4</v>
      </c>
      <c r="AB1372" s="188">
        <v>0.47848456793264094</v>
      </c>
      <c r="AC1372" s="189">
        <v>0.52177934261969727</v>
      </c>
      <c r="AV1372" s="432"/>
    </row>
    <row r="1373" spans="1:53" x14ac:dyDescent="0.25">
      <c r="A1373" s="143" t="s">
        <v>85</v>
      </c>
      <c r="B1373" s="102">
        <v>0.36871323194099215</v>
      </c>
      <c r="C1373" s="42">
        <v>0.12563599457483016</v>
      </c>
      <c r="D1373" s="42">
        <v>2.0368276185686071E-3</v>
      </c>
      <c r="E1373" s="36">
        <v>0.49638605413439091</v>
      </c>
      <c r="F1373" s="173">
        <v>173.1157041087566</v>
      </c>
      <c r="G1373" s="174">
        <v>58.987749226494778</v>
      </c>
      <c r="H1373" s="174">
        <v>0.95631731326934477</v>
      </c>
      <c r="I1373" s="36">
        <v>233.0597706485207</v>
      </c>
      <c r="L1373" s="143"/>
      <c r="M1373" s="190" t="s">
        <v>85</v>
      </c>
      <c r="N1373" s="42">
        <v>0.38243188587542842</v>
      </c>
      <c r="O1373" s="42">
        <v>2.8820020749444552E-4</v>
      </c>
      <c r="P1373" s="42">
        <v>0.35477544714743048</v>
      </c>
      <c r="Q1373" s="36">
        <v>0.36871323194099215</v>
      </c>
      <c r="R1373" s="102">
        <v>2.526304543656615E-3</v>
      </c>
      <c r="S1373" s="42">
        <v>2.0141145876939728E-4</v>
      </c>
      <c r="T1373" s="42">
        <v>0.24793819881932713</v>
      </c>
      <c r="U1373" s="36">
        <v>0.12563599457483016</v>
      </c>
      <c r="V1373" s="102">
        <v>0</v>
      </c>
      <c r="W1373" s="42">
        <v>2.3553694394577058E-6</v>
      </c>
      <c r="X1373" s="42">
        <v>4.0612676598159227E-3</v>
      </c>
      <c r="Y1373" s="36">
        <v>2.0368276185686071E-3</v>
      </c>
      <c r="Z1373" s="30">
        <v>0.49638605413439091</v>
      </c>
      <c r="AA1373" s="187">
        <v>0.74279530794627691</v>
      </c>
      <c r="AB1373" s="188">
        <v>0.2531013785105567</v>
      </c>
      <c r="AC1373" s="189">
        <v>4.1033135431664623E-3</v>
      </c>
    </row>
    <row r="1374" spans="1:53" x14ac:dyDescent="0.25">
      <c r="A1374" s="143" t="s">
        <v>86</v>
      </c>
      <c r="B1374" s="102">
        <v>4.1328699977122654E-4</v>
      </c>
      <c r="C1374" s="42">
        <v>5.3068726382028515E-3</v>
      </c>
      <c r="D1374" s="42">
        <v>3.8199182302008222E-3</v>
      </c>
      <c r="E1374" s="36">
        <v>9.540077868174901E-3</v>
      </c>
      <c r="F1374" s="173">
        <v>0.19404367342000223</v>
      </c>
      <c r="G1374" s="174">
        <v>2.4916463901816468</v>
      </c>
      <c r="H1374" s="174">
        <v>1.7935017698657514</v>
      </c>
      <c r="I1374" s="36">
        <v>4.479191833467401</v>
      </c>
      <c r="L1374" s="143"/>
      <c r="M1374" s="190" t="s">
        <v>86</v>
      </c>
      <c r="N1374" s="42">
        <v>6.9869942969748658E-4</v>
      </c>
      <c r="O1374" s="42">
        <v>1.0493679098313158E-7</v>
      </c>
      <c r="P1374" s="42">
        <v>1.2917755079678236E-4</v>
      </c>
      <c r="Q1374" s="36">
        <v>4.1328699977122654E-4</v>
      </c>
      <c r="R1374" s="102">
        <v>2.0440943697390373E-3</v>
      </c>
      <c r="S1374" s="42">
        <v>6.9428345217695633E-6</v>
      </c>
      <c r="T1374" s="42">
        <v>8.5466531871906636E-3</v>
      </c>
      <c r="U1374" s="36">
        <v>5.3068726382028515E-3</v>
      </c>
      <c r="V1374" s="102">
        <v>0</v>
      </c>
      <c r="W1374" s="42">
        <v>4.4173196487610974E-6</v>
      </c>
      <c r="X1374" s="42">
        <v>7.6166044833770605E-3</v>
      </c>
      <c r="Y1374" s="36">
        <v>3.8199182302008222E-3</v>
      </c>
      <c r="Z1374" s="30">
        <v>9.540077868174901E-3</v>
      </c>
      <c r="AA1374" s="187">
        <v>4.332113484628107E-2</v>
      </c>
      <c r="AB1374" s="188">
        <v>0.55627141743845132</v>
      </c>
      <c r="AC1374" s="189">
        <v>0.40040744771526748</v>
      </c>
    </row>
    <row r="1375" spans="1:53" x14ac:dyDescent="0.25">
      <c r="A1375" s="143" t="s">
        <v>176</v>
      </c>
      <c r="B1375" s="167">
        <v>11.111142984876023</v>
      </c>
      <c r="C1375" s="154">
        <v>113.55086516913421</v>
      </c>
      <c r="D1375" s="154">
        <v>119.25499693559875</v>
      </c>
      <c r="E1375" s="155">
        <v>243.91700508960898</v>
      </c>
      <c r="F1375" s="170">
        <v>5216.8275360069474</v>
      </c>
      <c r="G1375" s="171">
        <v>53313.622276129965</v>
      </c>
      <c r="H1375" s="171">
        <v>55991.787043589866</v>
      </c>
      <c r="I1375" s="155">
        <v>114522.23685572678</v>
      </c>
      <c r="L1375" s="143"/>
      <c r="M1375" s="190" t="s">
        <v>176</v>
      </c>
      <c r="N1375" s="154">
        <v>19.438567780280934</v>
      </c>
      <c r="O1375" s="154">
        <v>2.2928450157467849E-3</v>
      </c>
      <c r="P1375" s="154">
        <v>2.8225001042617262</v>
      </c>
      <c r="Q1375" s="155">
        <v>11.111142984876023</v>
      </c>
      <c r="R1375" s="154">
        <v>170.80722806096307</v>
      </c>
      <c r="S1375" s="154">
        <v>4.5922815070837182E-2</v>
      </c>
      <c r="T1375" s="154">
        <v>56.531143376567556</v>
      </c>
      <c r="U1375" s="155">
        <v>113.55086516913421</v>
      </c>
      <c r="V1375" s="154">
        <v>0</v>
      </c>
      <c r="W1375" s="154">
        <v>0.19262431982125022</v>
      </c>
      <c r="X1375" s="154">
        <v>237.73025981149303</v>
      </c>
      <c r="Y1375" s="155">
        <v>119.25499693559875</v>
      </c>
      <c r="Z1375" s="154">
        <v>243.91700508960898</v>
      </c>
      <c r="AA1375" s="187">
        <v>4.5552965775363094E-2</v>
      </c>
      <c r="AB1375" s="188">
        <v>0.46553074529354144</v>
      </c>
      <c r="AC1375" s="189">
        <v>0.48891628893109551</v>
      </c>
    </row>
    <row r="1376" spans="1:53" x14ac:dyDescent="0.25">
      <c r="A1376" s="143" t="s">
        <v>177</v>
      </c>
      <c r="B1376" s="102">
        <v>1.3003436423020636E-2</v>
      </c>
      <c r="C1376" s="42">
        <v>4.3435181337339021E-2</v>
      </c>
      <c r="D1376" s="42">
        <v>8.8754053226761942E-2</v>
      </c>
      <c r="E1376" s="36">
        <v>0.1451926709871216</v>
      </c>
      <c r="F1376" s="173">
        <v>6.105284153634412</v>
      </c>
      <c r="G1376" s="174">
        <v>20.393388001622736</v>
      </c>
      <c r="H1376" s="174">
        <v>41.671193452899686</v>
      </c>
      <c r="I1376" s="36">
        <v>68.169865608156826</v>
      </c>
      <c r="L1376" s="143"/>
      <c r="M1376" s="190" t="s">
        <v>177</v>
      </c>
      <c r="N1376" s="42">
        <v>1.6320378306187561E-2</v>
      </c>
      <c r="O1376" s="42">
        <v>7.8757000669313998E-6</v>
      </c>
      <c r="P1376" s="42">
        <v>9.6950138833556739E-3</v>
      </c>
      <c r="Q1376" s="36">
        <v>1.3003436423020636E-2</v>
      </c>
      <c r="R1376" s="102">
        <v>2.8998488975142422E-3</v>
      </c>
      <c r="S1376" s="42">
        <v>6.799572311755439E-5</v>
      </c>
      <c r="T1376" s="42">
        <v>8.370296913685657E-2</v>
      </c>
      <c r="U1376" s="36">
        <v>4.3435181337339021E-2</v>
      </c>
      <c r="V1376" s="102">
        <v>0</v>
      </c>
      <c r="W1376" s="42">
        <v>1.0263440199481772E-4</v>
      </c>
      <c r="X1376" s="42">
        <v>0.17696832209136112</v>
      </c>
      <c r="Y1376" s="36">
        <v>8.8754053226761942E-2</v>
      </c>
      <c r="Z1376" s="30">
        <v>0.1451926709871216</v>
      </c>
      <c r="AA1376" s="187">
        <v>8.9559867826758441E-2</v>
      </c>
      <c r="AB1376" s="188">
        <v>0.29915546729759979</v>
      </c>
      <c r="AC1376" s="189">
        <v>0.6112846648756417</v>
      </c>
    </row>
    <row r="1377" spans="1:51" x14ac:dyDescent="0.25">
      <c r="A1377" s="143" t="s">
        <v>178</v>
      </c>
      <c r="B1377" s="102">
        <v>2.148095419103372E-2</v>
      </c>
      <c r="C1377" s="42">
        <v>3.4538303055270204E-2</v>
      </c>
      <c r="D1377" s="42">
        <v>1.3558656643340878</v>
      </c>
      <c r="E1377" s="36">
        <v>1.4118849215803917</v>
      </c>
      <c r="F1377" s="173">
        <v>10.085590067198558</v>
      </c>
      <c r="G1377" s="174">
        <v>16.216186819928403</v>
      </c>
      <c r="H1377" s="174">
        <v>636.59673378808077</v>
      </c>
      <c r="I1377" s="36">
        <v>662.8985106752076</v>
      </c>
      <c r="L1377" s="143"/>
      <c r="M1377" s="190" t="s">
        <v>178</v>
      </c>
      <c r="N1377" s="42">
        <v>2.349285283493753E-2</v>
      </c>
      <c r="O1377" s="42">
        <v>1.5810876623911031E-5</v>
      </c>
      <c r="P1377" s="42">
        <v>1.9463243530624452E-2</v>
      </c>
      <c r="Q1377" s="36">
        <v>2.148095419103372E-2</v>
      </c>
      <c r="R1377" s="102">
        <v>3.0726488773467408E-2</v>
      </c>
      <c r="S1377" s="42">
        <v>3.1113122742033841E-5</v>
      </c>
      <c r="T1377" s="42">
        <v>3.8300361158382173E-2</v>
      </c>
      <c r="U1377" s="36">
        <v>3.4538303055270204E-2</v>
      </c>
      <c r="V1377" s="102">
        <v>0</v>
      </c>
      <c r="W1377" s="42">
        <v>1.5679110596638645E-3</v>
      </c>
      <c r="X1377" s="42">
        <v>2.7034852254628263</v>
      </c>
      <c r="Y1377" s="36">
        <v>1.3558656643340878</v>
      </c>
      <c r="Z1377" s="30">
        <v>1.4118849215803917</v>
      </c>
      <c r="AA1377" s="187">
        <v>1.5214380338440784E-2</v>
      </c>
      <c r="AB1377" s="188">
        <v>2.4462548276675267E-2</v>
      </c>
      <c r="AC1377" s="189">
        <v>0.96032307138488404</v>
      </c>
    </row>
    <row r="1378" spans="1:51" x14ac:dyDescent="0.25">
      <c r="A1378" s="143" t="s">
        <v>179</v>
      </c>
      <c r="B1378" s="102">
        <v>5.6603998007573E-2</v>
      </c>
      <c r="C1378" s="42">
        <v>8.2243333091842369E-2</v>
      </c>
      <c r="D1378" s="42">
        <v>5.0570044070913533E-2</v>
      </c>
      <c r="E1378" s="36">
        <v>0.18941737517032892</v>
      </c>
      <c r="F1378" s="173">
        <v>26.576320352994188</v>
      </c>
      <c r="G1378" s="174">
        <v>38.61432485483418</v>
      </c>
      <c r="H1378" s="174">
        <v>23.743299745608507</v>
      </c>
      <c r="I1378" s="36">
        <v>88.933944953436878</v>
      </c>
      <c r="L1378" s="143"/>
      <c r="M1378" s="190" t="s">
        <v>179</v>
      </c>
      <c r="N1378" s="42">
        <v>4.2628999405637073E-2</v>
      </c>
      <c r="O1378" s="42">
        <v>5.7232280537201437E-5</v>
      </c>
      <c r="P1378" s="42">
        <v>7.0453134282507934E-2</v>
      </c>
      <c r="Q1378" s="36">
        <v>5.6603998007573E-2</v>
      </c>
      <c r="R1378" s="102">
        <v>7.9995017224632245E-2</v>
      </c>
      <c r="S1378" s="42">
        <v>6.85719678884144E-5</v>
      </c>
      <c r="T1378" s="42">
        <v>8.4412328432693182E-2</v>
      </c>
      <c r="U1378" s="36">
        <v>8.2243333091842369E-2</v>
      </c>
      <c r="V1378" s="102">
        <v>0</v>
      </c>
      <c r="W1378" s="42">
        <v>5.8478751599197754E-5</v>
      </c>
      <c r="X1378" s="42">
        <v>0.10083253126987646</v>
      </c>
      <c r="Y1378" s="36">
        <v>5.0570044070913533E-2</v>
      </c>
      <c r="Z1378" s="30">
        <v>0.18941737517032892</v>
      </c>
      <c r="AA1378" s="187">
        <v>0.29883213172325529</v>
      </c>
      <c r="AB1378" s="188">
        <v>0.43419107153125247</v>
      </c>
      <c r="AC1378" s="189">
        <v>0.26697679674549213</v>
      </c>
    </row>
    <row r="1379" spans="1:51" x14ac:dyDescent="0.25">
      <c r="A1379" s="143" t="s">
        <v>180</v>
      </c>
      <c r="B1379" s="102">
        <v>7.9725105407392922E-3</v>
      </c>
      <c r="C1379" s="42">
        <v>1.041725898826109E-2</v>
      </c>
      <c r="D1379" s="42">
        <v>2.0711341156990901E-2</v>
      </c>
      <c r="E1379" s="36">
        <v>3.9101110685991286E-2</v>
      </c>
      <c r="F1379" s="173">
        <v>3.7431983889188025</v>
      </c>
      <c r="G1379" s="174">
        <v>4.8910398879438688</v>
      </c>
      <c r="H1379" s="174">
        <v>9.7242466416365456</v>
      </c>
      <c r="I1379" s="36">
        <v>18.358484918499219</v>
      </c>
      <c r="L1379" s="143"/>
      <c r="M1379" s="190" t="s">
        <v>180</v>
      </c>
      <c r="N1379" s="42">
        <v>1.1117235981862563E-2</v>
      </c>
      <c r="O1379" s="42">
        <v>3.9312483332400073E-6</v>
      </c>
      <c r="P1379" s="42">
        <v>4.83938022598299E-3</v>
      </c>
      <c r="Q1379" s="36">
        <v>7.9725105407392922E-3</v>
      </c>
      <c r="R1379" s="102">
        <v>1.2696000943746663E-2</v>
      </c>
      <c r="S1379" s="42">
        <v>6.615067871942893E-6</v>
      </c>
      <c r="T1379" s="42">
        <v>8.1431713133807235E-3</v>
      </c>
      <c r="U1379" s="36">
        <v>1.041725898826109E-2</v>
      </c>
      <c r="V1379" s="102">
        <v>1.7999999999999999E-2</v>
      </c>
      <c r="W1379" s="42">
        <v>3.1353709282517561E-6</v>
      </c>
      <c r="X1379" s="42">
        <v>2.3406192480517039E-2</v>
      </c>
      <c r="Y1379" s="36">
        <v>2.0711341156990901E-2</v>
      </c>
      <c r="Z1379" s="30">
        <v>3.9101110685991286E-2</v>
      </c>
      <c r="AA1379" s="187">
        <v>0.20389473344540043</v>
      </c>
      <c r="AB1379" s="188">
        <v>0.2664184931195131</v>
      </c>
      <c r="AC1379" s="189">
        <v>0.52968677343508641</v>
      </c>
    </row>
    <row r="1380" spans="1:51" x14ac:dyDescent="0.25">
      <c r="A1380" s="143" t="s">
        <v>181</v>
      </c>
      <c r="B1380" s="102">
        <v>3.2693481461384061E-3</v>
      </c>
      <c r="C1380" s="42">
        <v>6.4715934959239229E-3</v>
      </c>
      <c r="D1380" s="42">
        <v>6.9985053284296397E-3</v>
      </c>
      <c r="E1380" s="36">
        <v>1.673944697049197E-2</v>
      </c>
      <c r="F1380" s="173">
        <v>1.5350018856550975</v>
      </c>
      <c r="G1380" s="174">
        <v>3.0384981272703953</v>
      </c>
      <c r="H1380" s="174">
        <v>3.2858901517097583</v>
      </c>
      <c r="I1380" s="36">
        <v>7.8593901646352524</v>
      </c>
      <c r="L1380" s="143"/>
      <c r="M1380" s="190" t="s">
        <v>181</v>
      </c>
      <c r="N1380" s="42">
        <v>2.1953863363319611E-3</v>
      </c>
      <c r="O1380" s="42">
        <v>3.5211196249388857E-6</v>
      </c>
      <c r="P1380" s="42">
        <v>4.3345103747760546E-3</v>
      </c>
      <c r="Q1380" s="36">
        <v>3.2693481461384061E-3</v>
      </c>
      <c r="R1380" s="102">
        <v>7.9176686475274059E-3</v>
      </c>
      <c r="S1380" s="42">
        <v>4.0849473925721051E-6</v>
      </c>
      <c r="T1380" s="42">
        <v>5.0285842969125197E-3</v>
      </c>
      <c r="U1380" s="36">
        <v>6.4715934959239229E-3</v>
      </c>
      <c r="V1380" s="102">
        <v>4.5999999999999999E-3</v>
      </c>
      <c r="W1380" s="42">
        <v>2.7736103435840906E-6</v>
      </c>
      <c r="X1380" s="42">
        <v>9.38242342820007E-3</v>
      </c>
      <c r="Y1380" s="36">
        <v>6.9985053284296397E-3</v>
      </c>
      <c r="Z1380" s="30">
        <v>1.673944697049197E-2</v>
      </c>
      <c r="AA1380" s="187">
        <v>0.19530801417164861</v>
      </c>
      <c r="AB1380" s="188">
        <v>0.38660736566339049</v>
      </c>
      <c r="AC1380" s="189">
        <v>0.41808462016496084</v>
      </c>
    </row>
    <row r="1381" spans="1:51" x14ac:dyDescent="0.25">
      <c r="A1381" s="143" t="s">
        <v>182</v>
      </c>
      <c r="B1381" s="102">
        <v>2.7899192995706031E-2</v>
      </c>
      <c r="C1381" s="42">
        <v>0.19818941046532251</v>
      </c>
      <c r="D1381" s="42">
        <v>1.7853790309505348E-3</v>
      </c>
      <c r="E1381" s="36">
        <v>0.22787398249197907</v>
      </c>
      <c r="F1381" s="173">
        <v>13.099037466305756</v>
      </c>
      <c r="G1381" s="174">
        <v>93.052530713339053</v>
      </c>
      <c r="H1381" s="174">
        <v>0.8382588995164546</v>
      </c>
      <c r="I1381" s="36">
        <v>106.98982707916127</v>
      </c>
      <c r="L1381" s="143"/>
      <c r="M1381" s="190" t="s">
        <v>182</v>
      </c>
      <c r="N1381" s="42">
        <v>1.8997009313972121E-2</v>
      </c>
      <c r="O1381" s="42">
        <v>2.9835652175375016E-5</v>
      </c>
      <c r="P1381" s="42">
        <v>3.6727790494938774E-2</v>
      </c>
      <c r="Q1381" s="36">
        <v>2.7899192995706031E-2</v>
      </c>
      <c r="R1381" s="102">
        <v>0.30644177410598089</v>
      </c>
      <c r="S1381" s="42">
        <v>7.3434221292517095E-5</v>
      </c>
      <c r="T1381" s="42">
        <v>9.0397779104576886E-2</v>
      </c>
      <c r="U1381" s="36">
        <v>0.19818941046532251</v>
      </c>
      <c r="V1381" s="102">
        <v>0</v>
      </c>
      <c r="W1381" s="42">
        <v>2.8912000553670086E-6</v>
      </c>
      <c r="X1381" s="42">
        <v>3.559077217025512E-3</v>
      </c>
      <c r="Y1381" s="36">
        <v>1.7853790309505348E-3</v>
      </c>
      <c r="Z1381" s="30">
        <v>0.22787398249197907</v>
      </c>
      <c r="AA1381" s="187">
        <v>0.12243255105566102</v>
      </c>
      <c r="AB1381" s="188">
        <v>0.86973250872244079</v>
      </c>
      <c r="AC1381" s="189">
        <v>7.8349402218982084E-3</v>
      </c>
    </row>
    <row r="1382" spans="1:51" x14ac:dyDescent="0.25">
      <c r="A1382" s="143" t="s">
        <v>200</v>
      </c>
      <c r="B1382" s="102">
        <v>5.0628900604734258E-4</v>
      </c>
      <c r="C1382" s="42">
        <v>5.7923239327448053E-4</v>
      </c>
      <c r="D1382" s="42">
        <v>1.1997632883946477E-3</v>
      </c>
      <c r="E1382" s="36">
        <v>2.2852846877164709E-3</v>
      </c>
      <c r="F1382" s="173">
        <v>0.23770933661104671</v>
      </c>
      <c r="G1382" s="174">
        <v>0.27195721476130674</v>
      </c>
      <c r="H1382" s="174">
        <v>0.5633046184453615</v>
      </c>
      <c r="I1382" s="36">
        <v>1.0729711698177149</v>
      </c>
      <c r="L1382" s="143"/>
      <c r="M1382" s="190" t="s">
        <v>200</v>
      </c>
      <c r="N1382" s="42">
        <v>2.4774122922592958E-4</v>
      </c>
      <c r="O1382" s="42">
        <v>6.1977498266170687E-7</v>
      </c>
      <c r="P1382" s="42">
        <v>7.6294513635572522E-4</v>
      </c>
      <c r="Q1382" s="36">
        <v>5.0628900604734258E-4</v>
      </c>
      <c r="R1382" s="102">
        <v>5.019213389781587E-4</v>
      </c>
      <c r="S1382" s="42">
        <v>5.3259984723241384E-7</v>
      </c>
      <c r="T1382" s="42">
        <v>6.5563224466510649E-4</v>
      </c>
      <c r="U1382" s="36">
        <v>5.7923239327448053E-4</v>
      </c>
      <c r="V1382" s="102">
        <v>6.5769220473088272E-4</v>
      </c>
      <c r="W1382" s="42">
        <v>6.2684620575432718E-7</v>
      </c>
      <c r="X1382" s="42">
        <v>1.7385376043784653E-3</v>
      </c>
      <c r="Y1382" s="36">
        <v>1.1997632883946477E-3</v>
      </c>
      <c r="Z1382" s="30">
        <v>2.2852846877164709E-3</v>
      </c>
      <c r="AA1382" s="187">
        <v>0.22154307897334344</v>
      </c>
      <c r="AB1382" s="188">
        <v>0.25346180998275009</v>
      </c>
      <c r="AC1382" s="189">
        <v>0.5249951110439065</v>
      </c>
    </row>
    <row r="1383" spans="1:51" x14ac:dyDescent="0.25">
      <c r="A1383" s="143" t="s">
        <v>201</v>
      </c>
      <c r="B1383" s="102">
        <v>1.0569980984890879E-3</v>
      </c>
      <c r="C1383" s="42">
        <v>1.3140038509973939E-3</v>
      </c>
      <c r="D1383" s="42">
        <v>2.0579615830060892E-3</v>
      </c>
      <c r="E1383" s="36">
        <v>4.428963532492571E-3</v>
      </c>
      <c r="F1383" s="173">
        <v>0.49627448708116717</v>
      </c>
      <c r="G1383" s="174">
        <v>0.61694206272324925</v>
      </c>
      <c r="H1383" s="174">
        <v>0.96623998709079761</v>
      </c>
      <c r="I1383" s="36">
        <v>2.079456536895214</v>
      </c>
      <c r="L1383" s="143"/>
      <c r="M1383" s="190" t="s">
        <v>201</v>
      </c>
      <c r="N1383" s="42">
        <v>4.7296849623368694E-4</v>
      </c>
      <c r="O1383" s="42">
        <v>1.3296670189598672E-6</v>
      </c>
      <c r="P1383" s="42">
        <v>1.6368246758384775E-3</v>
      </c>
      <c r="Q1383" s="36">
        <v>1.0569980984890879E-3</v>
      </c>
      <c r="R1383" s="102">
        <v>1.2351648098411292E-3</v>
      </c>
      <c r="S1383" s="42">
        <v>1.1302401073047401E-6</v>
      </c>
      <c r="T1383" s="42">
        <v>1.3913294613458148E-3</v>
      </c>
      <c r="U1383" s="36">
        <v>1.3140038509973939E-3</v>
      </c>
      <c r="V1383" s="102">
        <v>8.2226686785038681E-4</v>
      </c>
      <c r="W1383" s="42">
        <v>1.4289464371179923E-6</v>
      </c>
      <c r="X1383" s="42">
        <v>3.2861410505826863E-3</v>
      </c>
      <c r="Y1383" s="36">
        <v>2.0579615830060892E-3</v>
      </c>
      <c r="Z1383" s="30">
        <v>4.428963532492571E-3</v>
      </c>
      <c r="AA1383" s="187">
        <v>0.23865585948824042</v>
      </c>
      <c r="AB1383" s="188">
        <v>0.29668427869350444</v>
      </c>
      <c r="AC1383" s="189">
        <v>0.46465986181825514</v>
      </c>
    </row>
    <row r="1384" spans="1:51" ht="11.25" customHeight="1" x14ac:dyDescent="0.25">
      <c r="A1384" s="143" t="s">
        <v>185</v>
      </c>
      <c r="B1384" s="102">
        <v>1.1983090955880959E-3</v>
      </c>
      <c r="C1384" s="42">
        <v>2.5453670628676692E-2</v>
      </c>
      <c r="D1384" s="42">
        <v>7.2796074456590157E-2</v>
      </c>
      <c r="E1384" s="36">
        <v>9.944805418085495E-2</v>
      </c>
      <c r="F1384" s="173">
        <v>0.56262185582713142</v>
      </c>
      <c r="G1384" s="174">
        <v>11.950832601909269</v>
      </c>
      <c r="H1384" s="174">
        <v>34.178712870068324</v>
      </c>
      <c r="I1384" s="36">
        <v>46.692167327804732</v>
      </c>
      <c r="L1384" s="143"/>
      <c r="M1384" s="190" t="s">
        <v>185</v>
      </c>
      <c r="N1384" s="42">
        <v>4.3319112940094816E-4</v>
      </c>
      <c r="O1384" s="42">
        <v>1.5906303169330421E-6</v>
      </c>
      <c r="P1384" s="42">
        <v>1.9580713936406696E-3</v>
      </c>
      <c r="Q1384" s="36">
        <v>1.1983090955880959E-3</v>
      </c>
      <c r="R1384" s="102">
        <v>9.6205852234827001E-4</v>
      </c>
      <c r="S1384" s="42">
        <v>4.0442022844177718E-5</v>
      </c>
      <c r="T1384" s="42">
        <v>4.9784269285671048E-2</v>
      </c>
      <c r="U1384" s="36">
        <v>2.5453670628676692E-2</v>
      </c>
      <c r="V1384" s="102">
        <v>0</v>
      </c>
      <c r="W1384" s="42">
        <v>8.4180736516149498E-5</v>
      </c>
      <c r="X1384" s="42">
        <v>0.14514941777933441</v>
      </c>
      <c r="Y1384" s="36">
        <v>7.2796074456590157E-2</v>
      </c>
      <c r="Z1384" s="30">
        <v>9.944805418085495E-2</v>
      </c>
      <c r="AA1384" s="187">
        <v>1.2049598209421638E-2</v>
      </c>
      <c r="AB1384" s="188">
        <v>0.25594940834525504</v>
      </c>
      <c r="AC1384" s="189">
        <v>0.73200099344532321</v>
      </c>
    </row>
    <row r="1385" spans="1:51" x14ac:dyDescent="0.25">
      <c r="A1385" s="143" t="s">
        <v>186</v>
      </c>
      <c r="B1385" s="102">
        <v>1.1966610562387445E-3</v>
      </c>
      <c r="C1385" s="42">
        <v>1.174241727453911E-2</v>
      </c>
      <c r="D1385" s="42">
        <v>1.112081017886819</v>
      </c>
      <c r="E1385" s="36">
        <v>1.1250200962175969</v>
      </c>
      <c r="F1385" s="173">
        <v>0.5618480797115849</v>
      </c>
      <c r="G1385" s="174">
        <v>5.5132191045044676</v>
      </c>
      <c r="H1385" s="174">
        <v>522.13664105298392</v>
      </c>
      <c r="I1385" s="36">
        <v>528.21170823720001</v>
      </c>
      <c r="L1385" s="143"/>
      <c r="M1385" s="190" t="s">
        <v>186</v>
      </c>
      <c r="N1385" s="42">
        <v>1.5921711296503112E-3</v>
      </c>
      <c r="O1385" s="42">
        <v>6.5186871597686666E-7</v>
      </c>
      <c r="P1385" s="42">
        <v>8.0245263250399096E-4</v>
      </c>
      <c r="Q1385" s="36">
        <v>1.1966610562387445E-3</v>
      </c>
      <c r="R1385" s="102">
        <v>9.7739354404767533E-3</v>
      </c>
      <c r="S1385" s="42">
        <v>1.1121111101858154E-5</v>
      </c>
      <c r="T1385" s="42">
        <v>1.369012603508976E-2</v>
      </c>
      <c r="U1385" s="36">
        <v>1.174241727453911E-2</v>
      </c>
      <c r="V1385" s="102">
        <v>0</v>
      </c>
      <c r="W1385" s="42">
        <v>1.2860006511363018E-3</v>
      </c>
      <c r="X1385" s="42">
        <v>2.2173985819246105</v>
      </c>
      <c r="Y1385" s="36">
        <v>1.112081017886819</v>
      </c>
      <c r="Z1385" s="30">
        <v>1.1250200962175969</v>
      </c>
      <c r="AA1385" s="187">
        <v>1.0636797158219749E-3</v>
      </c>
      <c r="AB1385" s="188">
        <v>1.043751779547584E-2</v>
      </c>
      <c r="AC1385" s="189">
        <v>0.98849880248870214</v>
      </c>
    </row>
    <row r="1386" spans="1:51" x14ac:dyDescent="0.25">
      <c r="A1386" s="143" t="s">
        <v>187</v>
      </c>
      <c r="B1386" s="102">
        <v>3.4760911727576057E-3</v>
      </c>
      <c r="C1386" s="42">
        <v>2.6363238336846784E-2</v>
      </c>
      <c r="D1386" s="42">
        <v>4.1477550146963284E-2</v>
      </c>
      <c r="E1386" s="36">
        <v>7.1316879656567675E-2</v>
      </c>
      <c r="F1386" s="173">
        <v>1.6320704514734403</v>
      </c>
      <c r="G1386" s="174">
        <v>12.377886584771627</v>
      </c>
      <c r="H1386" s="174">
        <v>19.474254451348099</v>
      </c>
      <c r="I1386" s="36">
        <v>33.484211487593164</v>
      </c>
      <c r="L1386" s="143"/>
      <c r="M1386" s="190" t="s">
        <v>187</v>
      </c>
      <c r="N1386" s="42">
        <v>2.7516314789139177E-3</v>
      </c>
      <c r="O1386" s="42">
        <v>3.4066424932078166E-6</v>
      </c>
      <c r="P1386" s="42">
        <v>4.1935886316894254E-3</v>
      </c>
      <c r="Q1386" s="36">
        <v>3.4760911727576057E-3</v>
      </c>
      <c r="R1386" s="102">
        <v>2.5311883258162651E-2</v>
      </c>
      <c r="S1386" s="42">
        <v>2.2247923877598233E-5</v>
      </c>
      <c r="T1386" s="42">
        <v>2.7387270850348124E-2</v>
      </c>
      <c r="U1386" s="36">
        <v>2.6363238336846784E-2</v>
      </c>
      <c r="V1386" s="102">
        <v>0</v>
      </c>
      <c r="W1386" s="42">
        <v>4.7964272061662E-5</v>
      </c>
      <c r="X1386" s="42">
        <v>8.2702842147552677E-2</v>
      </c>
      <c r="Y1386" s="36">
        <v>4.1477550146963284E-2</v>
      </c>
      <c r="Z1386" s="30">
        <v>7.1316879656567675E-2</v>
      </c>
      <c r="AA1386" s="187">
        <v>4.8741492750341994E-2</v>
      </c>
      <c r="AB1386" s="188">
        <v>0.36966337371743035</v>
      </c>
      <c r="AC1386" s="189">
        <v>0.58159513353222758</v>
      </c>
    </row>
    <row r="1387" spans="1:51" x14ac:dyDescent="0.25">
      <c r="A1387" s="143" t="s">
        <v>188</v>
      </c>
      <c r="B1387" s="102">
        <v>2.1059153606817579E-4</v>
      </c>
      <c r="C1387" s="42">
        <v>3.465317396972221E-3</v>
      </c>
      <c r="D1387" s="42">
        <v>1.6987442016963936E-2</v>
      </c>
      <c r="E1387" s="36">
        <v>2.0663350950004333E-2</v>
      </c>
      <c r="F1387" s="173">
        <v>9.8875491540865806E-2</v>
      </c>
      <c r="G1387" s="174">
        <v>1.6270120222676905</v>
      </c>
      <c r="H1387" s="174">
        <v>7.9758270954702928</v>
      </c>
      <c r="I1387" s="36">
        <v>9.7017146092788504</v>
      </c>
      <c r="L1387" s="143"/>
      <c r="M1387" s="190" t="s">
        <v>188</v>
      </c>
      <c r="N1387" s="42">
        <v>7.2545249701318546E-5</v>
      </c>
      <c r="O1387" s="42">
        <v>2.8243305336609863E-7</v>
      </c>
      <c r="P1387" s="42">
        <v>3.476760605701607E-4</v>
      </c>
      <c r="Q1387" s="36">
        <v>2.1059153606817579E-4</v>
      </c>
      <c r="R1387" s="102">
        <v>4.4221856969618115E-3</v>
      </c>
      <c r="S1387" s="42">
        <v>2.0399111688435385E-6</v>
      </c>
      <c r="T1387" s="42">
        <v>2.511137668356647E-3</v>
      </c>
      <c r="U1387" s="36">
        <v>3.465317396972221E-3</v>
      </c>
      <c r="V1387" s="102">
        <v>1.47636E-2</v>
      </c>
      <c r="W1387" s="42">
        <v>2.5716312353520904E-6</v>
      </c>
      <c r="X1387" s="42">
        <v>1.9197759072520075E-2</v>
      </c>
      <c r="Y1387" s="36">
        <v>1.6987442016963936E-2</v>
      </c>
      <c r="Z1387" s="30">
        <v>2.0663350950004333E-2</v>
      </c>
      <c r="AA1387" s="187">
        <v>1.0191548146169953E-2</v>
      </c>
      <c r="AB1387" s="188">
        <v>0.1677035542471631</v>
      </c>
      <c r="AC1387" s="189">
        <v>0.82210489760666694</v>
      </c>
    </row>
    <row r="1388" spans="1:51" x14ac:dyDescent="0.25">
      <c r="A1388" s="143" t="s">
        <v>189</v>
      </c>
      <c r="B1388" s="102">
        <v>1.8289208617933199E-4</v>
      </c>
      <c r="C1388" s="42">
        <v>2.3609938613937923E-3</v>
      </c>
      <c r="D1388" s="42">
        <v>5.7401740703779906E-3</v>
      </c>
      <c r="E1388" s="36">
        <v>8.2840600179511156E-3</v>
      </c>
      <c r="F1388" s="173">
        <v>8.5870236086133922E-2</v>
      </c>
      <c r="G1388" s="174">
        <v>1.1085176210249208</v>
      </c>
      <c r="H1388" s="174">
        <v>2.695087102432344</v>
      </c>
      <c r="I1388" s="36">
        <v>3.8894749595433988</v>
      </c>
      <c r="L1388" s="143"/>
      <c r="M1388" s="190" t="s">
        <v>189</v>
      </c>
      <c r="N1388" s="42">
        <v>5.8379478029919899E-5</v>
      </c>
      <c r="O1388" s="42">
        <v>2.4901873369975197E-7</v>
      </c>
      <c r="P1388" s="42">
        <v>3.0654291807933237E-4</v>
      </c>
      <c r="Q1388" s="36">
        <v>1.8289208617933199E-4</v>
      </c>
      <c r="R1388" s="102">
        <v>2.7754219749638849E-3</v>
      </c>
      <c r="S1388" s="42">
        <v>1.5816653372159351E-6</v>
      </c>
      <c r="T1388" s="42">
        <v>1.9470354727596422E-3</v>
      </c>
      <c r="U1388" s="36">
        <v>2.3609938613937923E-3</v>
      </c>
      <c r="V1388" s="102">
        <v>3.7729199999999999E-3</v>
      </c>
      <c r="W1388" s="42">
        <v>2.2749152038076711E-6</v>
      </c>
      <c r="X1388" s="42">
        <v>7.6954636958096977E-3</v>
      </c>
      <c r="Y1388" s="36">
        <v>5.7401740703779906E-3</v>
      </c>
      <c r="Z1388" s="30">
        <v>8.2840600179511156E-3</v>
      </c>
      <c r="AA1388" s="187">
        <v>2.2077590672087671E-2</v>
      </c>
      <c r="AB1388" s="188">
        <v>0.28500443698834205</v>
      </c>
      <c r="AC1388" s="189">
        <v>0.6929179723395702</v>
      </c>
    </row>
    <row r="1389" spans="1:51" x14ac:dyDescent="0.25">
      <c r="A1389" s="143" t="s">
        <v>190</v>
      </c>
      <c r="B1389" s="102">
        <v>2.301676835662131E-3</v>
      </c>
      <c r="C1389" s="42">
        <v>8.3386644072085125E-2</v>
      </c>
      <c r="D1389" s="42">
        <v>1.4643678811856286E-3</v>
      </c>
      <c r="E1389" s="42">
        <v>8.7152688788932883E-2</v>
      </c>
      <c r="F1389" s="173">
        <v>1.0806674985296771</v>
      </c>
      <c r="G1389" s="174">
        <v>39.151124373305692</v>
      </c>
      <c r="H1389" s="174">
        <v>0.68753994938339613</v>
      </c>
      <c r="I1389" s="36">
        <v>40.919331821218762</v>
      </c>
      <c r="L1389" s="143"/>
      <c r="M1389" s="190" t="s">
        <v>190</v>
      </c>
      <c r="N1389" s="42">
        <v>1.0558320653707588E-3</v>
      </c>
      <c r="O1389" s="42">
        <v>2.8744987747941804E-6</v>
      </c>
      <c r="P1389" s="42">
        <v>3.5385178831698135E-3</v>
      </c>
      <c r="Q1389" s="36">
        <v>2.301676835662131E-3</v>
      </c>
      <c r="R1389" s="102">
        <v>0.11382627450973176</v>
      </c>
      <c r="S1389" s="42">
        <v>4.309835960997003E-5</v>
      </c>
      <c r="T1389" s="42">
        <v>5.3054228985045276E-2</v>
      </c>
      <c r="U1389" s="36">
        <v>8.3386644072085125E-2</v>
      </c>
      <c r="V1389" s="102">
        <v>0</v>
      </c>
      <c r="W1389" s="42">
        <v>2.3713622854120207E-6</v>
      </c>
      <c r="X1389" s="42">
        <v>2.919155133404325E-3</v>
      </c>
      <c r="Y1389" s="36">
        <v>1.4643678811856286E-3</v>
      </c>
      <c r="Z1389" s="30">
        <v>8.7152688788932883E-2</v>
      </c>
      <c r="AA1389" s="187">
        <v>2.6409705399179955E-2</v>
      </c>
      <c r="AB1389" s="188">
        <v>0.95678796868828231</v>
      </c>
      <c r="AC1389" s="189">
        <v>1.6802325912537788E-2</v>
      </c>
    </row>
    <row r="1390" spans="1:51" x14ac:dyDescent="0.25">
      <c r="A1390" s="143" t="s">
        <v>191</v>
      </c>
      <c r="B1390" s="102">
        <v>2.5865951675856881E-5</v>
      </c>
      <c r="C1390" s="42">
        <v>1.8543166956037948E-4</v>
      </c>
      <c r="D1390" s="42">
        <v>9.8404584914129007E-4</v>
      </c>
      <c r="E1390" s="42">
        <v>1.1953434703775264E-3</v>
      </c>
      <c r="F1390" s="173">
        <v>1.2144403967378236E-2</v>
      </c>
      <c r="G1390" s="174">
        <v>8.7062603831762564E-2</v>
      </c>
      <c r="H1390" s="174">
        <v>0.46202244804888554</v>
      </c>
      <c r="I1390" s="36">
        <v>0.5612294558480263</v>
      </c>
      <c r="L1390" s="143"/>
      <c r="M1390" s="145" t="s">
        <v>191</v>
      </c>
      <c r="N1390" s="102">
        <v>5.9749770179862025E-6</v>
      </c>
      <c r="O1390" s="42">
        <v>3.7060792984736275E-8</v>
      </c>
      <c r="P1390" s="42">
        <v>4.5621963693595087E-5</v>
      </c>
      <c r="Q1390" s="36">
        <v>2.5865951675856881E-5</v>
      </c>
      <c r="R1390" s="42">
        <v>1.654504355228928E-4</v>
      </c>
      <c r="S1390" s="42">
        <v>1.6665147908736477E-7</v>
      </c>
      <c r="T1390" s="42">
        <v>2.0514854421865738E-4</v>
      </c>
      <c r="U1390" s="36">
        <v>1.8543166956037948E-4</v>
      </c>
      <c r="V1390" s="42">
        <v>5.3943914632026998E-4</v>
      </c>
      <c r="W1390" s="42">
        <v>5.1413925795969921E-7</v>
      </c>
      <c r="X1390" s="42">
        <v>1.4259485431112173E-3</v>
      </c>
      <c r="Y1390" s="42">
        <v>9.8404584914129007E-4</v>
      </c>
      <c r="Z1390" s="30">
        <v>1.1953434703775264E-3</v>
      </c>
      <c r="AA1390" s="188">
        <v>2.1638928322156321E-2</v>
      </c>
      <c r="AB1390" s="188">
        <v>0.15512835779478046</v>
      </c>
      <c r="AC1390" s="189">
        <v>0.82323271388306329</v>
      </c>
    </row>
    <row r="1391" spans="1:51" x14ac:dyDescent="0.25">
      <c r="A1391" s="156" t="s">
        <v>192</v>
      </c>
      <c r="B1391" s="175">
        <v>7.0499265570601606E-5</v>
      </c>
      <c r="C1391" s="157">
        <v>4.6610346426237799E-4</v>
      </c>
      <c r="D1391" s="157">
        <v>1.6879400903815945E-3</v>
      </c>
      <c r="E1391" s="157">
        <v>2.2245428202145741E-3</v>
      </c>
      <c r="F1391" s="176">
        <v>3.3100330937833281E-2</v>
      </c>
      <c r="G1391" s="177">
        <v>0.21884169705150591</v>
      </c>
      <c r="H1391" s="177">
        <v>0.7925100374118722</v>
      </c>
      <c r="I1391" s="158">
        <v>1.0444520654012113</v>
      </c>
      <c r="L1391" s="156"/>
      <c r="M1391" s="192" t="s">
        <v>192</v>
      </c>
      <c r="N1391" s="175">
        <v>2.8491560962732651E-5</v>
      </c>
      <c r="O1391" s="157">
        <v>9.1152566035909243E-8</v>
      </c>
      <c r="P1391" s="157">
        <v>1.1220912245404488E-4</v>
      </c>
      <c r="Q1391" s="158">
        <v>7.0499265570601606E-5</v>
      </c>
      <c r="R1391" s="157">
        <v>4.0626696051541294E-4</v>
      </c>
      <c r="S1391" s="157">
        <v>4.2666034360361988E-7</v>
      </c>
      <c r="T1391" s="157">
        <v>5.2522035115109308E-4</v>
      </c>
      <c r="U1391" s="158">
        <v>4.6610346426237799E-4</v>
      </c>
      <c r="V1391" s="157">
        <v>6.7442328501088734E-4</v>
      </c>
      <c r="W1391" s="157">
        <v>1.1720218677241774E-6</v>
      </c>
      <c r="X1391" s="157">
        <v>2.6952928896879194E-3</v>
      </c>
      <c r="Y1391" s="157">
        <v>1.6879400903815945E-3</v>
      </c>
      <c r="Z1391" s="193">
        <v>2.2245428202145741E-3</v>
      </c>
      <c r="AA1391" s="194">
        <v>3.169157497440369E-2</v>
      </c>
      <c r="AB1391" s="194">
        <v>0.20952775555806957</v>
      </c>
      <c r="AC1391" s="195">
        <v>0.75878066946752676</v>
      </c>
      <c r="AY1391" s="159"/>
    </row>
    <row r="1393" spans="1:53" ht="12.75" customHeight="1" x14ac:dyDescent="0.25">
      <c r="A1393" s="77" t="s">
        <v>319</v>
      </c>
    </row>
    <row r="1394" spans="1:53" ht="12.75" customHeight="1" x14ac:dyDescent="0.25">
      <c r="A1394" s="149"/>
      <c r="B1394" s="160" t="s">
        <v>285</v>
      </c>
      <c r="C1394" s="161"/>
      <c r="D1394" s="161"/>
      <c r="E1394" s="162"/>
      <c r="F1394" s="60" t="s">
        <v>286</v>
      </c>
      <c r="G1394" s="83"/>
      <c r="H1394" s="84"/>
      <c r="I1394" s="84"/>
      <c r="L1394" s="692" t="s">
        <v>319</v>
      </c>
      <c r="M1394" s="693"/>
      <c r="N1394" s="60" t="s">
        <v>195</v>
      </c>
      <c r="O1394" s="83"/>
      <c r="P1394" s="83"/>
      <c r="Q1394" s="84"/>
      <c r="R1394" s="60" t="s">
        <v>196</v>
      </c>
      <c r="S1394" s="83"/>
      <c r="T1394" s="83"/>
      <c r="U1394" s="84"/>
      <c r="V1394" s="60" t="s">
        <v>197</v>
      </c>
      <c r="W1394" s="83"/>
      <c r="X1394" s="83"/>
      <c r="Y1394" s="84"/>
      <c r="Z1394" s="10" t="s">
        <v>198</v>
      </c>
      <c r="AA1394" s="60" t="s">
        <v>205</v>
      </c>
      <c r="AB1394" s="83"/>
      <c r="AC1394" s="84"/>
    </row>
    <row r="1395" spans="1:53" ht="39.75" customHeight="1" x14ac:dyDescent="0.25">
      <c r="A1395" s="156" t="s">
        <v>194</v>
      </c>
      <c r="B1395" s="164" t="s">
        <v>195</v>
      </c>
      <c r="C1395" s="165" t="s">
        <v>196</v>
      </c>
      <c r="D1395" s="165" t="s">
        <v>197</v>
      </c>
      <c r="E1395" s="19" t="s">
        <v>198</v>
      </c>
      <c r="F1395" s="89" t="s">
        <v>195</v>
      </c>
      <c r="G1395" s="89" t="s">
        <v>196</v>
      </c>
      <c r="H1395" s="165" t="s">
        <v>197</v>
      </c>
      <c r="I1395" s="19" t="s">
        <v>198</v>
      </c>
      <c r="L1395" s="694"/>
      <c r="M1395" s="695"/>
      <c r="N1395" s="181" t="s">
        <v>206</v>
      </c>
      <c r="O1395" s="182" t="s">
        <v>210</v>
      </c>
      <c r="P1395" s="182" t="s">
        <v>211</v>
      </c>
      <c r="Q1395" s="183" t="s">
        <v>209</v>
      </c>
      <c r="R1395" s="181" t="s">
        <v>206</v>
      </c>
      <c r="S1395" s="182" t="s">
        <v>210</v>
      </c>
      <c r="T1395" s="182" t="s">
        <v>211</v>
      </c>
      <c r="U1395" s="183" t="s">
        <v>209</v>
      </c>
      <c r="V1395" s="181" t="s">
        <v>206</v>
      </c>
      <c r="W1395" s="182" t="s">
        <v>210</v>
      </c>
      <c r="X1395" s="182" t="s">
        <v>211</v>
      </c>
      <c r="Y1395" s="183" t="s">
        <v>209</v>
      </c>
      <c r="Z1395" s="184" t="s">
        <v>209</v>
      </c>
      <c r="AA1395" s="181" t="s">
        <v>195</v>
      </c>
      <c r="AB1395" s="182" t="s">
        <v>196</v>
      </c>
      <c r="AC1395" s="183" t="s">
        <v>197</v>
      </c>
    </row>
    <row r="1396" spans="1:53" x14ac:dyDescent="0.25">
      <c r="A1396" s="143" t="s">
        <v>170</v>
      </c>
      <c r="B1396" s="167">
        <v>131.30073347985959</v>
      </c>
      <c r="C1396" s="154">
        <v>2048.6167340598986</v>
      </c>
      <c r="D1396" s="154">
        <v>2129.8658827009431</v>
      </c>
      <c r="E1396" s="155">
        <v>4309.7833502407011</v>
      </c>
      <c r="F1396" s="168">
        <v>61647.418528228372</v>
      </c>
      <c r="G1396" s="169">
        <v>961852.4577998264</v>
      </c>
      <c r="H1396" s="169">
        <v>1000000</v>
      </c>
      <c r="I1396" s="151">
        <v>2023499.8763280548</v>
      </c>
      <c r="L1396" s="149"/>
      <c r="M1396" s="185" t="s">
        <v>170</v>
      </c>
      <c r="N1396" s="154">
        <v>116.69359494558582</v>
      </c>
      <c r="O1396" s="154">
        <v>0.1183733920261547</v>
      </c>
      <c r="P1396" s="154">
        <v>145.71805291724675</v>
      </c>
      <c r="Q1396" s="155">
        <v>131.30073347985959</v>
      </c>
      <c r="R1396" s="167">
        <v>1274.6842134649214</v>
      </c>
      <c r="S1396" s="154">
        <v>2.287935322077173</v>
      </c>
      <c r="T1396" s="154">
        <v>2816.456254459752</v>
      </c>
      <c r="U1396" s="155">
        <v>2048.6167340598986</v>
      </c>
      <c r="V1396" s="167">
        <v>1181.3096323946529</v>
      </c>
      <c r="W1396" s="154">
        <v>2.494925661225321</v>
      </c>
      <c r="X1396" s="154">
        <v>3071.26207422273</v>
      </c>
      <c r="Y1396" s="155">
        <v>2129.8658827009431</v>
      </c>
      <c r="Z1396" s="186">
        <v>4309.7833502407011</v>
      </c>
      <c r="AA1396" s="187">
        <v>3.0465738718055618E-2</v>
      </c>
      <c r="AB1396" s="188">
        <v>0.47534100152516562</v>
      </c>
      <c r="AC1396" s="189">
        <v>0.49419325975677875</v>
      </c>
    </row>
    <row r="1397" spans="1:53" x14ac:dyDescent="0.25">
      <c r="A1397" s="143" t="s">
        <v>172</v>
      </c>
      <c r="B1397" s="167">
        <v>129.73521305464806</v>
      </c>
      <c r="C1397" s="154">
        <v>1019.3378596302534</v>
      </c>
      <c r="D1397" s="154">
        <v>487.00980301706841</v>
      </c>
      <c r="E1397" s="155">
        <v>1636.0828757019699</v>
      </c>
      <c r="F1397" s="170">
        <v>60912.386131152627</v>
      </c>
      <c r="G1397" s="171">
        <v>478592.51040614932</v>
      </c>
      <c r="H1397" s="171">
        <v>228657.49762584936</v>
      </c>
      <c r="I1397" s="155">
        <v>768162.39416315127</v>
      </c>
      <c r="L1397" s="143"/>
      <c r="M1397" s="190" t="s">
        <v>172</v>
      </c>
      <c r="N1397" s="154">
        <v>114.21852374075333</v>
      </c>
      <c r="O1397" s="154">
        <v>0.11783730798398516</v>
      </c>
      <c r="P1397" s="154">
        <v>145.05813161662465</v>
      </c>
      <c r="Q1397" s="155">
        <v>129.73521305464806</v>
      </c>
      <c r="R1397" s="167">
        <v>1053.6134677643572</v>
      </c>
      <c r="S1397" s="154">
        <v>0.79970167198807895</v>
      </c>
      <c r="T1397" s="154">
        <v>984.43551005974371</v>
      </c>
      <c r="U1397" s="155">
        <v>1019.3378596302534</v>
      </c>
      <c r="V1397" s="167">
        <v>976.43300602861029</v>
      </c>
      <c r="W1397" s="154">
        <v>0</v>
      </c>
      <c r="X1397" s="154">
        <v>0</v>
      </c>
      <c r="Y1397" s="155">
        <v>487.00980301706841</v>
      </c>
      <c r="Z1397" s="186">
        <v>1636.0828757019699</v>
      </c>
      <c r="AA1397" s="187">
        <v>7.9296235527790415E-2</v>
      </c>
      <c r="AB1397" s="188">
        <v>0.62303558992566388</v>
      </c>
      <c r="AC1397" s="189">
        <v>0.29766817454654571</v>
      </c>
    </row>
    <row r="1398" spans="1:53" x14ac:dyDescent="0.25">
      <c r="A1398" s="143" t="s">
        <v>33</v>
      </c>
      <c r="B1398" s="167">
        <v>4.7743655484392447</v>
      </c>
      <c r="C1398" s="154">
        <v>385.66926080938549</v>
      </c>
      <c r="D1398" s="154">
        <v>288.51399485881899</v>
      </c>
      <c r="E1398" s="155">
        <v>678.9576212166437</v>
      </c>
      <c r="F1398" s="170">
        <v>2241.6273189862718</v>
      </c>
      <c r="G1398" s="171">
        <v>181076.7823184751</v>
      </c>
      <c r="H1398" s="171">
        <v>135461.10917225748</v>
      </c>
      <c r="I1398" s="155">
        <v>318779.51880971884</v>
      </c>
      <c r="L1398" s="143"/>
      <c r="M1398" s="190" t="s">
        <v>33</v>
      </c>
      <c r="N1398" s="154">
        <v>7.7403332057619991</v>
      </c>
      <c r="O1398" s="154">
        <v>1.4797285802003891E-3</v>
      </c>
      <c r="P1398" s="154">
        <v>1.8215509741003333</v>
      </c>
      <c r="Q1398" s="155">
        <v>4.7743655484392447</v>
      </c>
      <c r="R1398" s="167">
        <v>624.18092764981645</v>
      </c>
      <c r="S1398" s="154">
        <v>0.12040089350834775</v>
      </c>
      <c r="T1398" s="154">
        <v>148.21391421863387</v>
      </c>
      <c r="U1398" s="155">
        <v>385.66926080938549</v>
      </c>
      <c r="V1398" s="167">
        <v>578.45773439481729</v>
      </c>
      <c r="W1398" s="154">
        <v>0</v>
      </c>
      <c r="X1398" s="154">
        <v>0</v>
      </c>
      <c r="Y1398" s="155">
        <v>288.51399485881899</v>
      </c>
      <c r="Z1398" s="186">
        <v>678.9576212166437</v>
      </c>
      <c r="AA1398" s="187">
        <v>7.0319050839784689E-3</v>
      </c>
      <c r="AB1398" s="188">
        <v>0.56803141868898044</v>
      </c>
      <c r="AC1398" s="189">
        <v>0.42493667622704118</v>
      </c>
    </row>
    <row r="1399" spans="1:53" x14ac:dyDescent="0.25">
      <c r="A1399" s="143" t="s">
        <v>25</v>
      </c>
      <c r="B1399" s="167">
        <v>49.235002495907409</v>
      </c>
      <c r="C1399" s="154">
        <v>583.66809093928043</v>
      </c>
      <c r="D1399" s="154">
        <v>193.09662349480257</v>
      </c>
      <c r="E1399" s="155">
        <v>825.99971692999043</v>
      </c>
      <c r="F1399" s="170">
        <v>23116.480195208871</v>
      </c>
      <c r="G1399" s="171">
        <v>274039.83306174871</v>
      </c>
      <c r="H1399" s="171">
        <v>90661.40035537415</v>
      </c>
      <c r="I1399" s="155">
        <v>387817.71361233172</v>
      </c>
      <c r="L1399" s="143"/>
      <c r="M1399" s="190" t="s">
        <v>25</v>
      </c>
      <c r="N1399" s="154">
        <v>82.203712895961218</v>
      </c>
      <c r="O1399" s="154">
        <v>1.3335133381682948E-2</v>
      </c>
      <c r="P1399" s="154">
        <v>16.415595080195672</v>
      </c>
      <c r="Q1399" s="155">
        <v>49.235002495907409</v>
      </c>
      <c r="R1399" s="167">
        <v>417.75176153244109</v>
      </c>
      <c r="S1399" s="154">
        <v>0.60776556342857357</v>
      </c>
      <c r="T1399" s="154">
        <v>748.16149995429066</v>
      </c>
      <c r="U1399" s="155">
        <v>583.66809093928043</v>
      </c>
      <c r="V1399" s="167">
        <v>387.15014639324789</v>
      </c>
      <c r="W1399" s="154">
        <v>0</v>
      </c>
      <c r="X1399" s="154">
        <v>0</v>
      </c>
      <c r="Y1399" s="155">
        <v>193.09662349480257</v>
      </c>
      <c r="Z1399" s="186">
        <v>825.99971692999043</v>
      </c>
      <c r="AA1399" s="187">
        <v>5.960656097910072E-2</v>
      </c>
      <c r="AB1399" s="188">
        <v>0.70662020697611283</v>
      </c>
      <c r="AC1399" s="189">
        <v>0.23377323204478645</v>
      </c>
      <c r="AZ1399" s="159"/>
    </row>
    <row r="1400" spans="1:53" x14ac:dyDescent="0.25">
      <c r="A1400" s="143" t="s">
        <v>173</v>
      </c>
      <c r="B1400" s="167">
        <v>75.725845010301398</v>
      </c>
      <c r="C1400" s="154">
        <v>50.000507881587524</v>
      </c>
      <c r="D1400" s="154">
        <v>5.3991846634468335</v>
      </c>
      <c r="E1400" s="155">
        <v>131.12553755533577</v>
      </c>
      <c r="F1400" s="170">
        <v>35554.278616957476</v>
      </c>
      <c r="G1400" s="171">
        <v>23475.895025925518</v>
      </c>
      <c r="H1400" s="171">
        <v>2534.9880982177033</v>
      </c>
      <c r="I1400" s="155">
        <v>61565.161741100696</v>
      </c>
      <c r="L1400" s="143"/>
      <c r="M1400" s="190" t="s">
        <v>173</v>
      </c>
      <c r="N1400" s="154">
        <v>24.274477639030106</v>
      </c>
      <c r="O1400" s="154">
        <v>0.10302244602210182</v>
      </c>
      <c r="P1400" s="154">
        <v>126.82098556232863</v>
      </c>
      <c r="Q1400" s="155">
        <v>75.725845010301398</v>
      </c>
      <c r="R1400" s="167">
        <v>11.680778582099666</v>
      </c>
      <c r="S1400" s="154">
        <v>7.1535215051157633E-2</v>
      </c>
      <c r="T1400" s="154">
        <v>88.060095886819141</v>
      </c>
      <c r="U1400" s="155">
        <v>50.000507881587524</v>
      </c>
      <c r="V1400" s="167">
        <v>10.825125240545095</v>
      </c>
      <c r="W1400" s="154">
        <v>0</v>
      </c>
      <c r="X1400" s="154">
        <v>0</v>
      </c>
      <c r="Y1400" s="155">
        <v>5.3991846634468335</v>
      </c>
      <c r="Z1400" s="186">
        <v>131.12553755533577</v>
      </c>
      <c r="AA1400" s="187">
        <v>0.57750646000855965</v>
      </c>
      <c r="AB1400" s="188">
        <v>0.38131784863407714</v>
      </c>
      <c r="AC1400" s="189">
        <v>4.1175691357363133E-2</v>
      </c>
      <c r="AX1400" s="159"/>
    </row>
    <row r="1401" spans="1:53" x14ac:dyDescent="0.25">
      <c r="A1401" s="143" t="s">
        <v>199</v>
      </c>
      <c r="B1401" s="272">
        <v>7.9931908976911895E-3</v>
      </c>
      <c r="C1401" s="273">
        <v>0.12234859294127509</v>
      </c>
      <c r="D1401" s="154">
        <v>0</v>
      </c>
      <c r="E1401" s="155">
        <v>0.13034178383896627</v>
      </c>
      <c r="F1401" s="170">
        <v>3.7529080880692818</v>
      </c>
      <c r="G1401" s="171">
        <v>57.4442709914304</v>
      </c>
      <c r="H1401" s="171">
        <v>0</v>
      </c>
      <c r="I1401" s="155">
        <v>61.197179079499691</v>
      </c>
      <c r="L1401" s="143"/>
      <c r="M1401" s="191" t="s">
        <v>199</v>
      </c>
      <c r="N1401" s="154">
        <v>1.3271567083250205E-2</v>
      </c>
      <c r="O1401" s="154">
        <v>2.2247128931085999E-6</v>
      </c>
      <c r="P1401" s="154">
        <v>2.7386292268456081E-3</v>
      </c>
      <c r="Q1401" s="155">
        <v>7.9931908976911895E-3</v>
      </c>
      <c r="R1401" s="167">
        <v>0.20783137980938921</v>
      </c>
      <c r="S1401" s="154">
        <v>3.0265727479747746E-5</v>
      </c>
      <c r="T1401" s="154">
        <v>3.725721467454781E-2</v>
      </c>
      <c r="U1401" s="155">
        <v>0.12234859294127509</v>
      </c>
      <c r="V1401" s="167">
        <v>0</v>
      </c>
      <c r="W1401" s="154">
        <v>0</v>
      </c>
      <c r="X1401" s="154">
        <v>0</v>
      </c>
      <c r="Y1401" s="155">
        <v>0</v>
      </c>
      <c r="Z1401" s="186">
        <v>0.13034178383896627</v>
      </c>
      <c r="AA1401" s="187">
        <v>6.1324854258298006E-2</v>
      </c>
      <c r="AB1401" s="188">
        <v>0.93867514574170208</v>
      </c>
      <c r="AC1401" s="189">
        <v>0</v>
      </c>
      <c r="BA1401" s="159"/>
    </row>
    <row r="1402" spans="1:53" x14ac:dyDescent="0.25">
      <c r="A1402" s="143" t="s">
        <v>175</v>
      </c>
      <c r="B1402" s="167">
        <v>-106.32292186675375</v>
      </c>
      <c r="C1402" s="154">
        <v>118.28035213204348</v>
      </c>
      <c r="D1402" s="154">
        <v>115.77950808572676</v>
      </c>
      <c r="E1402" s="155">
        <v>127.73693835101649</v>
      </c>
      <c r="F1402" s="170">
        <v>-49920.00798281376</v>
      </c>
      <c r="G1402" s="171">
        <v>55534.178509892285</v>
      </c>
      <c r="H1402" s="171">
        <v>54359.999390620549</v>
      </c>
      <c r="I1402" s="155">
        <v>59974.169917699081</v>
      </c>
      <c r="L1402" s="143"/>
      <c r="M1402" s="190" t="s">
        <v>175</v>
      </c>
      <c r="N1402" s="154">
        <v>7.7804558551482454</v>
      </c>
      <c r="O1402" s="154">
        <v>-0.1784609651889382</v>
      </c>
      <c r="P1402" s="154">
        <v>-219.68606224715438</v>
      </c>
      <c r="Q1402" s="155">
        <v>-106.32292186675375</v>
      </c>
      <c r="R1402" s="167">
        <v>170.18975391667252</v>
      </c>
      <c r="S1402" s="154">
        <v>5.4080358713618465E-2</v>
      </c>
      <c r="T1402" s="154">
        <v>66.573107671642489</v>
      </c>
      <c r="U1402" s="155">
        <v>118.28035213204348</v>
      </c>
      <c r="V1402" s="167">
        <v>0</v>
      </c>
      <c r="W1402" s="154">
        <v>0.18749315658990304</v>
      </c>
      <c r="X1402" s="154">
        <v>230.80152599291088</v>
      </c>
      <c r="Y1402" s="155">
        <v>115.77950808572676</v>
      </c>
      <c r="Z1402" s="186">
        <v>127.73693835101649</v>
      </c>
      <c r="AA1402" s="187">
        <v>-0.83235846450759765</v>
      </c>
      <c r="AB1402" s="188">
        <v>0.92596827244295887</v>
      </c>
      <c r="AC1402" s="189">
        <v>0.90639019206463878</v>
      </c>
      <c r="AV1402" s="432"/>
    </row>
    <row r="1403" spans="1:53" x14ac:dyDescent="0.25">
      <c r="A1403" s="143" t="s">
        <v>85</v>
      </c>
      <c r="B1403" s="102">
        <v>0.20218180274850753</v>
      </c>
      <c r="C1403" s="42">
        <v>0.12094223345575024</v>
      </c>
      <c r="D1403" s="42">
        <v>2.0368276185686071E-3</v>
      </c>
      <c r="E1403" s="36">
        <v>0.32516086382282638</v>
      </c>
      <c r="F1403" s="173">
        <v>94.927011315902703</v>
      </c>
      <c r="G1403" s="174">
        <v>56.783966745539857</v>
      </c>
      <c r="H1403" s="174">
        <v>0.95631731326934477</v>
      </c>
      <c r="I1403" s="36">
        <v>152.66729537471193</v>
      </c>
      <c r="L1403" s="143"/>
      <c r="M1403" s="190" t="s">
        <v>85</v>
      </c>
      <c r="N1403" s="42">
        <v>0.38243188587542842</v>
      </c>
      <c r="O1403" s="42">
        <v>1.8523198324397627E-5</v>
      </c>
      <c r="P1403" s="42">
        <v>2.2802120877256332E-2</v>
      </c>
      <c r="Q1403" s="36">
        <v>0.20218180274850753</v>
      </c>
      <c r="R1403" s="102">
        <v>2.526304543656615E-3</v>
      </c>
      <c r="S1403" s="42">
        <v>1.9381049439594523E-4</v>
      </c>
      <c r="T1403" s="42">
        <v>0.23858138552003377</v>
      </c>
      <c r="U1403" s="36">
        <v>0.12094223345575024</v>
      </c>
      <c r="V1403" s="102">
        <v>0</v>
      </c>
      <c r="W1403" s="42">
        <v>2.3553694394577058E-6</v>
      </c>
      <c r="X1403" s="42">
        <v>4.0612676598159227E-3</v>
      </c>
      <c r="Y1403" s="36">
        <v>2.0368276185686071E-3</v>
      </c>
      <c r="Z1403" s="30">
        <v>0.32516086382282638</v>
      </c>
      <c r="AA1403" s="187">
        <v>0.62179008990046336</v>
      </c>
      <c r="AB1403" s="188">
        <v>0.3719458486912165</v>
      </c>
      <c r="AC1403" s="189">
        <v>6.2640614083201403E-3</v>
      </c>
    </row>
    <row r="1404" spans="1:53" x14ac:dyDescent="0.25">
      <c r="A1404" s="143" t="s">
        <v>86</v>
      </c>
      <c r="B1404" s="102">
        <v>4.052456953796815E-4</v>
      </c>
      <c r="C1404" s="42">
        <v>1.6539852150766112E-3</v>
      </c>
      <c r="D1404" s="42">
        <v>3.8199182302008222E-3</v>
      </c>
      <c r="E1404" s="36">
        <v>5.8791491406571146E-3</v>
      </c>
      <c r="F1404" s="173">
        <v>0.19026817541477212</v>
      </c>
      <c r="G1404" s="174">
        <v>0.77656777758191331</v>
      </c>
      <c r="H1404" s="174">
        <v>1.7935017698657514</v>
      </c>
      <c r="I1404" s="36">
        <v>2.7603377228624368</v>
      </c>
      <c r="L1404" s="143"/>
      <c r="M1404" s="190" t="s">
        <v>86</v>
      </c>
      <c r="N1404" s="42">
        <v>6.9869942969748658E-4</v>
      </c>
      <c r="O1404" s="42">
        <v>9.191489518452347E-8</v>
      </c>
      <c r="P1404" s="42">
        <v>1.1314755225922935E-4</v>
      </c>
      <c r="Q1404" s="36">
        <v>4.052456953796815E-4</v>
      </c>
      <c r="R1404" s="102">
        <v>2.0440943697390373E-3</v>
      </c>
      <c r="S1404" s="42">
        <v>1.0274360898919107E-6</v>
      </c>
      <c r="T1404" s="42">
        <v>1.2647773621531323E-3</v>
      </c>
      <c r="U1404" s="36">
        <v>1.6539852150766112E-3</v>
      </c>
      <c r="V1404" s="102">
        <v>0</v>
      </c>
      <c r="W1404" s="42">
        <v>4.4173196487610974E-6</v>
      </c>
      <c r="X1404" s="42">
        <v>7.6166044833770605E-3</v>
      </c>
      <c r="Y1404" s="36">
        <v>3.8199182302008222E-3</v>
      </c>
      <c r="Z1404" s="30">
        <v>5.8791491406571146E-3</v>
      </c>
      <c r="AA1404" s="187">
        <v>6.8929310293765922E-2</v>
      </c>
      <c r="AB1404" s="188">
        <v>0.28133071223495865</v>
      </c>
      <c r="AC1404" s="189">
        <v>0.64973997747127543</v>
      </c>
    </row>
    <row r="1405" spans="1:53" x14ac:dyDescent="0.25">
      <c r="A1405" s="143" t="s">
        <v>176</v>
      </c>
      <c r="B1405" s="167">
        <v>-100.1500776750229</v>
      </c>
      <c r="C1405" s="154">
        <v>122.34692521771129</v>
      </c>
      <c r="D1405" s="154">
        <v>116.85289124528704</v>
      </c>
      <c r="E1405" s="155">
        <v>139.04973878797543</v>
      </c>
      <c r="F1405" s="170">
        <v>-47021.776576851757</v>
      </c>
      <c r="G1405" s="171">
        <v>57443.487973317693</v>
      </c>
      <c r="H1405" s="171">
        <v>54863.966879033054</v>
      </c>
      <c r="I1405" s="155">
        <v>65285.678275498991</v>
      </c>
      <c r="L1405" s="143"/>
      <c r="M1405" s="190" t="s">
        <v>176</v>
      </c>
      <c r="N1405" s="154">
        <v>19.438567780280934</v>
      </c>
      <c r="O1405" s="154">
        <v>-0.17788091179198237</v>
      </c>
      <c r="P1405" s="154">
        <v>-218.972014519488</v>
      </c>
      <c r="Q1405" s="155">
        <v>-100.1500776750229</v>
      </c>
      <c r="R1405" s="154">
        <v>170.80722806096307</v>
      </c>
      <c r="S1405" s="154">
        <v>6.0166944109318179E-2</v>
      </c>
      <c r="T1405" s="154">
        <v>74.065715238214082</v>
      </c>
      <c r="U1405" s="155">
        <v>122.34692521771129</v>
      </c>
      <c r="V1405" s="154">
        <v>0</v>
      </c>
      <c r="W1405" s="154">
        <v>0.18873440738000846</v>
      </c>
      <c r="X1405" s="154">
        <v>232.94176421080027</v>
      </c>
      <c r="Y1405" s="155">
        <v>116.85289124528704</v>
      </c>
      <c r="Z1405" s="154">
        <v>139.04973878797543</v>
      </c>
      <c r="AA1405" s="187">
        <v>-0.72024642799029515</v>
      </c>
      <c r="AB1405" s="188">
        <v>0.87987885690506207</v>
      </c>
      <c r="AC1405" s="189">
        <v>0.84036757108523319</v>
      </c>
    </row>
    <row r="1406" spans="1:53" x14ac:dyDescent="0.25">
      <c r="A1406" s="143" t="s">
        <v>177</v>
      </c>
      <c r="B1406" s="102">
        <v>1.0348155065045423E-2</v>
      </c>
      <c r="C1406" s="42">
        <v>1.0010830946964902E-2</v>
      </c>
      <c r="D1406" s="42">
        <v>8.8754053226761942E-2</v>
      </c>
      <c r="E1406" s="36">
        <v>0.10911303923877227</v>
      </c>
      <c r="F1406" s="173">
        <v>4.8585946885644438</v>
      </c>
      <c r="G1406" s="174">
        <v>4.7002165855954674</v>
      </c>
      <c r="H1406" s="174">
        <v>41.671193452899686</v>
      </c>
      <c r="I1406" s="36">
        <v>51.230004727059594</v>
      </c>
      <c r="L1406" s="143"/>
      <c r="M1406" s="190" t="s">
        <v>177</v>
      </c>
      <c r="N1406" s="42">
        <v>1.6320378306187561E-2</v>
      </c>
      <c r="O1406" s="42">
        <v>3.5758010112638098E-6</v>
      </c>
      <c r="P1406" s="42">
        <v>4.4018233495054021E-3</v>
      </c>
      <c r="Q1406" s="36">
        <v>1.0348155065045423E-2</v>
      </c>
      <c r="R1406" s="102">
        <v>2.8998488975142422E-3</v>
      </c>
      <c r="S1406" s="42">
        <v>1.3869130375056036E-5</v>
      </c>
      <c r="T1406" s="42">
        <v>1.7072947216567658E-2</v>
      </c>
      <c r="U1406" s="36">
        <v>1.0010830946964902E-2</v>
      </c>
      <c r="V1406" s="102">
        <v>0</v>
      </c>
      <c r="W1406" s="42">
        <v>1.0263440199481772E-4</v>
      </c>
      <c r="X1406" s="42">
        <v>0.17696832209136112</v>
      </c>
      <c r="Y1406" s="36">
        <v>8.8754053226761942E-2</v>
      </c>
      <c r="Z1406" s="30">
        <v>0.10911303923877227</v>
      </c>
      <c r="AA1406" s="187">
        <v>9.4838849116836862E-2</v>
      </c>
      <c r="AB1406" s="188">
        <v>9.1747338510644746E-2</v>
      </c>
      <c r="AC1406" s="189">
        <v>0.81341381237251831</v>
      </c>
    </row>
    <row r="1407" spans="1:53" x14ac:dyDescent="0.25">
      <c r="A1407" s="143" t="s">
        <v>178</v>
      </c>
      <c r="B1407" s="102">
        <v>2.1184430025447641E-2</v>
      </c>
      <c r="C1407" s="42">
        <v>3.598978930702311E-2</v>
      </c>
      <c r="D1407" s="42">
        <v>1.3558656643340878</v>
      </c>
      <c r="E1407" s="36">
        <v>1.4130398836665585</v>
      </c>
      <c r="F1407" s="173">
        <v>9.9463680776852801</v>
      </c>
      <c r="G1407" s="174">
        <v>16.897678675139602</v>
      </c>
      <c r="H1407" s="174">
        <v>636.59673378808077</v>
      </c>
      <c r="I1407" s="36">
        <v>663.44078054090562</v>
      </c>
      <c r="L1407" s="143"/>
      <c r="M1407" s="190" t="s">
        <v>178</v>
      </c>
      <c r="N1407" s="42">
        <v>2.349285283493753E-2</v>
      </c>
      <c r="O1407" s="42">
        <v>1.533069248984304E-5</v>
      </c>
      <c r="P1407" s="42">
        <v>1.8872135209231738E-2</v>
      </c>
      <c r="Q1407" s="36">
        <v>2.1184430025447641E-2</v>
      </c>
      <c r="R1407" s="102">
        <v>3.0726488773467408E-2</v>
      </c>
      <c r="S1407" s="42">
        <v>3.3463624825167539E-5</v>
      </c>
      <c r="T1407" s="42">
        <v>4.1193837311000125E-2</v>
      </c>
      <c r="U1407" s="36">
        <v>3.598978930702311E-2</v>
      </c>
      <c r="V1407" s="102">
        <v>0</v>
      </c>
      <c r="W1407" s="42">
        <v>1.5679110596638645E-3</v>
      </c>
      <c r="X1407" s="42">
        <v>2.7034852254628263</v>
      </c>
      <c r="Y1407" s="36">
        <v>1.3558656643340878</v>
      </c>
      <c r="Z1407" s="30">
        <v>1.4130398836665585</v>
      </c>
      <c r="AA1407" s="187">
        <v>1.4992096309750466E-2</v>
      </c>
      <c r="AB1407" s="188">
        <v>2.5469761839727226E-2</v>
      </c>
      <c r="AC1407" s="189">
        <v>0.95953814185052233</v>
      </c>
    </row>
    <row r="1408" spans="1:53" x14ac:dyDescent="0.25">
      <c r="A1408" s="143" t="s">
        <v>179</v>
      </c>
      <c r="B1408" s="102">
        <v>4.2856228119040829E-2</v>
      </c>
      <c r="C1408" s="42">
        <v>7.9512484643771086E-2</v>
      </c>
      <c r="D1408" s="42">
        <v>5.0570044070913533E-2</v>
      </c>
      <c r="E1408" s="36">
        <v>0.17293875683372545</v>
      </c>
      <c r="F1408" s="173">
        <v>20.121561863178744</v>
      </c>
      <c r="G1408" s="174">
        <v>37.332155648664163</v>
      </c>
      <c r="H1408" s="174">
        <v>23.743299745608507</v>
      </c>
      <c r="I1408" s="36">
        <v>81.197017257451421</v>
      </c>
      <c r="L1408" s="143"/>
      <c r="M1408" s="190" t="s">
        <v>179</v>
      </c>
      <c r="N1408" s="42">
        <v>4.2628999405637073E-2</v>
      </c>
      <c r="O1408" s="42">
        <v>3.4969471142752819E-5</v>
      </c>
      <c r="P1408" s="42">
        <v>4.3047539309694648E-2</v>
      </c>
      <c r="Q1408" s="36">
        <v>4.2856228119040829E-2</v>
      </c>
      <c r="R1408" s="102">
        <v>7.9995017224632245E-2</v>
      </c>
      <c r="S1408" s="42">
        <v>6.4149697296349105E-5</v>
      </c>
      <c r="T1408" s="42">
        <v>7.8968498116446323E-2</v>
      </c>
      <c r="U1408" s="36">
        <v>7.9512484643771086E-2</v>
      </c>
      <c r="V1408" s="102">
        <v>0</v>
      </c>
      <c r="W1408" s="42">
        <v>5.8478751599197754E-5</v>
      </c>
      <c r="X1408" s="42">
        <v>0.10083253126987646</v>
      </c>
      <c r="Y1408" s="36">
        <v>5.0570044070913533E-2</v>
      </c>
      <c r="Z1408" s="30">
        <v>0.17293875683372545</v>
      </c>
      <c r="AA1408" s="187">
        <v>0.24781158893287056</v>
      </c>
      <c r="AB1408" s="188">
        <v>0.4597725003899476</v>
      </c>
      <c r="AC1408" s="189">
        <v>0.29241591067718187</v>
      </c>
    </row>
    <row r="1409" spans="1:51" x14ac:dyDescent="0.25">
      <c r="A1409" s="143" t="s">
        <v>180</v>
      </c>
      <c r="B1409" s="102">
        <v>6.6330146697198165E-3</v>
      </c>
      <c r="C1409" s="42">
        <v>1.3791126437590059E-2</v>
      </c>
      <c r="D1409" s="42">
        <v>2.0711341156990901E-2</v>
      </c>
      <c r="E1409" s="36">
        <v>4.1135482264300777E-2</v>
      </c>
      <c r="F1409" s="173">
        <v>3.1142874880498592</v>
      </c>
      <c r="G1409" s="174">
        <v>6.4751149589293115</v>
      </c>
      <c r="H1409" s="174">
        <v>9.7242466416365456</v>
      </c>
      <c r="I1409" s="36">
        <v>19.313649088615715</v>
      </c>
      <c r="L1409" s="143"/>
      <c r="M1409" s="190" t="s">
        <v>180</v>
      </c>
      <c r="N1409" s="42">
        <v>1.1117235981862563E-2</v>
      </c>
      <c r="O1409" s="42">
        <v>1.7621007912788264E-6</v>
      </c>
      <c r="P1409" s="42">
        <v>2.1691521376050191E-3</v>
      </c>
      <c r="Q1409" s="36">
        <v>6.6330146697198165E-3</v>
      </c>
      <c r="R1409" s="102">
        <v>1.2696000943746663E-2</v>
      </c>
      <c r="S1409" s="42">
        <v>1.2078628038832252E-5</v>
      </c>
      <c r="T1409" s="42">
        <v>1.486883267940323E-2</v>
      </c>
      <c r="U1409" s="36">
        <v>1.3791126437590059E-2</v>
      </c>
      <c r="V1409" s="102">
        <v>1.7999999999999999E-2</v>
      </c>
      <c r="W1409" s="42">
        <v>3.1353709282517561E-6</v>
      </c>
      <c r="X1409" s="42">
        <v>2.3406192480517039E-2</v>
      </c>
      <c r="Y1409" s="36">
        <v>2.0711341156990901E-2</v>
      </c>
      <c r="Z1409" s="30">
        <v>4.1135482264300777E-2</v>
      </c>
      <c r="AA1409" s="187">
        <v>0.16124801034546871</v>
      </c>
      <c r="AB1409" s="188">
        <v>0.33526108552660921</v>
      </c>
      <c r="AC1409" s="189">
        <v>0.50349090412792208</v>
      </c>
    </row>
    <row r="1410" spans="1:51" x14ac:dyDescent="0.25">
      <c r="A1410" s="143" t="s">
        <v>181</v>
      </c>
      <c r="B1410" s="102">
        <v>2.131277564824118E-3</v>
      </c>
      <c r="C1410" s="42">
        <v>1.0468741808494358E-2</v>
      </c>
      <c r="D1410" s="42">
        <v>6.9985053284296397E-3</v>
      </c>
      <c r="E1410" s="36">
        <v>1.9598524701748117E-2</v>
      </c>
      <c r="F1410" s="173">
        <v>1.0006628032941609</v>
      </c>
      <c r="G1410" s="174">
        <v>4.9152117480837116</v>
      </c>
      <c r="H1410" s="174">
        <v>3.2858901517097583</v>
      </c>
      <c r="I1410" s="36">
        <v>9.2017647030876297</v>
      </c>
      <c r="L1410" s="143"/>
      <c r="M1410" s="190" t="s">
        <v>181</v>
      </c>
      <c r="N1410" s="42">
        <v>2.1953863363319611E-3</v>
      </c>
      <c r="O1410" s="42">
        <v>1.6781553743978495E-6</v>
      </c>
      <c r="P1410" s="42">
        <v>2.0658150405611178E-3</v>
      </c>
      <c r="Q1410" s="36">
        <v>2.131277564824118E-3</v>
      </c>
      <c r="R1410" s="102">
        <v>7.9176686475274059E-3</v>
      </c>
      <c r="S1410" s="42">
        <v>1.0557833666172554E-5</v>
      </c>
      <c r="T1410" s="42">
        <v>1.2996729573474553E-2</v>
      </c>
      <c r="U1410" s="36">
        <v>1.0468741808494358E-2</v>
      </c>
      <c r="V1410" s="102">
        <v>4.5999999999999999E-3</v>
      </c>
      <c r="W1410" s="42">
        <v>2.7736103435840906E-6</v>
      </c>
      <c r="X1410" s="42">
        <v>9.38242342820007E-3</v>
      </c>
      <c r="Y1410" s="36">
        <v>6.9985053284296397E-3</v>
      </c>
      <c r="Z1410" s="30">
        <v>1.9598524701748117E-2</v>
      </c>
      <c r="AA1410" s="187">
        <v>0.10874683667562059</v>
      </c>
      <c r="AB1410" s="188">
        <v>0.53415968639520017</v>
      </c>
      <c r="AC1410" s="189">
        <v>0.3570934769291792</v>
      </c>
    </row>
    <row r="1411" spans="1:51" x14ac:dyDescent="0.25">
      <c r="A1411" s="143" t="s">
        <v>182</v>
      </c>
      <c r="B1411" s="102">
        <v>1.0787966385273056E-2</v>
      </c>
      <c r="C1411" s="42">
        <v>0.18455894379251869</v>
      </c>
      <c r="D1411" s="42">
        <v>0</v>
      </c>
      <c r="E1411" s="36">
        <v>0.19534691017779174</v>
      </c>
      <c r="F1411" s="173">
        <v>5.0650918787395813</v>
      </c>
      <c r="G1411" s="174">
        <v>86.652847623660833</v>
      </c>
      <c r="H1411" s="174">
        <v>0</v>
      </c>
      <c r="I1411" s="36">
        <v>91.717939502400412</v>
      </c>
      <c r="L1411" s="143"/>
      <c r="M1411" s="190" t="s">
        <v>182</v>
      </c>
      <c r="N1411" s="42">
        <v>1.8997009313972121E-2</v>
      </c>
      <c r="O1411" s="42">
        <v>2.1261414967700377E-6</v>
      </c>
      <c r="P1411" s="42">
        <v>2.6172874987601628E-3</v>
      </c>
      <c r="Q1411" s="36">
        <v>1.0787966385273056E-2</v>
      </c>
      <c r="R1411" s="102">
        <v>0.30644177410598089</v>
      </c>
      <c r="S1411" s="42">
        <v>5.1361369917026533E-5</v>
      </c>
      <c r="T1411" s="42">
        <v>6.3226023106762883E-2</v>
      </c>
      <c r="U1411" s="36">
        <v>0.18455894379251869</v>
      </c>
      <c r="V1411" s="102">
        <v>0</v>
      </c>
      <c r="W1411" s="42">
        <v>0</v>
      </c>
      <c r="X1411" s="42">
        <v>0</v>
      </c>
      <c r="Y1411" s="36">
        <v>0</v>
      </c>
      <c r="Z1411" s="30">
        <v>0.19534691017779174</v>
      </c>
      <c r="AA1411" s="187">
        <v>5.5224658406189113E-2</v>
      </c>
      <c r="AB1411" s="188">
        <v>0.94477534159381094</v>
      </c>
      <c r="AC1411" s="189">
        <v>0</v>
      </c>
    </row>
    <row r="1412" spans="1:51" x14ac:dyDescent="0.25">
      <c r="A1412" s="143" t="s">
        <v>200</v>
      </c>
      <c r="B1412" s="102">
        <v>8.2139139859684486E-4</v>
      </c>
      <c r="C1412" s="42">
        <v>4.0483746822809249E-4</v>
      </c>
      <c r="D1412" s="42">
        <v>1.1997632883946477E-3</v>
      </c>
      <c r="E1412" s="36">
        <v>2.4259921552195851E-3</v>
      </c>
      <c r="F1412" s="173">
        <v>0.38565404764135447</v>
      </c>
      <c r="G1412" s="174">
        <v>0.19007650740651647</v>
      </c>
      <c r="H1412" s="174">
        <v>0.5633046184453615</v>
      </c>
      <c r="I1412" s="36">
        <v>1.1390351734932325</v>
      </c>
      <c r="L1412" s="143"/>
      <c r="M1412" s="190" t="s">
        <v>200</v>
      </c>
      <c r="N1412" s="42">
        <v>2.4774122922592958E-4</v>
      </c>
      <c r="O1412" s="42">
        <v>1.1300442526555241E-6</v>
      </c>
      <c r="P1412" s="42">
        <v>1.3910883635986772E-3</v>
      </c>
      <c r="Q1412" s="36">
        <v>8.2139139859684486E-4</v>
      </c>
      <c r="R1412" s="102">
        <v>5.019213389781587E-4</v>
      </c>
      <c r="S1412" s="42">
        <v>2.5018888115234249E-7</v>
      </c>
      <c r="T1412" s="42">
        <v>3.0798337362004957E-4</v>
      </c>
      <c r="U1412" s="36">
        <v>4.0483746822809249E-4</v>
      </c>
      <c r="V1412" s="102">
        <v>6.5769220473088272E-4</v>
      </c>
      <c r="W1412" s="42">
        <v>6.2684620575432718E-7</v>
      </c>
      <c r="X1412" s="42">
        <v>1.7385376043784653E-3</v>
      </c>
      <c r="Y1412" s="36">
        <v>1.1997632883946477E-3</v>
      </c>
      <c r="Z1412" s="30">
        <v>2.4259921552195851E-3</v>
      </c>
      <c r="AA1412" s="187">
        <v>0.33857957736161676</v>
      </c>
      <c r="AB1412" s="188">
        <v>0.16687501126377272</v>
      </c>
      <c r="AC1412" s="189">
        <v>0.49454541137461056</v>
      </c>
    </row>
    <row r="1413" spans="1:51" x14ac:dyDescent="0.25">
      <c r="A1413" s="143" t="s">
        <v>201</v>
      </c>
      <c r="B1413" s="102">
        <v>4.9039916754844081E-4</v>
      </c>
      <c r="C1413" s="42">
        <v>1.0402647575244351E-3</v>
      </c>
      <c r="D1413" s="42">
        <v>2.0579615830060892E-3</v>
      </c>
      <c r="E1413" s="36">
        <v>3.588625508078965E-3</v>
      </c>
      <c r="F1413" s="173">
        <v>0.23024884878035221</v>
      </c>
      <c r="G1413" s="174">
        <v>0.48841796376645369</v>
      </c>
      <c r="H1413" s="174">
        <v>0.96623998709079761</v>
      </c>
      <c r="I1413" s="36">
        <v>1.6849067996376035</v>
      </c>
      <c r="L1413" s="143"/>
      <c r="M1413" s="190" t="s">
        <v>201</v>
      </c>
      <c r="N1413" s="42">
        <v>4.7296849623368694E-4</v>
      </c>
      <c r="O1413" s="42">
        <v>4.1213027628045025E-7</v>
      </c>
      <c r="P1413" s="42">
        <v>5.0733378827705659E-4</v>
      </c>
      <c r="Q1413" s="36">
        <v>4.9039916754844081E-4</v>
      </c>
      <c r="R1413" s="102">
        <v>1.2351648098411292E-3</v>
      </c>
      <c r="S1413" s="42">
        <v>6.8695357347344831E-7</v>
      </c>
      <c r="T1413" s="42">
        <v>8.4564221281230312E-4</v>
      </c>
      <c r="U1413" s="36">
        <v>1.0402647575244351E-3</v>
      </c>
      <c r="V1413" s="102">
        <v>8.2226686785038681E-4</v>
      </c>
      <c r="W1413" s="42">
        <v>1.4289464371179923E-6</v>
      </c>
      <c r="X1413" s="42">
        <v>3.2861410505826863E-3</v>
      </c>
      <c r="Y1413" s="36">
        <v>2.0579615830060892E-3</v>
      </c>
      <c r="Z1413" s="30">
        <v>3.588625508078965E-3</v>
      </c>
      <c r="AA1413" s="187">
        <v>0.13665375962033929</v>
      </c>
      <c r="AB1413" s="188">
        <v>0.28987832672495867</v>
      </c>
      <c r="AC1413" s="189">
        <v>0.57346791365470207</v>
      </c>
    </row>
    <row r="1414" spans="1:51" ht="11.25" customHeight="1" x14ac:dyDescent="0.25">
      <c r="A1414" s="143" t="s">
        <v>185</v>
      </c>
      <c r="B1414" s="102">
        <v>2.1606021641603092E-4</v>
      </c>
      <c r="C1414" s="42">
        <v>2.1568109006794844E-3</v>
      </c>
      <c r="D1414" s="42">
        <v>6.1240296726465734E-2</v>
      </c>
      <c r="E1414" s="36">
        <v>6.3613167843561247E-2</v>
      </c>
      <c r="F1414" s="173">
        <v>0.10144310877548723</v>
      </c>
      <c r="G1414" s="174">
        <v>1.012651039766115</v>
      </c>
      <c r="H1414" s="174">
        <v>28.753123482500779</v>
      </c>
      <c r="I1414" s="36">
        <v>29.867217631042379</v>
      </c>
      <c r="L1414" s="143"/>
      <c r="M1414" s="190" t="s">
        <v>185</v>
      </c>
      <c r="N1414" s="42">
        <v>4.3319112940094816E-4</v>
      </c>
      <c r="O1414" s="42">
        <v>0</v>
      </c>
      <c r="P1414" s="42">
        <v>0</v>
      </c>
      <c r="Q1414" s="36">
        <v>2.1606021641603092E-4</v>
      </c>
      <c r="R1414" s="102">
        <v>9.6205852234827001E-4</v>
      </c>
      <c r="S1414" s="42">
        <v>2.7156459976866229E-6</v>
      </c>
      <c r="T1414" s="42">
        <v>3.3429695679243043E-3</v>
      </c>
      <c r="U1414" s="36">
        <v>2.1568109006794844E-3</v>
      </c>
      <c r="V1414" s="102">
        <v>0</v>
      </c>
      <c r="W1414" s="42">
        <v>7.0817737376424212E-5</v>
      </c>
      <c r="X1414" s="42">
        <v>0.12210814224303916</v>
      </c>
      <c r="Y1414" s="36">
        <v>6.1240296726465734E-2</v>
      </c>
      <c r="Z1414" s="30">
        <v>6.3613167843561247E-2</v>
      </c>
      <c r="AA1414" s="187">
        <v>3.3964700036220557E-3</v>
      </c>
      <c r="AB1414" s="188">
        <v>3.3905101314613918E-2</v>
      </c>
      <c r="AC1414" s="189">
        <v>0.96269842868176403</v>
      </c>
    </row>
    <row r="1415" spans="1:51" x14ac:dyDescent="0.25">
      <c r="A1415" s="143" t="s">
        <v>186</v>
      </c>
      <c r="B1415" s="102">
        <v>7.9411792046462368E-4</v>
      </c>
      <c r="C1415" s="42">
        <v>8.0592446875833428E-3</v>
      </c>
      <c r="D1415" s="42">
        <v>0.93554730839052047</v>
      </c>
      <c r="E1415" s="36">
        <v>0.94440067099856839</v>
      </c>
      <c r="F1415" s="173">
        <v>0.37284879151995259</v>
      </c>
      <c r="G1415" s="174">
        <v>3.7839212098008663</v>
      </c>
      <c r="H1415" s="174">
        <v>439.25174631377564</v>
      </c>
      <c r="I1415" s="36">
        <v>443.40851631509645</v>
      </c>
      <c r="L1415" s="143"/>
      <c r="M1415" s="190" t="s">
        <v>186</v>
      </c>
      <c r="N1415" s="42">
        <v>1.5921711296503112E-3</v>
      </c>
      <c r="O1415" s="42">
        <v>0</v>
      </c>
      <c r="P1415" s="42">
        <v>0</v>
      </c>
      <c r="Q1415" s="36">
        <v>7.9411792046462368E-4</v>
      </c>
      <c r="R1415" s="102">
        <v>9.7739354404767533E-3</v>
      </c>
      <c r="S1415" s="42">
        <v>5.1566696007930523E-6</v>
      </c>
      <c r="T1415" s="42">
        <v>6.3478780231210489E-3</v>
      </c>
      <c r="U1415" s="36">
        <v>8.0592446875833428E-3</v>
      </c>
      <c r="V1415" s="102">
        <v>0</v>
      </c>
      <c r="W1415" s="42">
        <v>1.0818586311680664E-3</v>
      </c>
      <c r="X1415" s="42">
        <v>1.86540480556935</v>
      </c>
      <c r="Y1415" s="36">
        <v>0.93554730839052047</v>
      </c>
      <c r="Z1415" s="30">
        <v>0.94440067099856839</v>
      </c>
      <c r="AA1415" s="187">
        <v>8.4086971224295911E-4</v>
      </c>
      <c r="AB1415" s="188">
        <v>8.5337134280748083E-3</v>
      </c>
      <c r="AC1415" s="189">
        <v>0.99062541685968231</v>
      </c>
    </row>
    <row r="1416" spans="1:51" x14ac:dyDescent="0.25">
      <c r="A1416" s="143" t="s">
        <v>187</v>
      </c>
      <c r="B1416" s="102">
        <v>1.3724152053931763E-3</v>
      </c>
      <c r="C1416" s="42">
        <v>1.9267219606949014E-2</v>
      </c>
      <c r="D1416" s="42">
        <v>3.4893330408930334E-2</v>
      </c>
      <c r="E1416" s="36">
        <v>5.5532965221272525E-2</v>
      </c>
      <c r="F1416" s="173">
        <v>0.64436696063358589</v>
      </c>
      <c r="G1416" s="174">
        <v>9.0462126105873431</v>
      </c>
      <c r="H1416" s="174">
        <v>16.382876824469868</v>
      </c>
      <c r="I1416" s="36">
        <v>26.073456395690794</v>
      </c>
      <c r="L1416" s="143"/>
      <c r="M1416" s="190" t="s">
        <v>187</v>
      </c>
      <c r="N1416" s="42">
        <v>2.7516314789139177E-3</v>
      </c>
      <c r="O1416" s="42">
        <v>0</v>
      </c>
      <c r="P1416" s="42">
        <v>0</v>
      </c>
      <c r="Q1416" s="36">
        <v>1.3724152053931763E-3</v>
      </c>
      <c r="R1416" s="102">
        <v>2.5311883258162651E-2</v>
      </c>
      <c r="S1416" s="42">
        <v>1.0756801046474222E-5</v>
      </c>
      <c r="T1416" s="42">
        <v>1.3241659103289822E-2</v>
      </c>
      <c r="U1416" s="36">
        <v>1.9267219606949014E-2</v>
      </c>
      <c r="V1416" s="102">
        <v>0</v>
      </c>
      <c r="W1416" s="42">
        <v>4.0350338603446447E-5</v>
      </c>
      <c r="X1416" s="42">
        <v>6.9574446576214755E-2</v>
      </c>
      <c r="Y1416" s="36">
        <v>3.4893330408930334E-2</v>
      </c>
      <c r="Z1416" s="30">
        <v>5.5532965221272525E-2</v>
      </c>
      <c r="AA1416" s="187">
        <v>2.471352285844548E-2</v>
      </c>
      <c r="AB1416" s="188">
        <v>0.34695103224144946</v>
      </c>
      <c r="AC1416" s="189">
        <v>0.62833544490010507</v>
      </c>
    </row>
    <row r="1417" spans="1:51" x14ac:dyDescent="0.25">
      <c r="A1417" s="143" t="s">
        <v>188</v>
      </c>
      <c r="B1417" s="102">
        <v>3.6182971641403099E-5</v>
      </c>
      <c r="C1417" s="42">
        <v>2.7649550405768331E-3</v>
      </c>
      <c r="D1417" s="42">
        <v>1.4290825398323721E-2</v>
      </c>
      <c r="E1417" s="36">
        <v>1.7091963410541956E-2</v>
      </c>
      <c r="F1417" s="173">
        <v>1.6988380317881076E-2</v>
      </c>
      <c r="G1417" s="174">
        <v>1.2981826992179037</v>
      </c>
      <c r="H1417" s="174">
        <v>6.7097301827292162</v>
      </c>
      <c r="I1417" s="36">
        <v>8.0249012622650007</v>
      </c>
      <c r="L1417" s="143"/>
      <c r="M1417" s="190" t="s">
        <v>188</v>
      </c>
      <c r="N1417" s="42">
        <v>7.2545249701318546E-5</v>
      </c>
      <c r="O1417" s="42">
        <v>0</v>
      </c>
      <c r="P1417" s="42">
        <v>0</v>
      </c>
      <c r="Q1417" s="36">
        <v>3.6182971641403099E-5</v>
      </c>
      <c r="R1417" s="102">
        <v>4.4221856969618115E-3</v>
      </c>
      <c r="S1417" s="42">
        <v>9.0576113768221889E-7</v>
      </c>
      <c r="T1417" s="42">
        <v>1.1149950772889978E-3</v>
      </c>
      <c r="U1417" s="36">
        <v>2.7649550405768331E-3</v>
      </c>
      <c r="V1417" s="102">
        <v>1.2419999999999999E-2</v>
      </c>
      <c r="W1417" s="42">
        <v>2.1634059404937116E-6</v>
      </c>
      <c r="X1417" s="42">
        <v>1.6150272811556756E-2</v>
      </c>
      <c r="Y1417" s="36">
        <v>1.4290825398323721E-2</v>
      </c>
      <c r="Z1417" s="30">
        <v>1.7091963410541956E-2</v>
      </c>
      <c r="AA1417" s="187">
        <v>2.1169581734001501E-3</v>
      </c>
      <c r="AB1417" s="188">
        <v>0.16176930491621974</v>
      </c>
      <c r="AC1417" s="189">
        <v>0.83611373691038016</v>
      </c>
    </row>
    <row r="1418" spans="1:51" x14ac:dyDescent="0.25">
      <c r="A1418" s="143" t="s">
        <v>189</v>
      </c>
      <c r="B1418" s="102">
        <v>2.9117592215801747E-5</v>
      </c>
      <c r="C1418" s="42">
        <v>1.783766663514924E-3</v>
      </c>
      <c r="D1418" s="42">
        <v>4.8289686766164507E-3</v>
      </c>
      <c r="E1418" s="36">
        <v>6.6418529323471762E-3</v>
      </c>
      <c r="F1418" s="173">
        <v>1.3671091899400214E-2</v>
      </c>
      <c r="G1418" s="174">
        <v>0.83750187183283076</v>
      </c>
      <c r="H1418" s="174">
        <v>2.2672642046797331</v>
      </c>
      <c r="I1418" s="36">
        <v>3.1184371684119636</v>
      </c>
      <c r="L1418" s="143"/>
      <c r="M1418" s="190" t="s">
        <v>189</v>
      </c>
      <c r="N1418" s="42">
        <v>5.8379478029919899E-5</v>
      </c>
      <c r="O1418" s="42">
        <v>0</v>
      </c>
      <c r="P1418" s="42">
        <v>0</v>
      </c>
      <c r="Q1418" s="36">
        <v>2.9117592215801747E-5</v>
      </c>
      <c r="R1418" s="102">
        <v>2.7754219749638849E-3</v>
      </c>
      <c r="S1418" s="42">
        <v>6.4691743352950224E-7</v>
      </c>
      <c r="T1418" s="42">
        <v>7.9635758677349539E-4</v>
      </c>
      <c r="U1418" s="36">
        <v>1.783766663514924E-3</v>
      </c>
      <c r="V1418" s="102">
        <v>3.1739999999999997E-3</v>
      </c>
      <c r="W1418" s="42">
        <v>1.9137911370730224E-6</v>
      </c>
      <c r="X1418" s="42">
        <v>6.4738721654580477E-3</v>
      </c>
      <c r="Y1418" s="36">
        <v>4.8289686766164507E-3</v>
      </c>
      <c r="Z1418" s="30">
        <v>6.6418529323471762E-3</v>
      </c>
      <c r="AA1418" s="187">
        <v>4.3839561809616628E-3</v>
      </c>
      <c r="AB1418" s="188">
        <v>0.26856461317106511</v>
      </c>
      <c r="AC1418" s="189">
        <v>0.72705143064797328</v>
      </c>
    </row>
    <row r="1419" spans="1:51" x14ac:dyDescent="0.25">
      <c r="A1419" s="143" t="s">
        <v>190</v>
      </c>
      <c r="B1419" s="102">
        <v>5.2661120937185033E-4</v>
      </c>
      <c r="C1419" s="42">
        <v>6.9691641412114494E-2</v>
      </c>
      <c r="D1419" s="42">
        <v>0</v>
      </c>
      <c r="E1419" s="42">
        <v>7.0218252621486343E-2</v>
      </c>
      <c r="F1419" s="173">
        <v>0.24725087793041683</v>
      </c>
      <c r="G1419" s="174">
        <v>32.721140790206263</v>
      </c>
      <c r="H1419" s="174">
        <v>0</v>
      </c>
      <c r="I1419" s="36">
        <v>32.968391668136682</v>
      </c>
      <c r="L1419" s="143"/>
      <c r="M1419" s="190" t="s">
        <v>190</v>
      </c>
      <c r="N1419" s="42">
        <v>1.0558320653707588E-3</v>
      </c>
      <c r="O1419" s="42">
        <v>0</v>
      </c>
      <c r="P1419" s="42">
        <v>0</v>
      </c>
      <c r="Q1419" s="36">
        <v>5.2661120937185033E-4</v>
      </c>
      <c r="R1419" s="102">
        <v>0.11382627450973176</v>
      </c>
      <c r="S1419" s="42">
        <v>2.0921000202047511E-5</v>
      </c>
      <c r="T1419" s="42">
        <v>2.5753823239686384E-2</v>
      </c>
      <c r="U1419" s="36">
        <v>6.9691641412114494E-2</v>
      </c>
      <c r="V1419" s="102">
        <v>0</v>
      </c>
      <c r="W1419" s="42">
        <v>0</v>
      </c>
      <c r="X1419" s="42">
        <v>0</v>
      </c>
      <c r="Y1419" s="36">
        <v>0</v>
      </c>
      <c r="Z1419" s="30">
        <v>7.0218252621486343E-2</v>
      </c>
      <c r="AA1419" s="187">
        <v>7.4996342077972844E-3</v>
      </c>
      <c r="AB1419" s="188">
        <v>0.99250036579220269</v>
      </c>
      <c r="AC1419" s="189">
        <v>0</v>
      </c>
    </row>
    <row r="1420" spans="1:51" x14ac:dyDescent="0.25">
      <c r="A1420" s="143" t="s">
        <v>191</v>
      </c>
      <c r="B1420" s="102">
        <v>2.9801044849929105E-6</v>
      </c>
      <c r="C1420" s="42">
        <v>1.163432246081395E-4</v>
      </c>
      <c r="D1420" s="42">
        <v>8.2783666899230684E-4</v>
      </c>
      <c r="E1420" s="42">
        <v>9.4715999808543921E-4</v>
      </c>
      <c r="F1420" s="173">
        <v>1.3991981885797221E-3</v>
      </c>
      <c r="G1420" s="174">
        <v>5.4624671700267517E-2</v>
      </c>
      <c r="H1420" s="174">
        <v>0.38868018672729943</v>
      </c>
      <c r="I1420" s="36">
        <v>0.44470405661614659</v>
      </c>
      <c r="L1420" s="143"/>
      <c r="M1420" s="145" t="s">
        <v>191</v>
      </c>
      <c r="N1420" s="102">
        <v>5.9749770179862025E-6</v>
      </c>
      <c r="O1420" s="42">
        <v>0</v>
      </c>
      <c r="P1420" s="42">
        <v>0</v>
      </c>
      <c r="Q1420" s="36">
        <v>2.9801044849929105E-6</v>
      </c>
      <c r="R1420" s="42">
        <v>1.654504355228928E-4</v>
      </c>
      <c r="S1420" s="42">
        <v>5.4771305517279337E-8</v>
      </c>
      <c r="T1420" s="42">
        <v>6.742366556455656E-5</v>
      </c>
      <c r="U1420" s="36">
        <v>1.163432246081395E-4</v>
      </c>
      <c r="V1420" s="42">
        <v>4.5380762126430907E-4</v>
      </c>
      <c r="W1420" s="42">
        <v>4.3252388197048573E-7</v>
      </c>
      <c r="X1420" s="42">
        <v>1.1995909470211409E-3</v>
      </c>
      <c r="Y1420" s="42">
        <v>8.2783666899230684E-4</v>
      </c>
      <c r="Z1420" s="30">
        <v>9.4715999808543921E-4</v>
      </c>
      <c r="AA1420" s="188">
        <v>3.146358050399937E-3</v>
      </c>
      <c r="AB1420" s="188">
        <v>0.12283376076197496</v>
      </c>
      <c r="AC1420" s="189">
        <v>0.87401988118762519</v>
      </c>
    </row>
    <row r="1421" spans="1:51" x14ac:dyDescent="0.25">
      <c r="A1421" s="156" t="s">
        <v>192</v>
      </c>
      <c r="B1421" s="175">
        <v>1.4210569907448064E-5</v>
      </c>
      <c r="C1421" s="157">
        <v>2.9778349376225768E-4</v>
      </c>
      <c r="D1421" s="157">
        <v>1.4199934922742015E-3</v>
      </c>
      <c r="E1421" s="157">
        <v>1.7319875559439072E-3</v>
      </c>
      <c r="F1421" s="176">
        <v>6.6720491758979865E-3</v>
      </c>
      <c r="G1421" s="177">
        <v>0.13981326062870683</v>
      </c>
      <c r="H1421" s="177">
        <v>0.66670559109265026</v>
      </c>
      <c r="I1421" s="158">
        <v>0.8131909008972551</v>
      </c>
      <c r="L1421" s="156"/>
      <c r="M1421" s="192" t="s">
        <v>192</v>
      </c>
      <c r="N1421" s="175">
        <v>2.8491560962732651E-5</v>
      </c>
      <c r="O1421" s="157">
        <v>0</v>
      </c>
      <c r="P1421" s="157">
        <v>0</v>
      </c>
      <c r="Q1421" s="158">
        <v>1.4210569907448064E-5</v>
      </c>
      <c r="R1421" s="157">
        <v>4.0626696051541294E-4</v>
      </c>
      <c r="S1421" s="157">
        <v>1.5408701346305538E-7</v>
      </c>
      <c r="T1421" s="157">
        <v>1.8968164379972276E-4</v>
      </c>
      <c r="U1421" s="158">
        <v>2.9778349376225768E-4</v>
      </c>
      <c r="V1421" s="157">
        <v>5.6736413881676689E-4</v>
      </c>
      <c r="W1421" s="157">
        <v>9.8597304161141453E-7</v>
      </c>
      <c r="X1421" s="157">
        <v>2.2674373249020534E-3</v>
      </c>
      <c r="Y1421" s="157">
        <v>1.4199934922742015E-3</v>
      </c>
      <c r="Z1421" s="193">
        <v>1.7319875559439072E-3</v>
      </c>
      <c r="AA1421" s="194">
        <v>8.2047759862244034E-3</v>
      </c>
      <c r="AB1421" s="194">
        <v>0.17193165894310952</v>
      </c>
      <c r="AC1421" s="195">
        <v>0.81986356507066604</v>
      </c>
      <c r="AY1421" s="159"/>
    </row>
    <row r="1423" spans="1:51" ht="12.75" customHeight="1" x14ac:dyDescent="0.25">
      <c r="A1423" s="77" t="s">
        <v>260</v>
      </c>
    </row>
    <row r="1424" spans="1:51" ht="12.75" customHeight="1" x14ac:dyDescent="0.25">
      <c r="A1424" s="149"/>
      <c r="B1424" s="160" t="s">
        <v>285</v>
      </c>
      <c r="C1424" s="161"/>
      <c r="D1424" s="161"/>
      <c r="E1424" s="162"/>
      <c r="F1424" s="60" t="s">
        <v>286</v>
      </c>
      <c r="G1424" s="83"/>
      <c r="H1424" s="84"/>
      <c r="I1424" s="84"/>
      <c r="L1424" s="692" t="s">
        <v>260</v>
      </c>
      <c r="M1424" s="693"/>
      <c r="N1424" s="60" t="s">
        <v>195</v>
      </c>
      <c r="O1424" s="83"/>
      <c r="P1424" s="83"/>
      <c r="Q1424" s="84"/>
      <c r="R1424" s="60" t="s">
        <v>196</v>
      </c>
      <c r="S1424" s="83"/>
      <c r="T1424" s="83"/>
      <c r="U1424" s="84"/>
      <c r="V1424" s="60" t="s">
        <v>197</v>
      </c>
      <c r="W1424" s="83"/>
      <c r="X1424" s="83"/>
      <c r="Y1424" s="84"/>
      <c r="Z1424" s="10" t="s">
        <v>198</v>
      </c>
      <c r="AA1424" s="60" t="s">
        <v>205</v>
      </c>
      <c r="AB1424" s="83"/>
      <c r="AC1424" s="84"/>
    </row>
    <row r="1425" spans="1:53" ht="26.25" x14ac:dyDescent="0.25">
      <c r="A1425" s="156" t="s">
        <v>194</v>
      </c>
      <c r="B1425" s="164" t="s">
        <v>195</v>
      </c>
      <c r="C1425" s="165" t="s">
        <v>196</v>
      </c>
      <c r="D1425" s="165" t="s">
        <v>197</v>
      </c>
      <c r="E1425" s="19" t="s">
        <v>198</v>
      </c>
      <c r="F1425" s="89" t="s">
        <v>195</v>
      </c>
      <c r="G1425" s="89" t="s">
        <v>196</v>
      </c>
      <c r="H1425" s="165" t="s">
        <v>197</v>
      </c>
      <c r="I1425" s="19" t="s">
        <v>198</v>
      </c>
      <c r="L1425" s="694"/>
      <c r="M1425" s="695"/>
      <c r="N1425" s="181" t="s">
        <v>206</v>
      </c>
      <c r="O1425" s="182" t="s">
        <v>212</v>
      </c>
      <c r="P1425" s="182" t="s">
        <v>213</v>
      </c>
      <c r="Q1425" s="183" t="s">
        <v>209</v>
      </c>
      <c r="R1425" s="181" t="s">
        <v>206</v>
      </c>
      <c r="S1425" s="182" t="s">
        <v>212</v>
      </c>
      <c r="T1425" s="182" t="s">
        <v>213</v>
      </c>
      <c r="U1425" s="183" t="s">
        <v>209</v>
      </c>
      <c r="V1425" s="181" t="s">
        <v>206</v>
      </c>
      <c r="W1425" s="182" t="s">
        <v>212</v>
      </c>
      <c r="X1425" s="182" t="s">
        <v>213</v>
      </c>
      <c r="Y1425" s="183" t="s">
        <v>209</v>
      </c>
      <c r="Z1425" s="184" t="s">
        <v>209</v>
      </c>
      <c r="AA1425" s="181" t="s">
        <v>195</v>
      </c>
      <c r="AB1425" s="182" t="s">
        <v>196</v>
      </c>
      <c r="AC1425" s="183" t="s">
        <v>197</v>
      </c>
    </row>
    <row r="1426" spans="1:53" x14ac:dyDescent="0.25">
      <c r="A1426" s="143" t="s">
        <v>170</v>
      </c>
      <c r="B1426" s="167">
        <v>162.25992275017941</v>
      </c>
      <c r="C1426" s="154">
        <v>966.69303078187068</v>
      </c>
      <c r="D1426" s="154">
        <v>2129.8658827009431</v>
      </c>
      <c r="E1426" s="155">
        <v>3258.8188362329929</v>
      </c>
      <c r="F1426" s="168">
        <v>76183.164427430063</v>
      </c>
      <c r="G1426" s="169">
        <v>453875.07196273789</v>
      </c>
      <c r="H1426" s="169">
        <v>1000000</v>
      </c>
      <c r="I1426" s="151">
        <v>1530058.2363901678</v>
      </c>
      <c r="L1426" s="149"/>
      <c r="M1426" s="185" t="s">
        <v>170</v>
      </c>
      <c r="N1426" s="154">
        <v>116.69359494558582</v>
      </c>
      <c r="O1426" s="154">
        <v>0.16850796187422315</v>
      </c>
      <c r="P1426" s="154">
        <v>207.43388091759743</v>
      </c>
      <c r="Q1426" s="155">
        <v>162.25992275017941</v>
      </c>
      <c r="R1426" s="167">
        <v>1274.6842134649214</v>
      </c>
      <c r="S1426" s="154">
        <v>0.53589398150259626</v>
      </c>
      <c r="T1426" s="154">
        <v>659.68733528710118</v>
      </c>
      <c r="U1426" s="155">
        <v>966.69303078187068</v>
      </c>
      <c r="V1426" s="167">
        <v>1181.3096323946529</v>
      </c>
      <c r="W1426" s="154">
        <v>2.494925661225321</v>
      </c>
      <c r="X1426" s="154">
        <v>3071.26207422273</v>
      </c>
      <c r="Y1426" s="155">
        <v>2129.8658827009431</v>
      </c>
      <c r="Z1426" s="186">
        <v>3258.8188362329929</v>
      </c>
      <c r="AA1426" s="187">
        <v>4.9791022730721217E-2</v>
      </c>
      <c r="AB1426" s="188">
        <v>0.29663908285841145</v>
      </c>
      <c r="AC1426" s="189">
        <v>0.65356989441086744</v>
      </c>
    </row>
    <row r="1427" spans="1:53" x14ac:dyDescent="0.25">
      <c r="A1427" s="143" t="s">
        <v>172</v>
      </c>
      <c r="B1427" s="167">
        <v>156.3085538874719</v>
      </c>
      <c r="C1427" s="154">
        <v>839.18313642842736</v>
      </c>
      <c r="D1427" s="154">
        <v>1924.9587625937738</v>
      </c>
      <c r="E1427" s="155">
        <v>2920.450452909673</v>
      </c>
      <c r="F1427" s="170">
        <v>73388.918596720556</v>
      </c>
      <c r="G1427" s="171">
        <v>394007.50218329974</v>
      </c>
      <c r="H1427" s="171">
        <v>903793.41639703594</v>
      </c>
      <c r="I1427" s="155">
        <v>1371189.8371770561</v>
      </c>
      <c r="L1427" s="143"/>
      <c r="M1427" s="190" t="s">
        <v>172</v>
      </c>
      <c r="N1427" s="154">
        <v>114.21852374075333</v>
      </c>
      <c r="O1427" s="154">
        <v>0.16086953988280109</v>
      </c>
      <c r="P1427" s="154">
        <v>198.03095716168806</v>
      </c>
      <c r="Q1427" s="155">
        <v>156.3085538874719</v>
      </c>
      <c r="R1427" s="167">
        <v>1053.6134677643572</v>
      </c>
      <c r="S1427" s="154">
        <v>0.50796342668201611</v>
      </c>
      <c r="T1427" s="154">
        <v>625.30472619151919</v>
      </c>
      <c r="U1427" s="155">
        <v>839.18313642842736</v>
      </c>
      <c r="V1427" s="167">
        <v>976.43300602861029</v>
      </c>
      <c r="W1427" s="154">
        <v>2.328580116307128</v>
      </c>
      <c r="X1427" s="154">
        <v>2866.4901360190688</v>
      </c>
      <c r="Y1427" s="155">
        <v>1924.9587625937738</v>
      </c>
      <c r="Z1427" s="186">
        <v>2920.450452909673</v>
      </c>
      <c r="AA1427" s="187">
        <v>5.3522070107965766E-2</v>
      </c>
      <c r="AB1427" s="188">
        <v>0.28734715755658208</v>
      </c>
      <c r="AC1427" s="189">
        <v>0.65913077233545214</v>
      </c>
    </row>
    <row r="1428" spans="1:53" x14ac:dyDescent="0.25">
      <c r="A1428" s="143" t="s">
        <v>33</v>
      </c>
      <c r="B1428" s="167">
        <v>16.760439960054224</v>
      </c>
      <c r="C1428" s="154">
        <v>330.21093707850594</v>
      </c>
      <c r="D1428" s="154">
        <v>288.51399485881899</v>
      </c>
      <c r="E1428" s="155">
        <v>635.48537189737908</v>
      </c>
      <c r="F1428" s="170">
        <v>7869.2466489015906</v>
      </c>
      <c r="G1428" s="171">
        <v>155038.37108266936</v>
      </c>
      <c r="H1428" s="171">
        <v>135461.10917225748</v>
      </c>
      <c r="I1428" s="155">
        <v>298368.72690382838</v>
      </c>
      <c r="L1428" s="143"/>
      <c r="M1428" s="190" t="s">
        <v>33</v>
      </c>
      <c r="N1428" s="154">
        <v>7.7403332057619991</v>
      </c>
      <c r="O1428" s="154">
        <v>2.0889690499627928E-2</v>
      </c>
      <c r="P1428" s="154">
        <v>25.715280888268488</v>
      </c>
      <c r="Q1428" s="155">
        <v>16.760439960054224</v>
      </c>
      <c r="R1428" s="167">
        <v>624.18092764981645</v>
      </c>
      <c r="S1428" s="154">
        <v>3.0593011897956518E-2</v>
      </c>
      <c r="T1428" s="154">
        <v>37.660102919576715</v>
      </c>
      <c r="U1428" s="155">
        <v>330.21093707850594</v>
      </c>
      <c r="V1428" s="167">
        <v>578.45773439481729</v>
      </c>
      <c r="W1428" s="154">
        <v>0</v>
      </c>
      <c r="X1428" s="154">
        <v>0</v>
      </c>
      <c r="Y1428" s="155">
        <v>288.51399485881899</v>
      </c>
      <c r="Z1428" s="186">
        <v>635.48537189737908</v>
      </c>
      <c r="AA1428" s="187">
        <v>2.6374234091356509E-2</v>
      </c>
      <c r="AB1428" s="188">
        <v>0.51962004427039721</v>
      </c>
      <c r="AC1428" s="189">
        <v>0.45400572163824643</v>
      </c>
    </row>
    <row r="1429" spans="1:53" x14ac:dyDescent="0.25">
      <c r="A1429" s="143" t="s">
        <v>25</v>
      </c>
      <c r="B1429" s="167">
        <v>107.66578063137126</v>
      </c>
      <c r="C1429" s="154">
        <v>400.6791025218555</v>
      </c>
      <c r="D1429" s="154">
        <v>193.09662349480254</v>
      </c>
      <c r="E1429" s="155">
        <v>701.4415066480293</v>
      </c>
      <c r="F1429" s="170">
        <v>50550.497806386404</v>
      </c>
      <c r="G1429" s="171">
        <v>188124.10010237031</v>
      </c>
      <c r="H1429" s="171">
        <v>90661.400355374135</v>
      </c>
      <c r="I1429" s="155">
        <v>329335.99826413085</v>
      </c>
      <c r="L1429" s="143"/>
      <c r="M1429" s="190" t="s">
        <v>25</v>
      </c>
      <c r="N1429" s="154">
        <v>82.203712895961218</v>
      </c>
      <c r="O1429" s="154">
        <v>0.10795653648534184</v>
      </c>
      <c r="P1429" s="154">
        <v>132.8948679012079</v>
      </c>
      <c r="Q1429" s="155">
        <v>107.66578063137126</v>
      </c>
      <c r="R1429" s="167">
        <v>417.75176153244109</v>
      </c>
      <c r="S1429" s="154">
        <v>0.31143757689322049</v>
      </c>
      <c r="T1429" s="154">
        <v>383.38072883911451</v>
      </c>
      <c r="U1429" s="155">
        <v>400.6791025218555</v>
      </c>
      <c r="V1429" s="167">
        <v>387.15014639324789</v>
      </c>
      <c r="W1429" s="154">
        <v>0</v>
      </c>
      <c r="X1429" s="154">
        <v>0</v>
      </c>
      <c r="Y1429" s="155">
        <v>193.09662349480254</v>
      </c>
      <c r="Z1429" s="186">
        <v>701.4415066480293</v>
      </c>
      <c r="AA1429" s="187">
        <v>0.15349217234929899</v>
      </c>
      <c r="AB1429" s="188">
        <v>0.57122240233056099</v>
      </c>
      <c r="AC1429" s="189">
        <v>0.27528542532014</v>
      </c>
      <c r="AZ1429" s="159"/>
    </row>
    <row r="1430" spans="1:53" x14ac:dyDescent="0.25">
      <c r="A1430" s="143" t="s">
        <v>173</v>
      </c>
      <c r="B1430" s="167">
        <v>31.882333296046419</v>
      </c>
      <c r="C1430" s="154">
        <v>108.2930968280659</v>
      </c>
      <c r="D1430" s="154">
        <v>1443.3481442401524</v>
      </c>
      <c r="E1430" s="155">
        <v>1583.5235743642647</v>
      </c>
      <c r="F1430" s="170">
        <v>14969.174141432573</v>
      </c>
      <c r="G1430" s="171">
        <v>50845.030998260023</v>
      </c>
      <c r="H1430" s="171">
        <v>677670.90686940425</v>
      </c>
      <c r="I1430" s="155">
        <v>743485.11200909701</v>
      </c>
      <c r="L1430" s="143"/>
      <c r="M1430" s="190" t="s">
        <v>173</v>
      </c>
      <c r="N1430" s="154">
        <v>24.274477639030106</v>
      </c>
      <c r="O1430" s="154">
        <v>3.2023312897831308E-2</v>
      </c>
      <c r="P1430" s="154">
        <v>39.420808372211667</v>
      </c>
      <c r="Q1430" s="155">
        <v>31.882333296046419</v>
      </c>
      <c r="R1430" s="167">
        <v>11.680778582099666</v>
      </c>
      <c r="S1430" s="154">
        <v>0.1659328378908391</v>
      </c>
      <c r="T1430" s="154">
        <v>204.26389443282795</v>
      </c>
      <c r="U1430" s="155">
        <v>108.2930968280659</v>
      </c>
      <c r="V1430" s="167">
        <v>10.825125240545095</v>
      </c>
      <c r="W1430" s="154">
        <v>2.328580116307128</v>
      </c>
      <c r="X1430" s="154">
        <v>2866.4901360190688</v>
      </c>
      <c r="Y1430" s="155">
        <v>1443.3481442401524</v>
      </c>
      <c r="Z1430" s="186">
        <v>1583.5235743642647</v>
      </c>
      <c r="AA1430" s="187">
        <v>2.013379138283191E-2</v>
      </c>
      <c r="AB1430" s="188">
        <v>6.8387423200530623E-2</v>
      </c>
      <c r="AC1430" s="189">
        <v>0.9114787854166374</v>
      </c>
      <c r="AX1430" s="159"/>
    </row>
    <row r="1431" spans="1:53" x14ac:dyDescent="0.25">
      <c r="A1431" s="143" t="s">
        <v>199</v>
      </c>
      <c r="B1431" s="272">
        <v>2.9226398343619512E-2</v>
      </c>
      <c r="C1431" s="273">
        <v>0.16703126415735892</v>
      </c>
      <c r="D1431" s="154">
        <v>0</v>
      </c>
      <c r="E1431" s="155">
        <v>0.19625766250097842</v>
      </c>
      <c r="F1431" s="170">
        <v>13.722177805184941</v>
      </c>
      <c r="G1431" s="171">
        <v>78.423371872383754</v>
      </c>
      <c r="H1431" s="171">
        <v>0</v>
      </c>
      <c r="I1431" s="155">
        <v>92.145549677568695</v>
      </c>
      <c r="L1431" s="143"/>
      <c r="M1431" s="191" t="s">
        <v>199</v>
      </c>
      <c r="N1431" s="154">
        <v>1.3271567083250205E-2</v>
      </c>
      <c r="O1431" s="154">
        <v>3.6609260644071852E-5</v>
      </c>
      <c r="P1431" s="154">
        <v>4.506612582847546E-2</v>
      </c>
      <c r="Q1431" s="155">
        <v>2.9226398343619512E-2</v>
      </c>
      <c r="R1431" s="167">
        <v>0.20783137980938921</v>
      </c>
      <c r="S1431" s="154">
        <v>1.0262377540927259E-4</v>
      </c>
      <c r="T1431" s="154">
        <v>0.12633022066607591</v>
      </c>
      <c r="U1431" s="155">
        <v>0.16703126415735892</v>
      </c>
      <c r="V1431" s="167">
        <v>0</v>
      </c>
      <c r="W1431" s="154">
        <v>0</v>
      </c>
      <c r="X1431" s="154">
        <v>0</v>
      </c>
      <c r="Y1431" s="155">
        <v>0</v>
      </c>
      <c r="Z1431" s="186">
        <v>0.19625766250097842</v>
      </c>
      <c r="AA1431" s="187">
        <v>0.14891850830779058</v>
      </c>
      <c r="AB1431" s="188">
        <v>0.85108149169220948</v>
      </c>
      <c r="AC1431" s="189">
        <v>0</v>
      </c>
      <c r="BA1431" s="159"/>
    </row>
    <row r="1432" spans="1:53" x14ac:dyDescent="0.25">
      <c r="A1432" s="143" t="s">
        <v>175</v>
      </c>
      <c r="B1432" s="167">
        <v>4.0020938136391475</v>
      </c>
      <c r="C1432" s="154">
        <v>107.57438592094056</v>
      </c>
      <c r="D1432" s="154">
        <v>118.18161377603847</v>
      </c>
      <c r="E1432" s="155">
        <v>229.75809351061818</v>
      </c>
      <c r="F1432" s="170">
        <v>1879.0355985063152</v>
      </c>
      <c r="G1432" s="171">
        <v>50507.586789700785</v>
      </c>
      <c r="H1432" s="171">
        <v>55487.819555177361</v>
      </c>
      <c r="I1432" s="155">
        <v>107874.44194338446</v>
      </c>
      <c r="L1432" s="143"/>
      <c r="M1432" s="190" t="s">
        <v>175</v>
      </c>
      <c r="N1432" s="154">
        <v>7.7804558551482454</v>
      </c>
      <c r="O1432" s="154">
        <v>1.9672369054737253E-4</v>
      </c>
      <c r="P1432" s="154">
        <v>0.242167540007001</v>
      </c>
      <c r="Q1432" s="155">
        <v>4.0020938136391475</v>
      </c>
      <c r="R1432" s="167">
        <v>170.18975391667252</v>
      </c>
      <c r="S1432" s="154">
        <v>3.6743373364452207E-2</v>
      </c>
      <c r="T1432" s="154">
        <v>45.231219048757112</v>
      </c>
      <c r="U1432" s="155">
        <v>107.57438592094056</v>
      </c>
      <c r="V1432" s="167">
        <v>0</v>
      </c>
      <c r="W1432" s="154">
        <v>0.19138306903114477</v>
      </c>
      <c r="X1432" s="154">
        <v>235.59002159360364</v>
      </c>
      <c r="Y1432" s="155">
        <v>118.18161377603847</v>
      </c>
      <c r="Z1432" s="186">
        <v>229.75809351061818</v>
      </c>
      <c r="AA1432" s="187">
        <v>1.7418728335044233E-2</v>
      </c>
      <c r="AB1432" s="188">
        <v>0.46820716640377696</v>
      </c>
      <c r="AC1432" s="189">
        <v>0.51437410526117877</v>
      </c>
      <c r="AV1432" s="432"/>
    </row>
    <row r="1433" spans="1:53" x14ac:dyDescent="0.25">
      <c r="A1433" s="143" t="s">
        <v>85</v>
      </c>
      <c r="B1433" s="102">
        <v>0.37669867950607444</v>
      </c>
      <c r="C1433" s="42">
        <v>9.1001948654285847E-2</v>
      </c>
      <c r="D1433" s="42">
        <v>2.0368276185686071E-3</v>
      </c>
      <c r="E1433" s="36">
        <v>0.46973745577892889</v>
      </c>
      <c r="F1433" s="173">
        <v>176.86497660048536</v>
      </c>
      <c r="G1433" s="174">
        <v>42.726609874084517</v>
      </c>
      <c r="H1433" s="174">
        <v>0.95631731326934477</v>
      </c>
      <c r="I1433" s="36">
        <v>220.54790378783926</v>
      </c>
      <c r="L1433" s="143"/>
      <c r="M1433" s="190" t="s">
        <v>85</v>
      </c>
      <c r="N1433" s="42">
        <v>0.38243188587542842</v>
      </c>
      <c r="O1433" s="42">
        <v>3.0113165008566076E-4</v>
      </c>
      <c r="P1433" s="42">
        <v>0.37069409747542559</v>
      </c>
      <c r="Q1433" s="36">
        <v>0.37669867950607444</v>
      </c>
      <c r="R1433" s="102">
        <v>2.526304543656615E-3</v>
      </c>
      <c r="S1433" s="42">
        <v>1.4532591404909777E-4</v>
      </c>
      <c r="T1433" s="42">
        <v>0.17889670027344232</v>
      </c>
      <c r="U1433" s="36">
        <v>9.1001948654285847E-2</v>
      </c>
      <c r="V1433" s="102">
        <v>0</v>
      </c>
      <c r="W1433" s="42">
        <v>2.3553694394577058E-6</v>
      </c>
      <c r="X1433" s="42">
        <v>4.0612676598159227E-3</v>
      </c>
      <c r="Y1433" s="36">
        <v>2.0368276185686071E-3</v>
      </c>
      <c r="Z1433" s="30">
        <v>0.46973745577892889</v>
      </c>
      <c r="AA1433" s="187">
        <v>0.80193451655121795</v>
      </c>
      <c r="AB1433" s="188">
        <v>0.19372938549978824</v>
      </c>
      <c r="AC1433" s="189">
        <v>4.3360979489938589E-3</v>
      </c>
    </row>
    <row r="1434" spans="1:53" x14ac:dyDescent="0.25">
      <c r="A1434" s="143" t="s">
        <v>86</v>
      </c>
      <c r="B1434" s="102">
        <v>4.8283830127622085E-4</v>
      </c>
      <c r="C1434" s="42">
        <v>5.2579790381850414E-3</v>
      </c>
      <c r="D1434" s="42">
        <v>3.8199182302008222E-3</v>
      </c>
      <c r="E1434" s="36">
        <v>9.5607355696620856E-3</v>
      </c>
      <c r="F1434" s="173">
        <v>0.22669892278095932</v>
      </c>
      <c r="G1434" s="174">
        <v>2.4686902029329891</v>
      </c>
      <c r="H1434" s="174">
        <v>1.7935017698657514</v>
      </c>
      <c r="I1434" s="36">
        <v>4.4888908955797007</v>
      </c>
      <c r="L1434" s="143"/>
      <c r="M1434" s="190" t="s">
        <v>86</v>
      </c>
      <c r="N1434" s="42">
        <v>6.9869942969748658E-4</v>
      </c>
      <c r="O1434" s="42">
        <v>2.1756650337256665E-7</v>
      </c>
      <c r="P1434" s="42">
        <v>2.6782511431673031E-4</v>
      </c>
      <c r="Q1434" s="36">
        <v>4.8283830127622085E-4</v>
      </c>
      <c r="R1434" s="102">
        <v>2.0440943697390373E-3</v>
      </c>
      <c r="S1434" s="42">
        <v>6.8636573965608485E-6</v>
      </c>
      <c r="T1434" s="42">
        <v>8.4491858736034185E-3</v>
      </c>
      <c r="U1434" s="36">
        <v>5.2579790381850414E-3</v>
      </c>
      <c r="V1434" s="102">
        <v>0</v>
      </c>
      <c r="W1434" s="42">
        <v>4.4173196487610974E-6</v>
      </c>
      <c r="X1434" s="42">
        <v>7.6166044833770605E-3</v>
      </c>
      <c r="Y1434" s="36">
        <v>3.8199182302008222E-3</v>
      </c>
      <c r="Z1434" s="30">
        <v>9.5607355696620856E-3</v>
      </c>
      <c r="AA1434" s="187">
        <v>5.0502212696725203E-2</v>
      </c>
      <c r="AB1434" s="188">
        <v>0.54995549242775255</v>
      </c>
      <c r="AC1434" s="189">
        <v>0.39954229487552212</v>
      </c>
    </row>
    <row r="1435" spans="1:53" x14ac:dyDescent="0.25">
      <c r="A1435" s="143" t="s">
        <v>176</v>
      </c>
      <c r="B1435" s="167">
        <v>15.431006348659579</v>
      </c>
      <c r="C1435" s="154">
        <v>111.69780882568817</v>
      </c>
      <c r="D1435" s="154">
        <v>119.25499693559875</v>
      </c>
      <c r="E1435" s="155">
        <v>246.38381210994649</v>
      </c>
      <c r="F1435" s="170">
        <v>7245.0601110578309</v>
      </c>
      <c r="G1435" s="171">
        <v>52443.587989700565</v>
      </c>
      <c r="H1435" s="171">
        <v>55991.787043589866</v>
      </c>
      <c r="I1435" s="155">
        <v>115680.43514434826</v>
      </c>
      <c r="L1435" s="143"/>
      <c r="M1435" s="190" t="s">
        <v>176</v>
      </c>
      <c r="N1435" s="154">
        <v>19.438567780280934</v>
      </c>
      <c r="O1435" s="154">
        <v>9.2883283165109236E-3</v>
      </c>
      <c r="P1435" s="154">
        <v>11.433964119563703</v>
      </c>
      <c r="Q1435" s="155">
        <v>15.431006348659579</v>
      </c>
      <c r="R1435" s="154">
        <v>170.80722806096307</v>
      </c>
      <c r="S1435" s="154">
        <v>4.2922019996013763E-2</v>
      </c>
      <c r="T1435" s="154">
        <v>52.837154313465291</v>
      </c>
      <c r="U1435" s="155">
        <v>111.69780882568817</v>
      </c>
      <c r="V1435" s="154">
        <v>0</v>
      </c>
      <c r="W1435" s="154">
        <v>0.1926243198212502</v>
      </c>
      <c r="X1435" s="154">
        <v>237.73025981149303</v>
      </c>
      <c r="Y1435" s="155">
        <v>119.25499693559875</v>
      </c>
      <c r="Z1435" s="154">
        <v>246.38381210994649</v>
      </c>
      <c r="AA1435" s="187">
        <v>6.2629952091875399E-2</v>
      </c>
      <c r="AB1435" s="188">
        <v>0.45334881325662768</v>
      </c>
      <c r="AC1435" s="189">
        <v>0.48402123465149699</v>
      </c>
    </row>
    <row r="1436" spans="1:53" x14ac:dyDescent="0.25">
      <c r="A1436" s="143" t="s">
        <v>177</v>
      </c>
      <c r="B1436" s="102">
        <v>1.3126045474757679E-2</v>
      </c>
      <c r="C1436" s="42">
        <v>4.2351787718138148E-2</v>
      </c>
      <c r="D1436" s="42">
        <v>8.8754053226761942E-2</v>
      </c>
      <c r="E1436" s="36">
        <v>0.14423188641965778</v>
      </c>
      <c r="F1436" s="173">
        <v>6.1628507134506378</v>
      </c>
      <c r="G1436" s="174">
        <v>19.884720470957848</v>
      </c>
      <c r="H1436" s="174">
        <v>41.671193452899686</v>
      </c>
      <c r="I1436" s="36">
        <v>67.718764637308183</v>
      </c>
      <c r="L1436" s="143"/>
      <c r="M1436" s="190" t="s">
        <v>177</v>
      </c>
      <c r="N1436" s="42">
        <v>1.6320378306187561E-2</v>
      </c>
      <c r="O1436" s="42">
        <v>8.0742502296841795E-6</v>
      </c>
      <c r="P1436" s="42">
        <v>9.9394298169325802E-3</v>
      </c>
      <c r="Q1436" s="36">
        <v>1.3126045474757679E-2</v>
      </c>
      <c r="R1436" s="102">
        <v>2.8998488975142422E-3</v>
      </c>
      <c r="S1436" s="42">
        <v>6.6241301430328592E-5</v>
      </c>
      <c r="T1436" s="42">
        <v>8.1543270002765275E-2</v>
      </c>
      <c r="U1436" s="36">
        <v>4.2351787718138148E-2</v>
      </c>
      <c r="V1436" s="102">
        <v>0</v>
      </c>
      <c r="W1436" s="42">
        <v>1.0263440199481772E-4</v>
      </c>
      <c r="X1436" s="42">
        <v>0.17696832209136112</v>
      </c>
      <c r="Y1436" s="36">
        <v>8.8754053226761942E-2</v>
      </c>
      <c r="Z1436" s="30">
        <v>0.14423188641965778</v>
      </c>
      <c r="AA1436" s="187">
        <v>9.1006543702590662E-2</v>
      </c>
      <c r="AB1436" s="188">
        <v>0.29363678704798457</v>
      </c>
      <c r="AC1436" s="189">
        <v>0.61535666924942467</v>
      </c>
    </row>
    <row r="1437" spans="1:53" x14ac:dyDescent="0.25">
      <c r="A1437" s="143" t="s">
        <v>178</v>
      </c>
      <c r="B1437" s="102">
        <v>2.2803138298539007E-2</v>
      </c>
      <c r="C1437" s="42">
        <v>3.2715635200561172E-2</v>
      </c>
      <c r="D1437" s="42">
        <v>1.3558656643340878</v>
      </c>
      <c r="E1437" s="36">
        <v>1.4113844378331881</v>
      </c>
      <c r="F1437" s="173">
        <v>10.706372867770297</v>
      </c>
      <c r="G1437" s="174">
        <v>15.360420328003729</v>
      </c>
      <c r="H1437" s="174">
        <v>636.59673378808077</v>
      </c>
      <c r="I1437" s="36">
        <v>662.66352698385492</v>
      </c>
      <c r="L1437" s="143"/>
      <c r="M1437" s="190" t="s">
        <v>178</v>
      </c>
      <c r="N1437" s="42">
        <v>2.349285283493753E-2</v>
      </c>
      <c r="O1437" s="42">
        <v>1.795198991053312E-5</v>
      </c>
      <c r="P1437" s="42">
        <v>2.2098961354211709E-2</v>
      </c>
      <c r="Q1437" s="36">
        <v>2.2803138298539007E-2</v>
      </c>
      <c r="R1437" s="102">
        <v>3.0726488773467408E-2</v>
      </c>
      <c r="S1437" s="42">
        <v>2.8161538058279138E-5</v>
      </c>
      <c r="T1437" s="42">
        <v>3.4666950256022691E-2</v>
      </c>
      <c r="U1437" s="36">
        <v>3.2715635200561172E-2</v>
      </c>
      <c r="V1437" s="102">
        <v>0</v>
      </c>
      <c r="W1437" s="42">
        <v>1.5679110596638645E-3</v>
      </c>
      <c r="X1437" s="42">
        <v>2.7034852254628263</v>
      </c>
      <c r="Y1437" s="36">
        <v>1.3558656643340878</v>
      </c>
      <c r="Z1437" s="30">
        <v>1.4113844378331881</v>
      </c>
      <c r="AA1437" s="187">
        <v>1.6156574840478805E-2</v>
      </c>
      <c r="AB1437" s="188">
        <v>2.3179818569338539E-2</v>
      </c>
      <c r="AC1437" s="189">
        <v>0.96066360659018257</v>
      </c>
    </row>
    <row r="1438" spans="1:53" x14ac:dyDescent="0.25">
      <c r="A1438" s="143" t="s">
        <v>179</v>
      </c>
      <c r="B1438" s="102">
        <v>4.8662609352915803E-2</v>
      </c>
      <c r="C1438" s="42">
        <v>7.694752589682563E-2</v>
      </c>
      <c r="D1438" s="42">
        <v>5.0570044070913533E-2</v>
      </c>
      <c r="E1438" s="36">
        <v>0.17618017932065497</v>
      </c>
      <c r="F1438" s="173">
        <v>22.847734098264148</v>
      </c>
      <c r="G1438" s="174">
        <v>36.127873835532924</v>
      </c>
      <c r="H1438" s="174">
        <v>23.743299745608507</v>
      </c>
      <c r="I1438" s="36">
        <v>82.718907679405575</v>
      </c>
      <c r="L1438" s="143"/>
      <c r="M1438" s="190" t="s">
        <v>179</v>
      </c>
      <c r="N1438" s="42">
        <v>4.2628999405637073E-2</v>
      </c>
      <c r="O1438" s="42">
        <v>4.4372185890625526E-5</v>
      </c>
      <c r="P1438" s="42">
        <v>5.4622313519878271E-2</v>
      </c>
      <c r="Q1438" s="36">
        <v>4.8662609352915803E-2</v>
      </c>
      <c r="R1438" s="102">
        <v>7.9995017224632245E-2</v>
      </c>
      <c r="S1438" s="42">
        <v>5.9996064514387613E-5</v>
      </c>
      <c r="T1438" s="42">
        <v>7.3855361868843131E-2</v>
      </c>
      <c r="U1438" s="36">
        <v>7.694752589682563E-2</v>
      </c>
      <c r="V1438" s="102">
        <v>0</v>
      </c>
      <c r="W1438" s="42">
        <v>5.8478751599197754E-5</v>
      </c>
      <c r="X1438" s="42">
        <v>0.10083253126987646</v>
      </c>
      <c r="Y1438" s="36">
        <v>5.0570044070913533E-2</v>
      </c>
      <c r="Z1438" s="30">
        <v>0.17618017932065497</v>
      </c>
      <c r="AA1438" s="187">
        <v>0.27620933036030071</v>
      </c>
      <c r="AB1438" s="188">
        <v>0.43675472572188756</v>
      </c>
      <c r="AC1438" s="189">
        <v>0.28703594391781173</v>
      </c>
    </row>
    <row r="1439" spans="1:53" x14ac:dyDescent="0.25">
      <c r="A1439" s="143" t="s">
        <v>180</v>
      </c>
      <c r="B1439" s="102">
        <v>7.0947784898489005E-3</v>
      </c>
      <c r="C1439" s="42">
        <v>9.9893666046330046E-3</v>
      </c>
      <c r="D1439" s="42">
        <v>2.0711341156990901E-2</v>
      </c>
      <c r="E1439" s="36">
        <v>3.7795486251472804E-2</v>
      </c>
      <c r="F1439" s="173">
        <v>3.3310916651952804</v>
      </c>
      <c r="G1439" s="174">
        <v>4.6901387950142697</v>
      </c>
      <c r="H1439" s="174">
        <v>9.7242466416365456</v>
      </c>
      <c r="I1439" s="36">
        <v>17.745477101846095</v>
      </c>
      <c r="L1439" s="143"/>
      <c r="M1439" s="190" t="s">
        <v>180</v>
      </c>
      <c r="N1439" s="42">
        <v>1.1117235981862563E-2</v>
      </c>
      <c r="O1439" s="42">
        <v>2.509870065578474E-6</v>
      </c>
      <c r="P1439" s="42">
        <v>3.089658687406445E-3</v>
      </c>
      <c r="Q1439" s="36">
        <v>7.0947784898489005E-3</v>
      </c>
      <c r="R1439" s="102">
        <v>1.2696000943746663E-2</v>
      </c>
      <c r="S1439" s="42">
        <v>5.9221491909287034E-6</v>
      </c>
      <c r="T1439" s="42">
        <v>7.2901860326593177E-3</v>
      </c>
      <c r="U1439" s="36">
        <v>9.9893666046330046E-3</v>
      </c>
      <c r="V1439" s="102">
        <v>1.7999999999999999E-2</v>
      </c>
      <c r="W1439" s="42">
        <v>3.1353709282517561E-6</v>
      </c>
      <c r="X1439" s="42">
        <v>2.3406192480517039E-2</v>
      </c>
      <c r="Y1439" s="36">
        <v>2.0711341156990901E-2</v>
      </c>
      <c r="Z1439" s="30">
        <v>3.7795486251472804E-2</v>
      </c>
      <c r="AA1439" s="187">
        <v>0.18771496793674491</v>
      </c>
      <c r="AB1439" s="188">
        <v>0.26430051827270096</v>
      </c>
      <c r="AC1439" s="189">
        <v>0.54798451379055424</v>
      </c>
    </row>
    <row r="1440" spans="1:53" x14ac:dyDescent="0.25">
      <c r="A1440" s="143" t="s">
        <v>181</v>
      </c>
      <c r="B1440" s="102">
        <v>2.4086322333128399E-3</v>
      </c>
      <c r="C1440" s="42">
        <v>6.1174465461251003E-3</v>
      </c>
      <c r="D1440" s="42">
        <v>6.9985053284296397E-3</v>
      </c>
      <c r="E1440" s="36">
        <v>1.552458410786758E-2</v>
      </c>
      <c r="F1440" s="173">
        <v>1.130884462198336</v>
      </c>
      <c r="G1440" s="174">
        <v>2.87222148390273</v>
      </c>
      <c r="H1440" s="174">
        <v>3.2858901517097583</v>
      </c>
      <c r="I1440" s="36">
        <v>7.2889960978108244</v>
      </c>
      <c r="L1440" s="143"/>
      <c r="M1440" s="190" t="s">
        <v>181</v>
      </c>
      <c r="N1440" s="42">
        <v>2.1953863363319611E-3</v>
      </c>
      <c r="O1440" s="42">
        <v>2.1272968838419065E-6</v>
      </c>
      <c r="P1440" s="42">
        <v>2.6187097842214195E-3</v>
      </c>
      <c r="Q1440" s="36">
        <v>2.4086322333128399E-3</v>
      </c>
      <c r="R1440" s="102">
        <v>7.9176686475274059E-3</v>
      </c>
      <c r="S1440" s="42">
        <v>3.5114503014130999E-6</v>
      </c>
      <c r="T1440" s="42">
        <v>4.3226074042428363E-3</v>
      </c>
      <c r="U1440" s="36">
        <v>6.1174465461251003E-3</v>
      </c>
      <c r="V1440" s="102">
        <v>4.5999999999999999E-3</v>
      </c>
      <c r="W1440" s="42">
        <v>2.7736103435840906E-6</v>
      </c>
      <c r="X1440" s="42">
        <v>9.38242342820007E-3</v>
      </c>
      <c r="Y1440" s="36">
        <v>6.9985053284296397E-3</v>
      </c>
      <c r="Z1440" s="30">
        <v>1.552458410786758E-2</v>
      </c>
      <c r="AA1440" s="187">
        <v>0.1551495496805089</v>
      </c>
      <c r="AB1440" s="188">
        <v>0.39404898086930962</v>
      </c>
      <c r="AC1440" s="189">
        <v>0.45080146945018146</v>
      </c>
    </row>
    <row r="1441" spans="1:51" x14ac:dyDescent="0.25">
      <c r="A1441" s="143" t="s">
        <v>182</v>
      </c>
      <c r="B1441" s="102">
        <v>2.1553452848585578E-2</v>
      </c>
      <c r="C1441" s="42">
        <v>0.19525865388650848</v>
      </c>
      <c r="D1441" s="42">
        <v>1.7853790309505348E-3</v>
      </c>
      <c r="E1441" s="36">
        <v>0.21859748576604457</v>
      </c>
      <c r="F1441" s="173">
        <v>10.119629138926362</v>
      </c>
      <c r="G1441" s="174">
        <v>91.676502014716277</v>
      </c>
      <c r="H1441" s="174">
        <v>0.8382588995164546</v>
      </c>
      <c r="I1441" s="36">
        <v>102.63439005315909</v>
      </c>
      <c r="L1441" s="143"/>
      <c r="M1441" s="190" t="s">
        <v>182</v>
      </c>
      <c r="N1441" s="42">
        <v>1.8997009313972121E-2</v>
      </c>
      <c r="O1441" s="42">
        <v>1.955951251727033E-5</v>
      </c>
      <c r="P1441" s="42">
        <v>2.4077827214729133E-2</v>
      </c>
      <c r="Q1441" s="36">
        <v>2.1553452848585578E-2</v>
      </c>
      <c r="R1441" s="102">
        <v>0.30644177410598089</v>
      </c>
      <c r="S1441" s="42">
        <v>6.8688224259930129E-5</v>
      </c>
      <c r="T1441" s="42">
        <v>8.4555440426077252E-2</v>
      </c>
      <c r="U1441" s="36">
        <v>0.19525865388650848</v>
      </c>
      <c r="V1441" s="102">
        <v>0</v>
      </c>
      <c r="W1441" s="42">
        <v>2.8912000553670082E-6</v>
      </c>
      <c r="X1441" s="42">
        <v>3.559077217025512E-3</v>
      </c>
      <c r="Y1441" s="36">
        <v>1.7853790309505348E-3</v>
      </c>
      <c r="Z1441" s="30">
        <v>0.21859748576604457</v>
      </c>
      <c r="AA1441" s="187">
        <v>9.8598814039669719E-2</v>
      </c>
      <c r="AB1441" s="188">
        <v>0.89323375885249368</v>
      </c>
      <c r="AC1441" s="189">
        <v>8.1674271078366785E-3</v>
      </c>
    </row>
    <row r="1442" spans="1:51" x14ac:dyDescent="0.25">
      <c r="A1442" s="143" t="s">
        <v>200</v>
      </c>
      <c r="B1442" s="102">
        <v>3.6353005769023506E-4</v>
      </c>
      <c r="C1442" s="42">
        <v>5.0213554203518325E-4</v>
      </c>
      <c r="D1442" s="42">
        <v>6.8346438044086773E-3</v>
      </c>
      <c r="E1442" s="36">
        <v>7.7003094041340958E-3</v>
      </c>
      <c r="F1442" s="173">
        <v>0.17068213573581092</v>
      </c>
      <c r="G1442" s="174">
        <v>0.23575923071663601</v>
      </c>
      <c r="H1442" s="174">
        <v>3.2089550144544652</v>
      </c>
      <c r="I1442" s="36">
        <v>3.6153963809069127</v>
      </c>
      <c r="L1442" s="143"/>
      <c r="M1442" s="190" t="s">
        <v>200</v>
      </c>
      <c r="N1442" s="42">
        <v>2.4774122922592958E-4</v>
      </c>
      <c r="O1442" s="42">
        <v>3.8859455977163853E-7</v>
      </c>
      <c r="P1442" s="42">
        <v>4.783612402662791E-4</v>
      </c>
      <c r="Q1442" s="36">
        <v>3.6353005769023506E-4</v>
      </c>
      <c r="R1442" s="102">
        <v>5.019213389781587E-4</v>
      </c>
      <c r="S1442" s="42">
        <v>4.0775105226644802E-7</v>
      </c>
      <c r="T1442" s="42">
        <v>5.0194294844653226E-4</v>
      </c>
      <c r="U1442" s="36">
        <v>5.0213554203518325E-4</v>
      </c>
      <c r="V1442" s="102">
        <v>6.5769220473088272E-4</v>
      </c>
      <c r="W1442" s="42">
        <v>1.1298311793773004E-2</v>
      </c>
      <c r="X1442" s="42">
        <v>1.7385376043784653E-3</v>
      </c>
      <c r="Y1442" s="36">
        <v>6.8346438044086773E-3</v>
      </c>
      <c r="Z1442" s="30">
        <v>7.7003094041340958E-3</v>
      </c>
      <c r="AA1442" s="187">
        <v>4.7209798803027996E-2</v>
      </c>
      <c r="AB1442" s="188">
        <v>6.5209787773670466E-2</v>
      </c>
      <c r="AC1442" s="189">
        <v>0.88758041342330152</v>
      </c>
    </row>
    <row r="1443" spans="1:51" x14ac:dyDescent="0.25">
      <c r="A1443" s="143" t="s">
        <v>201</v>
      </c>
      <c r="B1443" s="102">
        <v>7.0977540311005938E-4</v>
      </c>
      <c r="C1443" s="42">
        <v>1.1498900379827649E-3</v>
      </c>
      <c r="D1443" s="42">
        <v>1.5820789883434872E-2</v>
      </c>
      <c r="E1443" s="36">
        <v>1.7680455324527698E-2</v>
      </c>
      <c r="F1443" s="173">
        <v>0.3332488720885905</v>
      </c>
      <c r="G1443" s="174">
        <v>0.53988847247252814</v>
      </c>
      <c r="H1443" s="174">
        <v>7.4280685990293822</v>
      </c>
      <c r="I1443" s="36">
        <v>8.3012059435905012</v>
      </c>
      <c r="L1443" s="143"/>
      <c r="M1443" s="190" t="s">
        <v>201</v>
      </c>
      <c r="N1443" s="42">
        <v>4.7296849623368694E-4</v>
      </c>
      <c r="O1443" s="42">
        <v>7.6738289962076013E-7</v>
      </c>
      <c r="P1443" s="42">
        <v>9.4465099006389144E-4</v>
      </c>
      <c r="Q1443" s="36">
        <v>7.0977540311005938E-4</v>
      </c>
      <c r="R1443" s="102">
        <v>1.2351648098411292E-3</v>
      </c>
      <c r="S1443" s="42">
        <v>8.6447812788809457E-7</v>
      </c>
      <c r="T1443" s="42">
        <v>1.064175550174034E-3</v>
      </c>
      <c r="U1443" s="36">
        <v>1.1498900379827649E-3</v>
      </c>
      <c r="V1443" s="102">
        <v>8.2226686785038681E-4</v>
      </c>
      <c r="W1443" s="42">
        <v>2.7595287890529712E-2</v>
      </c>
      <c r="X1443" s="42">
        <v>3.2861410505826863E-3</v>
      </c>
      <c r="Y1443" s="36">
        <v>1.5820789883434872E-2</v>
      </c>
      <c r="Z1443" s="30">
        <v>1.7680455324527698E-2</v>
      </c>
      <c r="AA1443" s="187">
        <v>4.0144633725886232E-2</v>
      </c>
      <c r="AB1443" s="188">
        <v>6.5037354348422713E-2</v>
      </c>
      <c r="AC1443" s="189">
        <v>0.89481801192569099</v>
      </c>
    </row>
    <row r="1444" spans="1:51" ht="11.25" customHeight="1" x14ac:dyDescent="0.25">
      <c r="A1444" s="143" t="s">
        <v>185</v>
      </c>
      <c r="B1444" s="102">
        <v>1.0641878831391463E-3</v>
      </c>
      <c r="C1444" s="42">
        <v>2.4310827978714075E-2</v>
      </c>
      <c r="D1444" s="42">
        <v>6.1240296726465734E-2</v>
      </c>
      <c r="E1444" s="36">
        <v>8.6615312588318949E-2</v>
      </c>
      <c r="F1444" s="173">
        <v>0.49965018538614253</v>
      </c>
      <c r="G1444" s="174">
        <v>11.414252970654109</v>
      </c>
      <c r="H1444" s="174">
        <v>28.753123482500779</v>
      </c>
      <c r="I1444" s="36">
        <v>40.667026638541024</v>
      </c>
      <c r="L1444" s="143"/>
      <c r="M1444" s="190" t="s">
        <v>185</v>
      </c>
      <c r="N1444" s="42">
        <v>4.3319112940094816E-4</v>
      </c>
      <c r="O1444" s="42">
        <v>1.373437636759217E-6</v>
      </c>
      <c r="P1444" s="42">
        <v>1.6907064569679478E-3</v>
      </c>
      <c r="Q1444" s="36">
        <v>1.0641878831391463E-3</v>
      </c>
      <c r="R1444" s="102">
        <v>9.6205852234827001E-4</v>
      </c>
      <c r="S1444" s="42">
        <v>3.8591330819925284E-5</v>
      </c>
      <c r="T1444" s="42">
        <v>4.7506061035425443E-2</v>
      </c>
      <c r="U1444" s="36">
        <v>2.4310827978714075E-2</v>
      </c>
      <c r="V1444" s="102">
        <v>0</v>
      </c>
      <c r="W1444" s="42">
        <v>7.0817737376424212E-5</v>
      </c>
      <c r="X1444" s="42">
        <v>0.12210814224303916</v>
      </c>
      <c r="Y1444" s="36">
        <v>6.1240296726465734E-2</v>
      </c>
      <c r="Z1444" s="30">
        <v>8.6615312588318949E-2</v>
      </c>
      <c r="AA1444" s="187">
        <v>1.2286371212411511E-2</v>
      </c>
      <c r="AB1444" s="188">
        <v>0.28067586725990368</v>
      </c>
      <c r="AC1444" s="189">
        <v>0.70703776152768483</v>
      </c>
    </row>
    <row r="1445" spans="1:51" x14ac:dyDescent="0.25">
      <c r="A1445" s="143" t="s">
        <v>186</v>
      </c>
      <c r="B1445" s="102">
        <v>1.2371795663550366E-3</v>
      </c>
      <c r="C1445" s="42">
        <v>1.0244436340379215E-2</v>
      </c>
      <c r="D1445" s="42">
        <v>0.93554730839052047</v>
      </c>
      <c r="E1445" s="36">
        <v>0.94702892429725472</v>
      </c>
      <c r="F1445" s="173">
        <v>0.5808720522750167</v>
      </c>
      <c r="G1445" s="174">
        <v>4.8098973853639819</v>
      </c>
      <c r="H1445" s="174">
        <v>439.25174631377564</v>
      </c>
      <c r="I1445" s="36">
        <v>444.64251575141463</v>
      </c>
      <c r="L1445" s="143"/>
      <c r="M1445" s="190" t="s">
        <v>186</v>
      </c>
      <c r="N1445" s="42">
        <v>1.5921711296503112E-3</v>
      </c>
      <c r="O1445" s="42">
        <v>7.1748342112395418E-7</v>
      </c>
      <c r="P1445" s="42">
        <v>8.8322456032591452E-4</v>
      </c>
      <c r="Q1445" s="36">
        <v>1.2371795663550366E-3</v>
      </c>
      <c r="R1445" s="102">
        <v>9.7739354404767533E-3</v>
      </c>
      <c r="S1445" s="42">
        <v>8.6953166432573878E-6</v>
      </c>
      <c r="T1445" s="42">
        <v>1.0703964709184288E-2</v>
      </c>
      <c r="U1445" s="36">
        <v>1.0244436340379215E-2</v>
      </c>
      <c r="V1445" s="102">
        <v>0</v>
      </c>
      <c r="W1445" s="42">
        <v>1.0818586311680664E-3</v>
      </c>
      <c r="X1445" s="42">
        <v>1.86540480556935</v>
      </c>
      <c r="Y1445" s="36">
        <v>0.93554730839052047</v>
      </c>
      <c r="Z1445" s="30">
        <v>0.94702892429725472</v>
      </c>
      <c r="AA1445" s="187">
        <v>1.3063799157698259E-3</v>
      </c>
      <c r="AB1445" s="188">
        <v>1.0817448208333368E-2</v>
      </c>
      <c r="AC1445" s="189">
        <v>0.98787617187589682</v>
      </c>
    </row>
    <row r="1446" spans="1:51" x14ac:dyDescent="0.25">
      <c r="A1446" s="143" t="s">
        <v>187</v>
      </c>
      <c r="B1446" s="102">
        <v>2.7351502950989639E-3</v>
      </c>
      <c r="C1446" s="42">
        <v>2.3575581625282633E-2</v>
      </c>
      <c r="D1446" s="42">
        <v>3.4893330408930334E-2</v>
      </c>
      <c r="E1446" s="36">
        <v>6.1204062329311928E-2</v>
      </c>
      <c r="F1446" s="173">
        <v>1.2841889798386943</v>
      </c>
      <c r="G1446" s="174">
        <v>11.069045152920978</v>
      </c>
      <c r="H1446" s="174">
        <v>16.382876824469868</v>
      </c>
      <c r="I1446" s="36">
        <v>28.736110957229538</v>
      </c>
      <c r="L1446" s="143"/>
      <c r="M1446" s="190" t="s">
        <v>187</v>
      </c>
      <c r="N1446" s="42">
        <v>2.7516314789139177E-3</v>
      </c>
      <c r="O1446" s="42">
        <v>2.2067805762848674E-6</v>
      </c>
      <c r="P1446" s="42">
        <v>2.7165544831289448E-3</v>
      </c>
      <c r="Q1446" s="36">
        <v>2.7351502950989639E-3</v>
      </c>
      <c r="R1446" s="102">
        <v>2.5311883258162651E-2</v>
      </c>
      <c r="S1446" s="42">
        <v>1.7733659343793601E-5</v>
      </c>
      <c r="T1446" s="42">
        <v>2.1830195675261052E-2</v>
      </c>
      <c r="U1446" s="36">
        <v>2.3575581625282633E-2</v>
      </c>
      <c r="V1446" s="102">
        <v>0</v>
      </c>
      <c r="W1446" s="42">
        <v>4.0350338603446447E-5</v>
      </c>
      <c r="X1446" s="42">
        <v>6.9574446576214755E-2</v>
      </c>
      <c r="Y1446" s="36">
        <v>3.4893330408930334E-2</v>
      </c>
      <c r="Z1446" s="30">
        <v>6.1204062329311928E-2</v>
      </c>
      <c r="AA1446" s="187">
        <v>4.4689031920501172E-2</v>
      </c>
      <c r="AB1446" s="188">
        <v>0.38519635344518277</v>
      </c>
      <c r="AC1446" s="189">
        <v>0.57011461463431612</v>
      </c>
    </row>
    <row r="1447" spans="1:51" x14ac:dyDescent="0.25">
      <c r="A1447" s="143" t="s">
        <v>188</v>
      </c>
      <c r="B1447" s="102">
        <v>1.4334816265251311E-4</v>
      </c>
      <c r="C1447" s="42">
        <v>3.1783622665837764E-3</v>
      </c>
      <c r="D1447" s="42">
        <v>1.4290825398323721E-2</v>
      </c>
      <c r="E1447" s="36">
        <v>1.7612535827560012E-2</v>
      </c>
      <c r="F1447" s="173">
        <v>6.7303844724123776E-2</v>
      </c>
      <c r="G1447" s="174">
        <v>1.492282820434311</v>
      </c>
      <c r="H1447" s="174">
        <v>6.7097301827292162</v>
      </c>
      <c r="I1447" s="36">
        <v>8.2693168478876515</v>
      </c>
      <c r="L1447" s="143"/>
      <c r="M1447" s="190" t="s">
        <v>188</v>
      </c>
      <c r="N1447" s="42">
        <v>7.2545249701318546E-5</v>
      </c>
      <c r="O1447" s="42">
        <v>1.7354074446577368E-7</v>
      </c>
      <c r="P1447" s="42">
        <v>2.1362925360603503E-4</v>
      </c>
      <c r="Q1447" s="36">
        <v>1.4334816265251311E-4</v>
      </c>
      <c r="R1447" s="102">
        <v>4.4221856969618115E-3</v>
      </c>
      <c r="S1447" s="42">
        <v>1.5752229012630594E-6</v>
      </c>
      <c r="T1447" s="42">
        <v>1.9391048119326746E-3</v>
      </c>
      <c r="U1447" s="36">
        <v>3.1783622665837764E-3</v>
      </c>
      <c r="V1447" s="102">
        <v>1.2419999999999999E-2</v>
      </c>
      <c r="W1447" s="42">
        <v>2.1634059404937116E-6</v>
      </c>
      <c r="X1447" s="42">
        <v>1.6150272811556756E-2</v>
      </c>
      <c r="Y1447" s="36">
        <v>1.4290825398323721E-2</v>
      </c>
      <c r="Z1447" s="30">
        <v>1.7612535827560012E-2</v>
      </c>
      <c r="AA1447" s="187">
        <v>8.1389848716845528E-3</v>
      </c>
      <c r="AB1447" s="188">
        <v>0.18046023001470862</v>
      </c>
      <c r="AC1447" s="189">
        <v>0.81140078511360669</v>
      </c>
    </row>
    <row r="1448" spans="1:51" x14ac:dyDescent="0.25">
      <c r="A1448" s="143" t="s">
        <v>189</v>
      </c>
      <c r="B1448" s="102">
        <v>1.130259117039186E-4</v>
      </c>
      <c r="C1448" s="42">
        <v>2.1410603731272879E-3</v>
      </c>
      <c r="D1448" s="42">
        <v>4.8289686766164507E-3</v>
      </c>
      <c r="E1448" s="36">
        <v>7.0830549614476577E-3</v>
      </c>
      <c r="F1448" s="173">
        <v>5.3067149730849368E-2</v>
      </c>
      <c r="G1448" s="174">
        <v>1.0052559602542435</v>
      </c>
      <c r="H1448" s="174">
        <v>2.2672642046797331</v>
      </c>
      <c r="I1448" s="36">
        <v>3.3255873146648258</v>
      </c>
      <c r="L1448" s="143"/>
      <c r="M1448" s="190" t="s">
        <v>189</v>
      </c>
      <c r="N1448" s="42">
        <v>5.8379478029919899E-5</v>
      </c>
      <c r="O1448" s="42">
        <v>1.35879123561028E-7</v>
      </c>
      <c r="P1448" s="42">
        <v>1.6726766867540768E-4</v>
      </c>
      <c r="Q1448" s="36">
        <v>1.130259117039186E-4</v>
      </c>
      <c r="R1448" s="102">
        <v>2.7754219749638849E-3</v>
      </c>
      <c r="S1448" s="42">
        <v>1.2255103121876427E-6</v>
      </c>
      <c r="T1448" s="42">
        <v>1.5086074113896588E-3</v>
      </c>
      <c r="U1448" s="36">
        <v>2.1410603731272879E-3</v>
      </c>
      <c r="V1448" s="102">
        <v>3.1739999999999997E-3</v>
      </c>
      <c r="W1448" s="42">
        <v>1.9137911370730224E-6</v>
      </c>
      <c r="X1448" s="42">
        <v>6.4738721654580477E-3</v>
      </c>
      <c r="Y1448" s="36">
        <v>4.8289686766164507E-3</v>
      </c>
      <c r="Z1448" s="30">
        <v>7.0830549614476577E-3</v>
      </c>
      <c r="AA1448" s="187">
        <v>1.5957226411358806E-2</v>
      </c>
      <c r="AB1448" s="188">
        <v>0.30227922623512876</v>
      </c>
      <c r="AC1448" s="189">
        <v>0.6817635473535123</v>
      </c>
    </row>
    <row r="1449" spans="1:51" x14ac:dyDescent="0.25">
      <c r="A1449" s="143" t="s">
        <v>190</v>
      </c>
      <c r="B1449" s="102">
        <v>2.2344308109384444E-3</v>
      </c>
      <c r="C1449" s="42">
        <v>7.8534265928795047E-2</v>
      </c>
      <c r="D1449" s="42">
        <v>1.2319115313558691E-3</v>
      </c>
      <c r="E1449" s="42">
        <v>8.2000608271089362E-2</v>
      </c>
      <c r="F1449" s="173">
        <v>1.0490946068890026</v>
      </c>
      <c r="G1449" s="174">
        <v>36.872869116624152</v>
      </c>
      <c r="H1449" s="174">
        <v>0.57839864066635371</v>
      </c>
      <c r="I1449" s="36">
        <v>38.500362364179509</v>
      </c>
      <c r="L1449" s="143"/>
      <c r="M1449" s="190" t="s">
        <v>190</v>
      </c>
      <c r="N1449" s="42">
        <v>1.0558320653707588E-3</v>
      </c>
      <c r="O1449" s="42">
        <v>2.7656021724291222E-6</v>
      </c>
      <c r="P1449" s="42">
        <v>3.404465790935827E-3</v>
      </c>
      <c r="Q1449" s="36">
        <v>2.2344308109384444E-3</v>
      </c>
      <c r="R1449" s="102">
        <v>0.11382627450973176</v>
      </c>
      <c r="S1449" s="42">
        <v>3.5240534625281601E-5</v>
      </c>
      <c r="T1449" s="42">
        <v>4.3381219389440395E-2</v>
      </c>
      <c r="U1449" s="36">
        <v>7.8534265928795047E-2</v>
      </c>
      <c r="V1449" s="102">
        <v>0</v>
      </c>
      <c r="W1449" s="42">
        <v>1.9949280382032354E-6</v>
      </c>
      <c r="X1449" s="42">
        <v>2.4557632797476033E-3</v>
      </c>
      <c r="Y1449" s="36">
        <v>1.2319115313558691E-3</v>
      </c>
      <c r="Z1449" s="30">
        <v>8.2000608271089362E-2</v>
      </c>
      <c r="AA1449" s="187">
        <v>2.7248954099846952E-2</v>
      </c>
      <c r="AB1449" s="188">
        <v>0.95772784598335192</v>
      </c>
      <c r="AC1449" s="189">
        <v>1.5023199916801098E-2</v>
      </c>
    </row>
    <row r="1450" spans="1:51" x14ac:dyDescent="0.25">
      <c r="A1450" s="143" t="s">
        <v>191</v>
      </c>
      <c r="B1450" s="102">
        <v>1.37717093947705E-5</v>
      </c>
      <c r="C1450" s="42">
        <v>1.5859009356420999E-4</v>
      </c>
      <c r="D1450" s="42">
        <v>4.7159042250419867E-3</v>
      </c>
      <c r="E1450" s="42">
        <v>4.8882660280009675E-3</v>
      </c>
      <c r="F1450" s="173">
        <v>6.4659984023530187E-3</v>
      </c>
      <c r="G1450" s="174">
        <v>7.4460131434706783E-2</v>
      </c>
      <c r="H1450" s="174">
        <v>2.2141789599735811</v>
      </c>
      <c r="I1450" s="36">
        <v>2.2951050898106407</v>
      </c>
      <c r="L1450" s="143"/>
      <c r="M1450" s="145" t="s">
        <v>191</v>
      </c>
      <c r="N1450" s="102">
        <v>5.9749770179862025E-6</v>
      </c>
      <c r="O1450" s="42">
        <v>1.7475666607351505E-8</v>
      </c>
      <c r="P1450" s="42">
        <v>2.1512605728925578E-5</v>
      </c>
      <c r="Q1450" s="36">
        <v>1.37717093947705E-5</v>
      </c>
      <c r="R1450" s="42">
        <v>1.654504355228928E-4</v>
      </c>
      <c r="S1450" s="42">
        <v>1.2318487358738507E-7</v>
      </c>
      <c r="T1450" s="42">
        <v>1.5164100327584432E-4</v>
      </c>
      <c r="U1450" s="36">
        <v>1.5859009356420999E-4</v>
      </c>
      <c r="V1450" s="42">
        <v>4.5380762126430907E-4</v>
      </c>
      <c r="W1450" s="42">
        <v>7.7958351377033722E-3</v>
      </c>
      <c r="X1450" s="42">
        <v>1.1995909470211409E-3</v>
      </c>
      <c r="Y1450" s="42">
        <v>4.7159042250419867E-3</v>
      </c>
      <c r="Z1450" s="30">
        <v>4.8882660280009675E-3</v>
      </c>
      <c r="AA1450" s="188">
        <v>2.8172994914522631E-3</v>
      </c>
      <c r="AB1450" s="188">
        <v>3.2443016123871765E-2</v>
      </c>
      <c r="AC1450" s="189">
        <v>0.96473968438467594</v>
      </c>
    </row>
    <row r="1451" spans="1:51" x14ac:dyDescent="0.25">
      <c r="A1451" s="156" t="s">
        <v>192</v>
      </c>
      <c r="B1451" s="175">
        <v>3.9662423941091014E-5</v>
      </c>
      <c r="C1451" s="157">
        <v>3.9732643159703636E-4</v>
      </c>
      <c r="D1451" s="157">
        <v>1.0916345019570062E-2</v>
      </c>
      <c r="E1451" s="157">
        <v>1.1353333875108189E-2</v>
      </c>
      <c r="F1451" s="176">
        <v>1.8622028862584517E-2</v>
      </c>
      <c r="G1451" s="177">
        <v>0.18654997707798179</v>
      </c>
      <c r="H1451" s="177">
        <v>5.1253673333302734</v>
      </c>
      <c r="I1451" s="158">
        <v>5.3305393392708407</v>
      </c>
      <c r="L1451" s="156"/>
      <c r="M1451" s="192" t="s">
        <v>192</v>
      </c>
      <c r="N1451" s="175">
        <v>2.8491560962732651E-5</v>
      </c>
      <c r="O1451" s="157">
        <v>4.1216123027996E-8</v>
      </c>
      <c r="P1451" s="157">
        <v>5.0737189275696847E-5</v>
      </c>
      <c r="Q1451" s="158">
        <v>3.9662423941091014E-5</v>
      </c>
      <c r="R1451" s="157">
        <v>4.0626696051541294E-4</v>
      </c>
      <c r="S1451" s="157">
        <v>3.1528446363478898E-7</v>
      </c>
      <c r="T1451" s="157">
        <v>3.8811625965545435E-4</v>
      </c>
      <c r="U1451" s="158">
        <v>3.9732643159703636E-4</v>
      </c>
      <c r="V1451" s="157">
        <v>5.6736413881676689E-4</v>
      </c>
      <c r="W1451" s="157">
        <v>1.9040748644465501E-2</v>
      </c>
      <c r="X1451" s="157">
        <v>2.2674373249020534E-3</v>
      </c>
      <c r="Y1451" s="157">
        <v>1.0916345019570062E-2</v>
      </c>
      <c r="Z1451" s="193">
        <v>1.1353333875108189E-2</v>
      </c>
      <c r="AA1451" s="194">
        <v>3.4934605444881324E-3</v>
      </c>
      <c r="AB1451" s="194">
        <v>3.4996454430725542E-2</v>
      </c>
      <c r="AC1451" s="195">
        <v>0.9615100850247863</v>
      </c>
      <c r="AY1451" s="159"/>
    </row>
    <row r="1453" spans="1:51" ht="12.75" customHeight="1" x14ac:dyDescent="0.25">
      <c r="A1453" s="77" t="s">
        <v>261</v>
      </c>
    </row>
    <row r="1454" spans="1:51" ht="12.75" customHeight="1" x14ac:dyDescent="0.25">
      <c r="A1454" s="149"/>
      <c r="B1454" s="160" t="s">
        <v>285</v>
      </c>
      <c r="C1454" s="161"/>
      <c r="D1454" s="161"/>
      <c r="E1454" s="162"/>
      <c r="F1454" s="60" t="s">
        <v>286</v>
      </c>
      <c r="G1454" s="83"/>
      <c r="H1454" s="84"/>
      <c r="I1454" s="84"/>
      <c r="L1454" s="692" t="s">
        <v>261</v>
      </c>
      <c r="M1454" s="693"/>
      <c r="N1454" s="60" t="s">
        <v>195</v>
      </c>
      <c r="O1454" s="83"/>
      <c r="P1454" s="83"/>
      <c r="Q1454" s="84"/>
      <c r="R1454" s="60" t="s">
        <v>196</v>
      </c>
      <c r="S1454" s="83"/>
      <c r="T1454" s="83"/>
      <c r="U1454" s="84"/>
      <c r="V1454" s="60" t="s">
        <v>197</v>
      </c>
      <c r="W1454" s="83"/>
      <c r="X1454" s="83"/>
      <c r="Y1454" s="84"/>
      <c r="Z1454" s="10" t="s">
        <v>198</v>
      </c>
      <c r="AA1454" s="60" t="s">
        <v>205</v>
      </c>
      <c r="AB1454" s="83"/>
      <c r="AC1454" s="84"/>
    </row>
    <row r="1455" spans="1:51" ht="26.25" x14ac:dyDescent="0.25">
      <c r="A1455" s="156" t="s">
        <v>194</v>
      </c>
      <c r="B1455" s="164" t="s">
        <v>195</v>
      </c>
      <c r="C1455" s="165" t="s">
        <v>196</v>
      </c>
      <c r="D1455" s="165" t="s">
        <v>197</v>
      </c>
      <c r="E1455" s="19" t="s">
        <v>198</v>
      </c>
      <c r="F1455" s="89" t="s">
        <v>195</v>
      </c>
      <c r="G1455" s="89" t="s">
        <v>196</v>
      </c>
      <c r="H1455" s="165" t="s">
        <v>197</v>
      </c>
      <c r="I1455" s="19" t="s">
        <v>198</v>
      </c>
      <c r="L1455" s="694"/>
      <c r="M1455" s="695"/>
      <c r="N1455" s="181" t="s">
        <v>206</v>
      </c>
      <c r="O1455" s="182" t="s">
        <v>214</v>
      </c>
      <c r="P1455" s="182" t="s">
        <v>215</v>
      </c>
      <c r="Q1455" s="183" t="s">
        <v>209</v>
      </c>
      <c r="R1455" s="181" t="s">
        <v>206</v>
      </c>
      <c r="S1455" s="182" t="s">
        <v>214</v>
      </c>
      <c r="T1455" s="182" t="s">
        <v>215</v>
      </c>
      <c r="U1455" s="183" t="s">
        <v>209</v>
      </c>
      <c r="V1455" s="181" t="s">
        <v>206</v>
      </c>
      <c r="W1455" s="182" t="s">
        <v>214</v>
      </c>
      <c r="X1455" s="182" t="s">
        <v>215</v>
      </c>
      <c r="Y1455" s="183" t="s">
        <v>209</v>
      </c>
      <c r="Z1455" s="184" t="s">
        <v>209</v>
      </c>
      <c r="AA1455" s="181" t="s">
        <v>195</v>
      </c>
      <c r="AB1455" s="182" t="s">
        <v>196</v>
      </c>
      <c r="AC1455" s="183" t="s">
        <v>197</v>
      </c>
    </row>
    <row r="1456" spans="1:51" x14ac:dyDescent="0.25">
      <c r="A1456" s="143" t="s">
        <v>170</v>
      </c>
      <c r="B1456" s="167">
        <v>237.64161122833599</v>
      </c>
      <c r="C1456" s="154">
        <v>708.97902352727692</v>
      </c>
      <c r="D1456" s="154">
        <v>2129.8658827009431</v>
      </c>
      <c r="E1456" s="155">
        <v>3076.4865174565557</v>
      </c>
      <c r="F1456" s="168">
        <v>111575.85703329637</v>
      </c>
      <c r="G1456" s="169">
        <v>332874.96141691355</v>
      </c>
      <c r="H1456" s="169">
        <v>1000000</v>
      </c>
      <c r="I1456" s="151">
        <v>1444450.8184502099</v>
      </c>
      <c r="L1456" s="149"/>
      <c r="M1456" s="185" t="s">
        <v>170</v>
      </c>
      <c r="N1456" s="154">
        <v>116.69359494558582</v>
      </c>
      <c r="O1456" s="154">
        <v>0.29057926333096301</v>
      </c>
      <c r="P1456" s="154">
        <v>357.70407306871982</v>
      </c>
      <c r="Q1456" s="155">
        <v>237.64161122833599</v>
      </c>
      <c r="R1456" s="167">
        <v>1274.6842134649214</v>
      </c>
      <c r="S1456" s="154">
        <v>0.11855808860446876</v>
      </c>
      <c r="T1456" s="154">
        <v>145.94541504070824</v>
      </c>
      <c r="U1456" s="155">
        <v>708.97902352727692</v>
      </c>
      <c r="V1456" s="167">
        <v>1181.3096323946529</v>
      </c>
      <c r="W1456" s="154">
        <v>2.494925661225321</v>
      </c>
      <c r="X1456" s="154">
        <v>3071.26207422273</v>
      </c>
      <c r="Y1456" s="155">
        <v>2129.8658827009431</v>
      </c>
      <c r="Z1456" s="186">
        <v>3076.4865174565557</v>
      </c>
      <c r="AA1456" s="187">
        <v>7.7244483237587216E-2</v>
      </c>
      <c r="AB1456" s="188">
        <v>0.23045087943808573</v>
      </c>
      <c r="AC1456" s="189">
        <v>0.69230463732432712</v>
      </c>
    </row>
    <row r="1457" spans="1:53" x14ac:dyDescent="0.25">
      <c r="A1457" s="143" t="s">
        <v>172</v>
      </c>
      <c r="B1457" s="167">
        <v>235.37867185062197</v>
      </c>
      <c r="C1457" s="154">
        <v>586.52503198106785</v>
      </c>
      <c r="D1457" s="154">
        <v>2027.6807611070462</v>
      </c>
      <c r="E1457" s="155">
        <v>2849.5844649387363</v>
      </c>
      <c r="F1457" s="170">
        <v>110513.37727994949</v>
      </c>
      <c r="G1457" s="171">
        <v>275381.20439643785</v>
      </c>
      <c r="H1457" s="171">
        <v>952022.74358030804</v>
      </c>
      <c r="I1457" s="155">
        <v>1337917.3252566955</v>
      </c>
      <c r="L1457" s="143"/>
      <c r="M1457" s="190" t="s">
        <v>172</v>
      </c>
      <c r="N1457" s="154">
        <v>114.21852374075333</v>
      </c>
      <c r="O1457" s="154">
        <v>0.28891379573542242</v>
      </c>
      <c r="P1457" s="154">
        <v>355.65387672759169</v>
      </c>
      <c r="Q1457" s="155">
        <v>235.37867185062197</v>
      </c>
      <c r="R1457" s="167">
        <v>1053.6134677643572</v>
      </c>
      <c r="S1457" s="154">
        <v>9.8814941736374312E-2</v>
      </c>
      <c r="T1457" s="154">
        <v>121.64153330821297</v>
      </c>
      <c r="U1457" s="155">
        <v>586.52503198106785</v>
      </c>
      <c r="V1457" s="167">
        <v>976.43300602861029</v>
      </c>
      <c r="W1457" s="154">
        <v>2.494925661225321</v>
      </c>
      <c r="X1457" s="154">
        <v>3071.26207422273</v>
      </c>
      <c r="Y1457" s="155">
        <v>2027.6807611070462</v>
      </c>
      <c r="Z1457" s="186">
        <v>2849.5844649387363</v>
      </c>
      <c r="AA1457" s="187">
        <v>8.2601051046817239E-2</v>
      </c>
      <c r="AB1457" s="188">
        <v>0.20582826696231221</v>
      </c>
      <c r="AC1457" s="189">
        <v>0.71157068199087048</v>
      </c>
    </row>
    <row r="1458" spans="1:53" x14ac:dyDescent="0.25">
      <c r="A1458" s="143" t="s">
        <v>33</v>
      </c>
      <c r="B1458" s="167">
        <v>6.7641127476949521</v>
      </c>
      <c r="C1458" s="154">
        <v>345.76342243817112</v>
      </c>
      <c r="D1458" s="154">
        <v>288.51399485881899</v>
      </c>
      <c r="E1458" s="155">
        <v>641.04153004468503</v>
      </c>
      <c r="F1458" s="170">
        <v>3175.8397571574742</v>
      </c>
      <c r="G1458" s="171">
        <v>162340.46718458101</v>
      </c>
      <c r="H1458" s="171">
        <v>135461.10917225748</v>
      </c>
      <c r="I1458" s="155">
        <v>300977.41611399601</v>
      </c>
      <c r="L1458" s="143"/>
      <c r="M1458" s="190" t="s">
        <v>33</v>
      </c>
      <c r="N1458" s="154">
        <v>7.7403332057619991</v>
      </c>
      <c r="O1458" s="154">
        <v>4.7018775541309774E-3</v>
      </c>
      <c r="P1458" s="154">
        <v>5.7880274487013814</v>
      </c>
      <c r="Q1458" s="155">
        <v>6.7641127476949521</v>
      </c>
      <c r="R1458" s="167">
        <v>624.18092764981645</v>
      </c>
      <c r="S1458" s="154">
        <v>5.5778334316030936E-2</v>
      </c>
      <c r="T1458" s="154">
        <v>68.663321481092723</v>
      </c>
      <c r="U1458" s="155">
        <v>345.76342243817112</v>
      </c>
      <c r="V1458" s="167">
        <v>578.45773439481729</v>
      </c>
      <c r="W1458" s="154">
        <v>0</v>
      </c>
      <c r="X1458" s="154">
        <v>0</v>
      </c>
      <c r="Y1458" s="155">
        <v>288.51399485881899</v>
      </c>
      <c r="Z1458" s="186">
        <v>641.04153004468503</v>
      </c>
      <c r="AA1458" s="187">
        <v>1.0551754341444066E-2</v>
      </c>
      <c r="AB1458" s="188">
        <v>0.53937756952200744</v>
      </c>
      <c r="AC1458" s="189">
        <v>0.45007067613654855</v>
      </c>
    </row>
    <row r="1459" spans="1:53" x14ac:dyDescent="0.25">
      <c r="A1459" s="143" t="s">
        <v>25</v>
      </c>
      <c r="B1459" s="167">
        <v>210.18044182792474</v>
      </c>
      <c r="C1459" s="154">
        <v>233.60440384726698</v>
      </c>
      <c r="D1459" s="154">
        <v>1733.7675815847804</v>
      </c>
      <c r="E1459" s="155">
        <v>2177.5524272599723</v>
      </c>
      <c r="F1459" s="170">
        <v>98682.477396834496</v>
      </c>
      <c r="G1459" s="171">
        <v>109680.33515379224</v>
      </c>
      <c r="H1459" s="171">
        <v>814026.64630983281</v>
      </c>
      <c r="I1459" s="155">
        <v>1022389.4588604596</v>
      </c>
      <c r="L1459" s="143"/>
      <c r="M1459" s="190" t="s">
        <v>25</v>
      </c>
      <c r="N1459" s="154">
        <v>82.203712895961218</v>
      </c>
      <c r="O1459" s="154">
        <v>0.27396632431712092</v>
      </c>
      <c r="P1459" s="154">
        <v>337.25348797612435</v>
      </c>
      <c r="Q1459" s="155">
        <v>210.18044182792474</v>
      </c>
      <c r="R1459" s="167">
        <v>417.75176153244109</v>
      </c>
      <c r="S1459" s="154">
        <v>4.0880810131362036E-2</v>
      </c>
      <c r="T1459" s="154">
        <v>50.324417946099835</v>
      </c>
      <c r="U1459" s="155">
        <v>233.60440384726698</v>
      </c>
      <c r="V1459" s="167">
        <v>387.15014639324789</v>
      </c>
      <c r="W1459" s="154">
        <v>2.494925661225321</v>
      </c>
      <c r="X1459" s="154">
        <v>3071.26207422273</v>
      </c>
      <c r="Y1459" s="155">
        <v>1733.7675815847804</v>
      </c>
      <c r="Z1459" s="186">
        <v>2177.5524272599723</v>
      </c>
      <c r="AA1459" s="187">
        <v>9.652141514332957E-2</v>
      </c>
      <c r="AB1459" s="188">
        <v>0.10727842917711645</v>
      </c>
      <c r="AC1459" s="189">
        <v>0.79620015567955382</v>
      </c>
      <c r="AZ1459" s="159"/>
    </row>
    <row r="1460" spans="1:53" x14ac:dyDescent="0.25">
      <c r="A1460" s="143" t="s">
        <v>173</v>
      </c>
      <c r="B1460" s="167">
        <v>18.434117275002286</v>
      </c>
      <c r="C1460" s="154">
        <v>7.1572056956297434</v>
      </c>
      <c r="D1460" s="154">
        <v>5.3991846634468335</v>
      </c>
      <c r="E1460" s="155">
        <v>30.99050763407886</v>
      </c>
      <c r="F1460" s="170">
        <v>8655.0601259575378</v>
      </c>
      <c r="G1460" s="171">
        <v>3360.4020580645615</v>
      </c>
      <c r="H1460" s="171">
        <v>2534.9880982177033</v>
      </c>
      <c r="I1460" s="155">
        <v>14550.450282239801</v>
      </c>
      <c r="L1460" s="143"/>
      <c r="M1460" s="190" t="s">
        <v>173</v>
      </c>
      <c r="N1460" s="154">
        <v>24.274477639030106</v>
      </c>
      <c r="O1460" s="154">
        <v>1.0245593864170533E-2</v>
      </c>
      <c r="P1460" s="154">
        <v>12.612361302765979</v>
      </c>
      <c r="Q1460" s="155">
        <v>18.434117275002286</v>
      </c>
      <c r="R1460" s="167">
        <v>11.680778582099666</v>
      </c>
      <c r="S1460" s="154">
        <v>2.1557972889813364E-3</v>
      </c>
      <c r="T1460" s="154">
        <v>2.6537938810204098</v>
      </c>
      <c r="U1460" s="155">
        <v>7.1572056956297434</v>
      </c>
      <c r="V1460" s="167">
        <v>10.825125240545095</v>
      </c>
      <c r="W1460" s="154">
        <v>0</v>
      </c>
      <c r="X1460" s="154">
        <v>0</v>
      </c>
      <c r="Y1460" s="155">
        <v>5.3991846634468335</v>
      </c>
      <c r="Z1460" s="186">
        <v>30.99050763407886</v>
      </c>
      <c r="AA1460" s="187">
        <v>0.5948310848167947</v>
      </c>
      <c r="AB1460" s="188">
        <v>0.23094832069673127</v>
      </c>
      <c r="AC1460" s="189">
        <v>0.17422059448647412</v>
      </c>
      <c r="AX1460" s="159"/>
    </row>
    <row r="1461" spans="1:53" x14ac:dyDescent="0.25">
      <c r="A1461" s="143" t="s">
        <v>199</v>
      </c>
      <c r="B1461" s="272">
        <v>1.3362662572143883E-2</v>
      </c>
      <c r="C1461" s="273">
        <v>0.10995087958493477</v>
      </c>
      <c r="D1461" s="154">
        <v>0</v>
      </c>
      <c r="E1461" s="155">
        <v>0.12331354215707865</v>
      </c>
      <c r="F1461" s="170">
        <v>6.2739455477817758</v>
      </c>
      <c r="G1461" s="171">
        <v>51.623381771580355</v>
      </c>
      <c r="H1461" s="171">
        <v>0</v>
      </c>
      <c r="I1461" s="155">
        <v>57.897327319362134</v>
      </c>
      <c r="L1461" s="143"/>
      <c r="M1461" s="191" t="s">
        <v>199</v>
      </c>
      <c r="N1461" s="154">
        <v>1.3271567083250205E-2</v>
      </c>
      <c r="O1461" s="154">
        <v>1.0919906761384365E-5</v>
      </c>
      <c r="P1461" s="154">
        <v>1.3442442799605037E-2</v>
      </c>
      <c r="Q1461" s="155">
        <v>1.3362662572143883E-2</v>
      </c>
      <c r="R1461" s="167">
        <v>0.20783137980938921</v>
      </c>
      <c r="S1461" s="154">
        <v>1.0189167309108791E-5</v>
      </c>
      <c r="T1461" s="154">
        <v>1.2542900019316332E-2</v>
      </c>
      <c r="U1461" s="155">
        <v>0.10995087958493477</v>
      </c>
      <c r="V1461" s="167">
        <v>0</v>
      </c>
      <c r="W1461" s="154">
        <v>0</v>
      </c>
      <c r="X1461" s="154">
        <v>0</v>
      </c>
      <c r="Y1461" s="155">
        <v>0</v>
      </c>
      <c r="Z1461" s="186">
        <v>0.12331354215707865</v>
      </c>
      <c r="AA1461" s="187">
        <v>0.10836330169741067</v>
      </c>
      <c r="AB1461" s="188">
        <v>0.89163669830258929</v>
      </c>
      <c r="AC1461" s="189">
        <v>0</v>
      </c>
      <c r="BA1461" s="159"/>
    </row>
    <row r="1462" spans="1:53" x14ac:dyDescent="0.25">
      <c r="A1462" s="143" t="s">
        <v>175</v>
      </c>
      <c r="B1462" s="167">
        <v>14.752166707259464</v>
      </c>
      <c r="C1462" s="154">
        <v>89.949136057695526</v>
      </c>
      <c r="D1462" s="154">
        <v>91.475806066149445</v>
      </c>
      <c r="E1462" s="155">
        <v>196.17710883110442</v>
      </c>
      <c r="F1462" s="170">
        <v>6926.3359853212096</v>
      </c>
      <c r="G1462" s="171">
        <v>42232.300535106224</v>
      </c>
      <c r="H1462" s="171">
        <v>42949.092151354809</v>
      </c>
      <c r="I1462" s="155">
        <v>92107.728671782228</v>
      </c>
      <c r="L1462" s="143"/>
      <c r="M1462" s="190" t="s">
        <v>175</v>
      </c>
      <c r="N1462" s="154">
        <v>7.7804558551482454</v>
      </c>
      <c r="O1462" s="154">
        <v>1.7605134345335414E-2</v>
      </c>
      <c r="P1462" s="154">
        <v>21.671980959893425</v>
      </c>
      <c r="Q1462" s="155">
        <v>14.752166707259464</v>
      </c>
      <c r="R1462" s="167">
        <v>170.18975391667252</v>
      </c>
      <c r="S1462" s="154">
        <v>8.2014657375090692E-3</v>
      </c>
      <c r="T1462" s="154">
        <v>10.096032544824551</v>
      </c>
      <c r="U1462" s="155">
        <v>89.949136057695526</v>
      </c>
      <c r="V1462" s="167">
        <v>0</v>
      </c>
      <c r="W1462" s="154">
        <v>0.14816131850094574</v>
      </c>
      <c r="X1462" s="154">
        <v>182.35310408733909</v>
      </c>
      <c r="Y1462" s="155">
        <v>91.475806066149445</v>
      </c>
      <c r="Z1462" s="186">
        <v>196.17710883110442</v>
      </c>
      <c r="AA1462" s="187">
        <v>7.5198206330791162E-2</v>
      </c>
      <c r="AB1462" s="188">
        <v>0.45850984650373156</v>
      </c>
      <c r="AC1462" s="189">
        <v>0.46629194716547739</v>
      </c>
      <c r="AV1462" s="432"/>
    </row>
    <row r="1463" spans="1:53" x14ac:dyDescent="0.25">
      <c r="A1463" s="143" t="s">
        <v>85</v>
      </c>
      <c r="B1463" s="102">
        <v>0.67935206211456256</v>
      </c>
      <c r="C1463" s="42">
        <v>1.2214970446304386E-2</v>
      </c>
      <c r="D1463" s="42">
        <v>2.166837892094263E-2</v>
      </c>
      <c r="E1463" s="36">
        <v>0.71323541148180958</v>
      </c>
      <c r="F1463" s="173">
        <v>318.9647139908439</v>
      </c>
      <c r="G1463" s="174">
        <v>5.7350890239221251</v>
      </c>
      <c r="H1463" s="174">
        <v>10.173588439035582</v>
      </c>
      <c r="I1463" s="36">
        <v>334.87339145380162</v>
      </c>
      <c r="L1463" s="143"/>
      <c r="M1463" s="190" t="s">
        <v>85</v>
      </c>
      <c r="N1463" s="42">
        <v>0.38243188587542842</v>
      </c>
      <c r="O1463" s="42">
        <v>7.9124129144781308E-4</v>
      </c>
      <c r="P1463" s="42">
        <v>0.97402075250177733</v>
      </c>
      <c r="Q1463" s="36">
        <v>0.67935206211456256</v>
      </c>
      <c r="R1463" s="102">
        <v>2.526304543656615E-3</v>
      </c>
      <c r="S1463" s="42">
        <v>1.7740167936777487E-5</v>
      </c>
      <c r="T1463" s="42">
        <v>2.1838207775620847E-2</v>
      </c>
      <c r="U1463" s="36">
        <v>1.2214970446304386E-2</v>
      </c>
      <c r="V1463" s="102">
        <v>0</v>
      </c>
      <c r="W1463" s="42">
        <v>2.5057121696358575E-5</v>
      </c>
      <c r="X1463" s="42">
        <v>4.3204975104424712E-2</v>
      </c>
      <c r="Y1463" s="36">
        <v>2.166837892094263E-2</v>
      </c>
      <c r="Z1463" s="30">
        <v>0.71323541148180958</v>
      </c>
      <c r="AA1463" s="187">
        <v>0.95249345612712732</v>
      </c>
      <c r="AB1463" s="188">
        <v>1.7126141312763351E-2</v>
      </c>
      <c r="AC1463" s="189">
        <v>3.0380402560109373E-2</v>
      </c>
    </row>
    <row r="1464" spans="1:53" x14ac:dyDescent="0.25">
      <c r="A1464" s="143" t="s">
        <v>86</v>
      </c>
      <c r="B1464" s="102">
        <v>2.7623791042655165E-3</v>
      </c>
      <c r="C1464" s="42">
        <v>1.0975740440163856E-3</v>
      </c>
      <c r="D1464" s="42">
        <v>3.8199182302008222E-3</v>
      </c>
      <c r="E1464" s="36">
        <v>7.6798713784827239E-3</v>
      </c>
      <c r="F1464" s="173">
        <v>1.2969732632941495</v>
      </c>
      <c r="G1464" s="174">
        <v>0.51532542632427214</v>
      </c>
      <c r="H1464" s="174">
        <v>1.7935017698657514</v>
      </c>
      <c r="I1464" s="36">
        <v>3.6058004594841728</v>
      </c>
      <c r="L1464" s="143"/>
      <c r="M1464" s="190" t="s">
        <v>86</v>
      </c>
      <c r="N1464" s="42">
        <v>6.9869942969748658E-4</v>
      </c>
      <c r="O1464" s="42">
        <v>3.9090003006571527E-6</v>
      </c>
      <c r="P1464" s="42">
        <v>4.8119928213160969E-3</v>
      </c>
      <c r="Q1464" s="36">
        <v>2.7623791042655165E-3</v>
      </c>
      <c r="R1464" s="102">
        <v>2.0440943697390373E-3</v>
      </c>
      <c r="S1464" s="42">
        <v>1.2639716163717616E-7</v>
      </c>
      <c r="T1464" s="42">
        <v>1.5559534091889738E-4</v>
      </c>
      <c r="U1464" s="36">
        <v>1.0975740440163856E-3</v>
      </c>
      <c r="V1464" s="102">
        <v>0</v>
      </c>
      <c r="W1464" s="42">
        <v>4.4173196487610974E-6</v>
      </c>
      <c r="X1464" s="42">
        <v>7.6166044833770605E-3</v>
      </c>
      <c r="Y1464" s="36">
        <v>3.8199182302008222E-3</v>
      </c>
      <c r="Z1464" s="30">
        <v>7.6798713784827239E-3</v>
      </c>
      <c r="AA1464" s="187">
        <v>0.35969080315655844</v>
      </c>
      <c r="AB1464" s="188">
        <v>0.14291568047500663</v>
      </c>
      <c r="AC1464" s="189">
        <v>0.49739351636843498</v>
      </c>
    </row>
    <row r="1465" spans="1:53" x14ac:dyDescent="0.25">
      <c r="A1465" s="143" t="s">
        <v>176</v>
      </c>
      <c r="B1465" s="167">
        <v>35.864759033326706</v>
      </c>
      <c r="C1465" s="154">
        <v>90.606442292748994</v>
      </c>
      <c r="D1465" s="154">
        <v>93.138135764780941</v>
      </c>
      <c r="E1465" s="155">
        <v>219.60933709085663</v>
      </c>
      <c r="F1465" s="170">
        <v>16838.975319819478</v>
      </c>
      <c r="G1465" s="171">
        <v>42540.914443799818</v>
      </c>
      <c r="H1465" s="171">
        <v>43729.577773540295</v>
      </c>
      <c r="I1465" s="155">
        <v>103109.46753715958</v>
      </c>
      <c r="L1465" s="143"/>
      <c r="M1465" s="190" t="s">
        <v>176</v>
      </c>
      <c r="N1465" s="154">
        <v>19.438567780280934</v>
      </c>
      <c r="O1465" s="154">
        <v>4.2378258168443955E-2</v>
      </c>
      <c r="P1465" s="154">
        <v>52.167781632595506</v>
      </c>
      <c r="Q1465" s="155">
        <v>35.864759033326706</v>
      </c>
      <c r="R1465" s="154">
        <v>170.80722806096307</v>
      </c>
      <c r="S1465" s="154">
        <v>8.7671660234462448E-3</v>
      </c>
      <c r="T1465" s="154">
        <v>10.792411543436684</v>
      </c>
      <c r="U1465" s="155">
        <v>90.606442292748994</v>
      </c>
      <c r="V1465" s="154">
        <v>0</v>
      </c>
      <c r="W1465" s="154">
        <v>0.1500836218587582</v>
      </c>
      <c r="X1465" s="154">
        <v>185.66765352856675</v>
      </c>
      <c r="Y1465" s="155">
        <v>93.138135764780941</v>
      </c>
      <c r="Z1465" s="154">
        <v>219.60933709085663</v>
      </c>
      <c r="AA1465" s="187">
        <v>0.16331163104640109</v>
      </c>
      <c r="AB1465" s="188">
        <v>0.41258010015878038</v>
      </c>
      <c r="AC1465" s="189">
        <v>0.42410826879481855</v>
      </c>
    </row>
    <row r="1466" spans="1:53" x14ac:dyDescent="0.25">
      <c r="A1466" s="143" t="s">
        <v>177</v>
      </c>
      <c r="B1466" s="102">
        <v>2.4713485429231997E-2</v>
      </c>
      <c r="C1466" s="42">
        <v>1.9932999871418956E-3</v>
      </c>
      <c r="D1466" s="42">
        <v>6.2605274031439534E-2</v>
      </c>
      <c r="E1466" s="36">
        <v>8.9312059447813424E-2</v>
      </c>
      <c r="F1466" s="173">
        <v>11.603305931119067</v>
      </c>
      <c r="G1466" s="174">
        <v>0.93588051873676459</v>
      </c>
      <c r="H1466" s="174">
        <v>29.393998251217596</v>
      </c>
      <c r="I1466" s="36">
        <v>41.933184701073422</v>
      </c>
      <c r="L1466" s="143"/>
      <c r="M1466" s="190" t="s">
        <v>177</v>
      </c>
      <c r="N1466" s="42">
        <v>1.6320378306187561E-2</v>
      </c>
      <c r="O1466" s="42">
        <v>2.6838673053728327E-5</v>
      </c>
      <c r="P1466" s="42">
        <v>3.3038498883328084E-2</v>
      </c>
      <c r="Q1466" s="36">
        <v>2.4713485429231997E-2</v>
      </c>
      <c r="R1466" s="102">
        <v>2.8998488975142422E-3</v>
      </c>
      <c r="S1466" s="42">
        <v>8.857327025708734E-7</v>
      </c>
      <c r="T1466" s="42">
        <v>1.0903400047473592E-3</v>
      </c>
      <c r="U1466" s="36">
        <v>1.9932999871418956E-3</v>
      </c>
      <c r="V1466" s="102">
        <v>0</v>
      </c>
      <c r="W1466" s="42">
        <v>7.2396185056718338E-5</v>
      </c>
      <c r="X1466" s="42">
        <v>0.12482979533460936</v>
      </c>
      <c r="Y1466" s="36">
        <v>6.2605274031439534E-2</v>
      </c>
      <c r="Z1466" s="30">
        <v>8.9312059447813424E-2</v>
      </c>
      <c r="AA1466" s="187">
        <v>0.2767093893257776</v>
      </c>
      <c r="AB1466" s="188">
        <v>2.2318374466626371E-2</v>
      </c>
      <c r="AC1466" s="189">
        <v>0.70097223620759608</v>
      </c>
    </row>
    <row r="1467" spans="1:53" x14ac:dyDescent="0.25">
      <c r="A1467" s="143" t="s">
        <v>178</v>
      </c>
      <c r="B1467" s="102">
        <v>6.448105707205791E-2</v>
      </c>
      <c r="C1467" s="42">
        <v>1.6868217697025643E-2</v>
      </c>
      <c r="D1467" s="42">
        <v>1.3558656643340878</v>
      </c>
      <c r="E1467" s="36">
        <v>1.4372149391031714</v>
      </c>
      <c r="F1467" s="173">
        <v>30.274703020402235</v>
      </c>
      <c r="G1467" s="174">
        <v>7.9198497116797704</v>
      </c>
      <c r="H1467" s="174">
        <v>636.59673378808077</v>
      </c>
      <c r="I1467" s="36">
        <v>674.79128652016277</v>
      </c>
      <c r="L1467" s="143"/>
      <c r="M1467" s="190" t="s">
        <v>178</v>
      </c>
      <c r="N1467" s="42">
        <v>2.349285283493753E-2</v>
      </c>
      <c r="O1467" s="42">
        <v>8.5444213677396703E-5</v>
      </c>
      <c r="P1467" s="42">
        <v>0.1051821210577832</v>
      </c>
      <c r="Q1467" s="36">
        <v>6.448105707205791E-2</v>
      </c>
      <c r="R1467" s="102">
        <v>3.0726488773467408E-2</v>
      </c>
      <c r="S1467" s="42">
        <v>2.4986095879853372E-6</v>
      </c>
      <c r="T1467" s="42">
        <v>3.0757970007410191E-3</v>
      </c>
      <c r="U1467" s="36">
        <v>1.6868217697025643E-2</v>
      </c>
      <c r="V1467" s="102">
        <v>0</v>
      </c>
      <c r="W1467" s="42">
        <v>1.5679110596638645E-3</v>
      </c>
      <c r="X1467" s="42">
        <v>2.7034852254628263</v>
      </c>
      <c r="Y1467" s="36">
        <v>1.3558656643340878</v>
      </c>
      <c r="Z1467" s="30">
        <v>1.4372149391031714</v>
      </c>
      <c r="AA1467" s="187">
        <v>4.4865284459326853E-2</v>
      </c>
      <c r="AB1467" s="188">
        <v>1.1736739744405584E-2</v>
      </c>
      <c r="AC1467" s="189">
        <v>0.9433979757962675</v>
      </c>
    </row>
    <row r="1468" spans="1:53" x14ac:dyDescent="0.25">
      <c r="A1468" s="143" t="s">
        <v>179</v>
      </c>
      <c r="B1468" s="102">
        <v>8.7246797081253893E-2</v>
      </c>
      <c r="C1468" s="42">
        <v>4.3388219373561902E-2</v>
      </c>
      <c r="D1468" s="42">
        <v>5.0570044070913533E-2</v>
      </c>
      <c r="E1468" s="36">
        <v>0.18120506052572932</v>
      </c>
      <c r="F1468" s="173">
        <v>40.963516900234943</v>
      </c>
      <c r="G1468" s="174">
        <v>20.371338742954123</v>
      </c>
      <c r="H1468" s="174">
        <v>23.743299745608507</v>
      </c>
      <c r="I1468" s="36">
        <v>85.078155388797569</v>
      </c>
      <c r="L1468" s="143"/>
      <c r="M1468" s="190" t="s">
        <v>179</v>
      </c>
      <c r="N1468" s="42">
        <v>4.2628999405637073E-2</v>
      </c>
      <c r="O1468" s="42">
        <v>1.0685449567616755E-4</v>
      </c>
      <c r="P1468" s="42">
        <v>0.13153825187289689</v>
      </c>
      <c r="Q1468" s="36">
        <v>8.7246797081253893E-2</v>
      </c>
      <c r="R1468" s="102">
        <v>7.9995017224632245E-2</v>
      </c>
      <c r="S1468" s="42">
        <v>5.6509270415443158E-6</v>
      </c>
      <c r="T1468" s="42">
        <v>6.9563106334683319E-3</v>
      </c>
      <c r="U1468" s="36">
        <v>4.3388219373561902E-2</v>
      </c>
      <c r="V1468" s="102">
        <v>0</v>
      </c>
      <c r="W1468" s="42">
        <v>5.8478751599197754E-5</v>
      </c>
      <c r="X1468" s="42">
        <v>0.10083253126987646</v>
      </c>
      <c r="Y1468" s="36">
        <v>5.0570044070913533E-2</v>
      </c>
      <c r="Z1468" s="30">
        <v>0.18120506052572932</v>
      </c>
      <c r="AA1468" s="187">
        <v>0.48148101840050828</v>
      </c>
      <c r="AB1468" s="188">
        <v>0.23944264717375929</v>
      </c>
      <c r="AC1468" s="189">
        <v>0.27907633442573249</v>
      </c>
    </row>
    <row r="1469" spans="1:53" x14ac:dyDescent="0.25">
      <c r="A1469" s="143" t="s">
        <v>180</v>
      </c>
      <c r="B1469" s="102">
        <v>6.3303154605651949E-3</v>
      </c>
      <c r="C1469" s="42">
        <v>7.0099751690461936E-3</v>
      </c>
      <c r="D1469" s="42">
        <v>2.0711341156990901E-2</v>
      </c>
      <c r="E1469" s="36">
        <v>3.4051631786602289E-2</v>
      </c>
      <c r="F1469" s="173">
        <v>2.9721662344943258</v>
      </c>
      <c r="G1469" s="174">
        <v>3.2912753924940321</v>
      </c>
      <c r="H1469" s="174">
        <v>9.7242466416365456</v>
      </c>
      <c r="I1469" s="36">
        <v>15.987688268624902</v>
      </c>
      <c r="L1469" s="143"/>
      <c r="M1469" s="190" t="s">
        <v>180</v>
      </c>
      <c r="N1469" s="42">
        <v>1.1117235981862563E-2</v>
      </c>
      <c r="O1469" s="42">
        <v>1.2719169395050904E-6</v>
      </c>
      <c r="P1469" s="42">
        <v>1.5657341293066436E-3</v>
      </c>
      <c r="Q1469" s="36">
        <v>6.3303154605651949E-3</v>
      </c>
      <c r="R1469" s="102">
        <v>1.2696000943746663E-2</v>
      </c>
      <c r="S1469" s="42">
        <v>1.097394035748862E-6</v>
      </c>
      <c r="T1469" s="42">
        <v>1.3508958342343638E-3</v>
      </c>
      <c r="U1469" s="36">
        <v>7.0099751690461936E-3</v>
      </c>
      <c r="V1469" s="102">
        <v>1.7999999999999999E-2</v>
      </c>
      <c r="W1469" s="42">
        <v>3.1353709282517561E-6</v>
      </c>
      <c r="X1469" s="42">
        <v>2.3406192480517039E-2</v>
      </c>
      <c r="Y1469" s="36">
        <v>2.0711341156990901E-2</v>
      </c>
      <c r="Z1469" s="30">
        <v>3.4051631786602289E-2</v>
      </c>
      <c r="AA1469" s="187">
        <v>0.18590343923124047</v>
      </c>
      <c r="AB1469" s="188">
        <v>0.20586312024565848</v>
      </c>
      <c r="AC1469" s="189">
        <v>0.60823344052310102</v>
      </c>
    </row>
    <row r="1470" spans="1:53" x14ac:dyDescent="0.25">
      <c r="A1470" s="143" t="s">
        <v>181</v>
      </c>
      <c r="B1470" s="102">
        <v>1.793727997878991E-3</v>
      </c>
      <c r="C1470" s="42">
        <v>4.2368415397497057E-3</v>
      </c>
      <c r="D1470" s="42">
        <v>6.9985053284296397E-3</v>
      </c>
      <c r="E1470" s="36">
        <v>1.3029074866058336E-2</v>
      </c>
      <c r="F1470" s="173">
        <v>0.84217884912279739</v>
      </c>
      <c r="G1470" s="174">
        <v>1.9892527384761183</v>
      </c>
      <c r="H1470" s="174">
        <v>3.2858901517097583</v>
      </c>
      <c r="I1470" s="36">
        <v>6.1173217393086734</v>
      </c>
      <c r="L1470" s="143"/>
      <c r="M1470" s="190" t="s">
        <v>181</v>
      </c>
      <c r="N1470" s="42">
        <v>2.1953863363319611E-3</v>
      </c>
      <c r="O1470" s="42">
        <v>1.1315356876407578E-6</v>
      </c>
      <c r="P1470" s="42">
        <v>1.3929243251976564E-3</v>
      </c>
      <c r="Q1470" s="36">
        <v>1.793727997878991E-3</v>
      </c>
      <c r="R1470" s="102">
        <v>7.9176686475274059E-3</v>
      </c>
      <c r="S1470" s="42">
        <v>4.660435814398905E-7</v>
      </c>
      <c r="T1470" s="42">
        <v>5.7370125244865999E-4</v>
      </c>
      <c r="U1470" s="36">
        <v>4.2368415397497057E-3</v>
      </c>
      <c r="V1470" s="102">
        <v>4.5999999999999999E-3</v>
      </c>
      <c r="W1470" s="42">
        <v>2.7736103435840906E-6</v>
      </c>
      <c r="X1470" s="42">
        <v>9.38242342820007E-3</v>
      </c>
      <c r="Y1470" s="36">
        <v>6.9985053284296397E-3</v>
      </c>
      <c r="Z1470" s="30">
        <v>1.3029074866058336E-2</v>
      </c>
      <c r="AA1470" s="187">
        <v>0.13767117130869971</v>
      </c>
      <c r="AB1470" s="188">
        <v>0.3251836053829868</v>
      </c>
      <c r="AC1470" s="189">
        <v>0.53714522330831349</v>
      </c>
    </row>
    <row r="1471" spans="1:53" x14ac:dyDescent="0.25">
      <c r="A1471" s="143" t="s">
        <v>182</v>
      </c>
      <c r="B1471" s="102">
        <v>2.7589684252242053E-2</v>
      </c>
      <c r="C1471" s="42">
        <v>0.16210334662137052</v>
      </c>
      <c r="D1471" s="42">
        <v>4.1377124408520258E-4</v>
      </c>
      <c r="E1471" s="36">
        <v>0.19010680211769779</v>
      </c>
      <c r="F1471" s="173">
        <v>12.953719046973417</v>
      </c>
      <c r="G1471" s="174">
        <v>76.109649878894103</v>
      </c>
      <c r="H1471" s="174">
        <v>0.19427103248420863</v>
      </c>
      <c r="I1471" s="36">
        <v>89.257639958351746</v>
      </c>
      <c r="L1471" s="143"/>
      <c r="M1471" s="190" t="s">
        <v>182</v>
      </c>
      <c r="N1471" s="42">
        <v>1.8997009313972121E-2</v>
      </c>
      <c r="O1471" s="42">
        <v>2.9334441126781486E-5</v>
      </c>
      <c r="P1471" s="42">
        <v>3.6110797969409691E-2</v>
      </c>
      <c r="Q1471" s="36">
        <v>2.7589684252242053E-2</v>
      </c>
      <c r="R1471" s="102">
        <v>0.30644177410598089</v>
      </c>
      <c r="S1471" s="42">
        <v>1.499731351273595E-5</v>
      </c>
      <c r="T1471" s="42">
        <v>1.84617445412271E-2</v>
      </c>
      <c r="U1471" s="36">
        <v>0.16210334662137052</v>
      </c>
      <c r="V1471" s="102">
        <v>0</v>
      </c>
      <c r="W1471" s="42">
        <v>6.7005124574108322E-7</v>
      </c>
      <c r="X1471" s="42">
        <v>8.2483538921139445E-4</v>
      </c>
      <c r="Y1471" s="36">
        <v>4.1377124408520258E-4</v>
      </c>
      <c r="Z1471" s="30">
        <v>0.19010680211769779</v>
      </c>
      <c r="AA1471" s="187">
        <v>0.14512728605660777</v>
      </c>
      <c r="AB1471" s="188">
        <v>0.85269619401103836</v>
      </c>
      <c r="AC1471" s="189">
        <v>2.1765199323537671E-3</v>
      </c>
    </row>
    <row r="1472" spans="1:53" x14ac:dyDescent="0.25">
      <c r="A1472" s="143" t="s">
        <v>200</v>
      </c>
      <c r="B1472" s="102">
        <v>3.6279492363517967E-4</v>
      </c>
      <c r="C1472" s="42">
        <v>2.7167389072344389E-4</v>
      </c>
      <c r="D1472" s="42">
        <v>1.1997632883946477E-3</v>
      </c>
      <c r="E1472" s="36">
        <v>1.8342321027532713E-3</v>
      </c>
      <c r="F1472" s="173">
        <v>0.17033698064363997</v>
      </c>
      <c r="G1472" s="174">
        <v>0.12755445914694241</v>
      </c>
      <c r="H1472" s="174">
        <v>0.5633046184453615</v>
      </c>
      <c r="I1472" s="36">
        <v>0.86119605823594381</v>
      </c>
      <c r="L1472" s="143"/>
      <c r="M1472" s="190" t="s">
        <v>200</v>
      </c>
      <c r="N1472" s="42">
        <v>2.4774122922592958E-4</v>
      </c>
      <c r="O1472" s="42">
        <v>3.8740410128420649E-7</v>
      </c>
      <c r="P1472" s="42">
        <v>4.7689578177177993E-4</v>
      </c>
      <c r="Q1472" s="36">
        <v>3.6279492363517967E-4</v>
      </c>
      <c r="R1472" s="102">
        <v>5.019213389781587E-4</v>
      </c>
      <c r="S1472" s="42">
        <v>3.4546972078651756E-8</v>
      </c>
      <c r="T1472" s="42">
        <v>4.2527441507930518E-5</v>
      </c>
      <c r="U1472" s="36">
        <v>2.7167389072344389E-4</v>
      </c>
      <c r="V1472" s="102">
        <v>6.5769220473088272E-4</v>
      </c>
      <c r="W1472" s="42">
        <v>6.2684620575432718E-7</v>
      </c>
      <c r="X1472" s="42">
        <v>1.7385376043784653E-3</v>
      </c>
      <c r="Y1472" s="36">
        <v>1.1997632883946477E-3</v>
      </c>
      <c r="Z1472" s="30">
        <v>1.8342321027532713E-3</v>
      </c>
      <c r="AA1472" s="187">
        <v>0.19779117544099623</v>
      </c>
      <c r="AB1472" s="188">
        <v>0.14811314790295527</v>
      </c>
      <c r="AC1472" s="189">
        <v>0.65409567665604851</v>
      </c>
    </row>
    <row r="1473" spans="1:51" x14ac:dyDescent="0.25">
      <c r="A1473" s="143" t="s">
        <v>201</v>
      </c>
      <c r="B1473" s="102">
        <v>4.7485475224740123E-4</v>
      </c>
      <c r="C1473" s="42">
        <v>6.6466512823395237E-4</v>
      </c>
      <c r="D1473" s="42">
        <v>2.0579615830060892E-3</v>
      </c>
      <c r="E1473" s="36">
        <v>3.1974814634874427E-3</v>
      </c>
      <c r="F1473" s="173">
        <v>0.22295054167693626</v>
      </c>
      <c r="G1473" s="174">
        <v>0.31206900567423135</v>
      </c>
      <c r="H1473" s="174">
        <v>0.96623998709079761</v>
      </c>
      <c r="I1473" s="36">
        <v>1.501259534441965</v>
      </c>
      <c r="L1473" s="143"/>
      <c r="M1473" s="190" t="s">
        <v>201</v>
      </c>
      <c r="N1473" s="42">
        <v>4.7296849623368694E-4</v>
      </c>
      <c r="O1473" s="42">
        <v>3.8695802232209263E-7</v>
      </c>
      <c r="P1473" s="42">
        <v>4.763466570344216E-4</v>
      </c>
      <c r="Q1473" s="36">
        <v>4.7485475224740123E-4</v>
      </c>
      <c r="R1473" s="102">
        <v>1.2351648098411292E-3</v>
      </c>
      <c r="S1473" s="42">
        <v>7.8716526787444792E-8</v>
      </c>
      <c r="T1473" s="42">
        <v>9.6900315345701629E-5</v>
      </c>
      <c r="U1473" s="36">
        <v>6.6466512823395237E-4</v>
      </c>
      <c r="V1473" s="102">
        <v>8.2226686785038681E-4</v>
      </c>
      <c r="W1473" s="42">
        <v>1.4289464371179923E-6</v>
      </c>
      <c r="X1473" s="42">
        <v>3.2861410505826863E-3</v>
      </c>
      <c r="Y1473" s="36">
        <v>2.0579615830060892E-3</v>
      </c>
      <c r="Z1473" s="30">
        <v>3.1974814634874427E-3</v>
      </c>
      <c r="AA1473" s="187">
        <v>0.14850899299021569</v>
      </c>
      <c r="AB1473" s="188">
        <v>0.20787145627703266</v>
      </c>
      <c r="AC1473" s="189">
        <v>0.64361955073275168</v>
      </c>
    </row>
    <row r="1474" spans="1:51" ht="11.25" customHeight="1" x14ac:dyDescent="0.25">
      <c r="A1474" s="143" t="s">
        <v>185</v>
      </c>
      <c r="B1474" s="102">
        <v>1.2232618624283009E-3</v>
      </c>
      <c r="C1474" s="42">
        <v>5.1954561544531055E-4</v>
      </c>
      <c r="D1474" s="42">
        <v>4.3197639081693273E-2</v>
      </c>
      <c r="E1474" s="36">
        <v>4.4940446559566888E-2</v>
      </c>
      <c r="F1474" s="173">
        <v>0.57433750752279666</v>
      </c>
      <c r="G1474" s="174">
        <v>0.24393348880092869</v>
      </c>
      <c r="H1474" s="174">
        <v>20.281858793340138</v>
      </c>
      <c r="I1474" s="36">
        <v>21.100129789663864</v>
      </c>
      <c r="L1474" s="143"/>
      <c r="M1474" s="190" t="s">
        <v>185</v>
      </c>
      <c r="N1474" s="42">
        <v>4.3319112940094816E-4</v>
      </c>
      <c r="O1474" s="42">
        <v>1.631038230109636E-6</v>
      </c>
      <c r="P1474" s="42">
        <v>2.0078136738081705E-3</v>
      </c>
      <c r="Q1474" s="36">
        <v>1.2232618624283009E-3</v>
      </c>
      <c r="R1474" s="102">
        <v>9.6205852234827001E-4</v>
      </c>
      <c r="S1474" s="42">
        <v>6.4297795843271177E-8</v>
      </c>
      <c r="T1474" s="42">
        <v>7.915080793732727E-5</v>
      </c>
      <c r="U1474" s="36">
        <v>5.1954561544531055E-4</v>
      </c>
      <c r="V1474" s="102">
        <v>0</v>
      </c>
      <c r="W1474" s="42">
        <v>4.995336768913565E-5</v>
      </c>
      <c r="X1474" s="42">
        <v>8.6132558780880455E-2</v>
      </c>
      <c r="Y1474" s="36">
        <v>4.3197639081693273E-2</v>
      </c>
      <c r="Z1474" s="30">
        <v>4.4940446559566888E-2</v>
      </c>
      <c r="AA1474" s="187">
        <v>2.7219619653910489E-2</v>
      </c>
      <c r="AB1474" s="188">
        <v>1.1560757740951064E-2</v>
      </c>
      <c r="AC1474" s="189">
        <v>0.96121962260513838</v>
      </c>
    </row>
    <row r="1475" spans="1:51" x14ac:dyDescent="0.25">
      <c r="A1475" s="143" t="s">
        <v>186</v>
      </c>
      <c r="B1475" s="102">
        <v>5.685312719507259E-3</v>
      </c>
      <c r="C1475" s="42">
        <v>5.1983396071619645E-3</v>
      </c>
      <c r="D1475" s="42">
        <v>0.93554730839052047</v>
      </c>
      <c r="E1475" s="36">
        <v>0.94643096071718968</v>
      </c>
      <c r="F1475" s="173">
        <v>2.669328977793453</v>
      </c>
      <c r="G1475" s="174">
        <v>2.4406887069198011</v>
      </c>
      <c r="H1475" s="174">
        <v>439.25174631377564</v>
      </c>
      <c r="I1475" s="36">
        <v>444.36176399848887</v>
      </c>
      <c r="L1475" s="143"/>
      <c r="M1475" s="190" t="s">
        <v>186</v>
      </c>
      <c r="N1475" s="42">
        <v>1.5921711296503112E-3</v>
      </c>
      <c r="O1475" s="42">
        <v>7.9206837476264129E-6</v>
      </c>
      <c r="P1475" s="42">
        <v>9.7503889490839595E-3</v>
      </c>
      <c r="Q1475" s="36">
        <v>5.685312719507259E-3</v>
      </c>
      <c r="R1475" s="102">
        <v>9.7739354404767533E-3</v>
      </c>
      <c r="S1475" s="42">
        <v>5.2378841224770988E-7</v>
      </c>
      <c r="T1475" s="42">
        <v>6.4478533787802833E-4</v>
      </c>
      <c r="U1475" s="36">
        <v>5.1983396071619645E-3</v>
      </c>
      <c r="V1475" s="102">
        <v>0</v>
      </c>
      <c r="W1475" s="42">
        <v>1.0818586311680664E-3</v>
      </c>
      <c r="X1475" s="42">
        <v>1.86540480556935</v>
      </c>
      <c r="Y1475" s="36">
        <v>0.93554730839052047</v>
      </c>
      <c r="Z1475" s="30">
        <v>0.94643096071718968</v>
      </c>
      <c r="AA1475" s="187">
        <v>6.0071077083097783E-3</v>
      </c>
      <c r="AB1475" s="188">
        <v>5.4925713791344581E-3</v>
      </c>
      <c r="AC1475" s="189">
        <v>0.9885003209125558</v>
      </c>
    </row>
    <row r="1476" spans="1:51" x14ac:dyDescent="0.25">
      <c r="A1476" s="143" t="s">
        <v>187</v>
      </c>
      <c r="B1476" s="102">
        <v>7.225794861862909E-3</v>
      </c>
      <c r="C1476" s="42">
        <v>1.3423277506114998E-2</v>
      </c>
      <c r="D1476" s="42">
        <v>3.4893330408930334E-2</v>
      </c>
      <c r="E1476" s="36">
        <v>5.5542402776908237E-2</v>
      </c>
      <c r="F1476" s="173">
        <v>3.3926055722812345</v>
      </c>
      <c r="G1476" s="174">
        <v>6.3024050552387658</v>
      </c>
      <c r="H1476" s="174">
        <v>16.382876824469868</v>
      </c>
      <c r="I1476" s="36">
        <v>26.077887451989863</v>
      </c>
      <c r="L1476" s="143"/>
      <c r="M1476" s="190" t="s">
        <v>187</v>
      </c>
      <c r="N1476" s="42">
        <v>2.7516314789139177E-3</v>
      </c>
      <c r="O1476" s="42">
        <v>9.4788228681387975E-6</v>
      </c>
      <c r="P1476" s="42">
        <v>1.1668463568125792E-2</v>
      </c>
      <c r="Q1476" s="36">
        <v>7.225794861862909E-3</v>
      </c>
      <c r="R1476" s="102">
        <v>2.5311883258162651E-2</v>
      </c>
      <c r="S1476" s="42">
        <v>1.2932611299683788E-6</v>
      </c>
      <c r="T1476" s="42">
        <v>1.5920089012141517E-3</v>
      </c>
      <c r="U1476" s="36">
        <v>1.3423277506114998E-2</v>
      </c>
      <c r="V1476" s="102">
        <v>0</v>
      </c>
      <c r="W1476" s="42">
        <v>4.0350338603446447E-5</v>
      </c>
      <c r="X1476" s="42">
        <v>6.9574446576214755E-2</v>
      </c>
      <c r="Y1476" s="36">
        <v>3.4893330408930334E-2</v>
      </c>
      <c r="Z1476" s="30">
        <v>5.5542402776908237E-2</v>
      </c>
      <c r="AA1476" s="187">
        <v>0.13009510753227685</v>
      </c>
      <c r="AB1476" s="188">
        <v>0.24167621195703345</v>
      </c>
      <c r="AC1476" s="189">
        <v>0.62822868051068981</v>
      </c>
    </row>
    <row r="1477" spans="1:51" x14ac:dyDescent="0.25">
      <c r="A1477" s="143" t="s">
        <v>188</v>
      </c>
      <c r="B1477" s="102">
        <v>6.429288611085086E-5</v>
      </c>
      <c r="C1477" s="42">
        <v>2.3335365211159618E-3</v>
      </c>
      <c r="D1477" s="42">
        <v>1.4290825398323721E-2</v>
      </c>
      <c r="E1477" s="36">
        <v>1.6688654805550533E-2</v>
      </c>
      <c r="F1477" s="173">
        <v>3.018635428317169E-2</v>
      </c>
      <c r="G1477" s="174">
        <v>1.0956260392117922</v>
      </c>
      <c r="H1477" s="174">
        <v>6.7097301827292162</v>
      </c>
      <c r="I1477" s="36">
        <v>7.8355425762241797</v>
      </c>
      <c r="L1477" s="143"/>
      <c r="M1477" s="190" t="s">
        <v>188</v>
      </c>
      <c r="N1477" s="42">
        <v>7.2545249701318546E-5</v>
      </c>
      <c r="O1477" s="42">
        <v>4.5520522455761358E-8</v>
      </c>
      <c r="P1477" s="42">
        <v>5.6035919783085634E-5</v>
      </c>
      <c r="Q1477" s="36">
        <v>6.429288611085086E-5</v>
      </c>
      <c r="R1477" s="102">
        <v>4.4221856969618115E-3</v>
      </c>
      <c r="S1477" s="42">
        <v>2.0713231672673009E-7</v>
      </c>
      <c r="T1477" s="42">
        <v>2.5498059465076941E-4</v>
      </c>
      <c r="U1477" s="36">
        <v>2.3335365211159618E-3</v>
      </c>
      <c r="V1477" s="102">
        <v>1.2419999999999999E-2</v>
      </c>
      <c r="W1477" s="42">
        <v>2.1634059404937116E-6</v>
      </c>
      <c r="X1477" s="42">
        <v>1.6150272811556756E-2</v>
      </c>
      <c r="Y1477" s="36">
        <v>1.4290825398323721E-2</v>
      </c>
      <c r="Z1477" s="30">
        <v>1.6688654805550533E-2</v>
      </c>
      <c r="AA1477" s="187">
        <v>3.8524906207220177E-3</v>
      </c>
      <c r="AB1477" s="188">
        <v>0.13982771818971554</v>
      </c>
      <c r="AC1477" s="189">
        <v>0.85631979118956247</v>
      </c>
    </row>
    <row r="1478" spans="1:51" x14ac:dyDescent="0.25">
      <c r="A1478" s="143" t="s">
        <v>189</v>
      </c>
      <c r="B1478" s="102">
        <v>5.2110128809903784E-5</v>
      </c>
      <c r="C1478" s="42">
        <v>1.4649239024701003E-3</v>
      </c>
      <c r="D1478" s="42">
        <v>4.8289686766164507E-3</v>
      </c>
      <c r="E1478" s="36">
        <v>6.3460027078964549E-3</v>
      </c>
      <c r="F1478" s="173">
        <v>2.4466389753997779E-2</v>
      </c>
      <c r="G1478" s="174">
        <v>0.68780100867778071</v>
      </c>
      <c r="H1478" s="174">
        <v>2.2672642046797331</v>
      </c>
      <c r="I1478" s="36">
        <v>2.9795316031115116</v>
      </c>
      <c r="L1478" s="143"/>
      <c r="M1478" s="190" t="s">
        <v>189</v>
      </c>
      <c r="N1478" s="42">
        <v>5.8379478029919899E-5</v>
      </c>
      <c r="O1478" s="42">
        <v>3.7233563249874168E-8</v>
      </c>
      <c r="P1478" s="42">
        <v>4.5834644484497218E-5</v>
      </c>
      <c r="Q1478" s="36">
        <v>5.2110128809903784E-5</v>
      </c>
      <c r="R1478" s="102">
        <v>2.7754219749638849E-3</v>
      </c>
      <c r="S1478" s="42">
        <v>1.305911003500546E-7</v>
      </c>
      <c r="T1478" s="42">
        <v>1.6075809390615552E-4</v>
      </c>
      <c r="U1478" s="36">
        <v>1.4649239024701003E-3</v>
      </c>
      <c r="V1478" s="102">
        <v>3.1739999999999997E-3</v>
      </c>
      <c r="W1478" s="42">
        <v>1.9137911370730224E-6</v>
      </c>
      <c r="X1478" s="42">
        <v>6.4738721654580477E-3</v>
      </c>
      <c r="Y1478" s="36">
        <v>4.8289686766164507E-3</v>
      </c>
      <c r="Z1478" s="30">
        <v>6.3460027078964549E-3</v>
      </c>
      <c r="AA1478" s="187">
        <v>8.2114885871482739E-3</v>
      </c>
      <c r="AB1478" s="188">
        <v>0.23084199139204067</v>
      </c>
      <c r="AC1478" s="189">
        <v>0.76094652002081098</v>
      </c>
    </row>
    <row r="1479" spans="1:51" x14ac:dyDescent="0.25">
      <c r="A1479" s="143" t="s">
        <v>190</v>
      </c>
      <c r="B1479" s="102">
        <v>1.0201094949581495E-3</v>
      </c>
      <c r="C1479" s="42">
        <v>6.0041723258380461E-2</v>
      </c>
      <c r="D1479" s="42">
        <v>2.8550215841878973E-4</v>
      </c>
      <c r="E1479" s="42">
        <v>6.1347334911757402E-2</v>
      </c>
      <c r="F1479" s="173">
        <v>0.47895480332523094</v>
      </c>
      <c r="G1479" s="174">
        <v>28.19037750031465</v>
      </c>
      <c r="H1479" s="174">
        <v>0.13404701241410394</v>
      </c>
      <c r="I1479" s="36">
        <v>28.803379316053984</v>
      </c>
      <c r="L1479" s="143"/>
      <c r="M1479" s="190" t="s">
        <v>190</v>
      </c>
      <c r="N1479" s="42">
        <v>1.0558320653707588E-3</v>
      </c>
      <c r="O1479" s="42">
        <v>7.9915930784232619E-7</v>
      </c>
      <c r="P1479" s="42">
        <v>9.8376785793000024E-4</v>
      </c>
      <c r="Q1479" s="36">
        <v>1.0201094949581495E-3</v>
      </c>
      <c r="R1479" s="102">
        <v>0.11382627450973176</v>
      </c>
      <c r="S1479" s="42">
        <v>5.2941537920115096E-6</v>
      </c>
      <c r="T1479" s="42">
        <v>6.5171215356059284E-3</v>
      </c>
      <c r="U1479" s="36">
        <v>6.0041723258380461E-2</v>
      </c>
      <c r="V1479" s="102">
        <v>0</v>
      </c>
      <c r="W1479" s="42">
        <v>4.6233535956134736E-7</v>
      </c>
      <c r="X1479" s="42">
        <v>5.691364185558621E-4</v>
      </c>
      <c r="Y1479" s="36">
        <v>2.8550215841878973E-4</v>
      </c>
      <c r="Z1479" s="30">
        <v>6.1347334911757402E-2</v>
      </c>
      <c r="AA1479" s="187">
        <v>1.6628423980038984E-2</v>
      </c>
      <c r="AB1479" s="188">
        <v>0.9787177119388325</v>
      </c>
      <c r="AC1479" s="189">
        <v>4.6538640811285246E-3</v>
      </c>
    </row>
    <row r="1480" spans="1:51" x14ac:dyDescent="0.25">
      <c r="A1480" s="143" t="s">
        <v>191</v>
      </c>
      <c r="B1480" s="102">
        <v>7.4411450586792869E-6</v>
      </c>
      <c r="C1480" s="42">
        <v>8.7399085387023211E-5</v>
      </c>
      <c r="D1480" s="42">
        <v>8.2783666899230684E-4</v>
      </c>
      <c r="E1480" s="42">
        <v>9.226768994380093E-4</v>
      </c>
      <c r="F1480" s="173">
        <v>3.4937153175311495E-3</v>
      </c>
      <c r="G1480" s="174">
        <v>4.1035018259548799E-2</v>
      </c>
      <c r="H1480" s="174">
        <v>0.38868018672729943</v>
      </c>
      <c r="I1480" s="36">
        <v>0.4332089203043793</v>
      </c>
      <c r="L1480" s="143"/>
      <c r="M1480" s="145" t="s">
        <v>191</v>
      </c>
      <c r="N1480" s="102">
        <v>5.9749770179862025E-6</v>
      </c>
      <c r="O1480" s="42">
        <v>7.2241022942729234E-9</v>
      </c>
      <c r="P1480" s="42">
        <v>8.8928947830089602E-6</v>
      </c>
      <c r="Q1480" s="36">
        <v>7.4411450586792869E-6</v>
      </c>
      <c r="R1480" s="42">
        <v>1.654504355228928E-4</v>
      </c>
      <c r="S1480" s="42">
        <v>7.8998594725204888E-9</v>
      </c>
      <c r="T1480" s="42">
        <v>9.7247541947704401E-6</v>
      </c>
      <c r="U1480" s="36">
        <v>8.7399085387023211E-5</v>
      </c>
      <c r="V1480" s="42">
        <v>4.5380762126430907E-4</v>
      </c>
      <c r="W1480" s="42">
        <v>4.3252388197048573E-7</v>
      </c>
      <c r="X1480" s="42">
        <v>1.1995909470211409E-3</v>
      </c>
      <c r="Y1480" s="42">
        <v>8.2783666899230684E-4</v>
      </c>
      <c r="Z1480" s="30">
        <v>9.226768994380093E-4</v>
      </c>
      <c r="AA1480" s="188">
        <v>8.064735405439968E-3</v>
      </c>
      <c r="AB1480" s="188">
        <v>9.4723391731446699E-2</v>
      </c>
      <c r="AC1480" s="189">
        <v>0.89721187286311332</v>
      </c>
    </row>
    <row r="1481" spans="1:51" x14ac:dyDescent="0.25">
      <c r="A1481" s="156" t="s">
        <v>192</v>
      </c>
      <c r="B1481" s="175">
        <v>2.1276234519676452E-5</v>
      </c>
      <c r="C1481" s="157">
        <v>2.1500353772539938E-4</v>
      </c>
      <c r="D1481" s="157">
        <v>1.4199934922742015E-3</v>
      </c>
      <c r="E1481" s="157">
        <v>1.6562732645192773E-3</v>
      </c>
      <c r="F1481" s="176">
        <v>9.9894714932451337E-3</v>
      </c>
      <c r="G1481" s="177">
        <v>0.10094698425458946</v>
      </c>
      <c r="H1481" s="177">
        <v>0.66670559109265026</v>
      </c>
      <c r="I1481" s="158">
        <v>0.77764204684048488</v>
      </c>
      <c r="L1481" s="156"/>
      <c r="M1481" s="192" t="s">
        <v>192</v>
      </c>
      <c r="N1481" s="175">
        <v>2.8491560962732651E-5</v>
      </c>
      <c r="O1481" s="157">
        <v>1.1441968099739273E-8</v>
      </c>
      <c r="P1481" s="157">
        <v>1.4085102103578017E-5</v>
      </c>
      <c r="Q1481" s="158">
        <v>2.1276234519676452E-5</v>
      </c>
      <c r="R1481" s="157">
        <v>4.0626696051541294E-4</v>
      </c>
      <c r="S1481" s="157">
        <v>2.0035134658574122E-8</v>
      </c>
      <c r="T1481" s="157">
        <v>2.4663319707330906E-5</v>
      </c>
      <c r="U1481" s="158">
        <v>2.1500353772539938E-4</v>
      </c>
      <c r="V1481" s="157">
        <v>5.6736413881676689E-4</v>
      </c>
      <c r="W1481" s="157">
        <v>9.8597304161141453E-7</v>
      </c>
      <c r="X1481" s="157">
        <v>2.2674373249020534E-3</v>
      </c>
      <c r="Y1481" s="157">
        <v>1.4199934922742015E-3</v>
      </c>
      <c r="Z1481" s="193">
        <v>1.6562732645192773E-3</v>
      </c>
      <c r="AA1481" s="194">
        <v>1.2845847950007056E-2</v>
      </c>
      <c r="AB1481" s="194">
        <v>0.1298116333404698</v>
      </c>
      <c r="AC1481" s="195">
        <v>0.85734251870952316</v>
      </c>
      <c r="AY1481" s="159"/>
    </row>
    <row r="1483" spans="1:51" ht="12.75" customHeight="1" x14ac:dyDescent="0.25">
      <c r="A1483" s="77" t="s">
        <v>262</v>
      </c>
    </row>
    <row r="1484" spans="1:51" ht="12.75" customHeight="1" x14ac:dyDescent="0.25">
      <c r="A1484" s="149"/>
      <c r="B1484" s="160" t="s">
        <v>285</v>
      </c>
      <c r="C1484" s="161"/>
      <c r="D1484" s="161"/>
      <c r="E1484" s="162"/>
      <c r="F1484" s="60" t="s">
        <v>286</v>
      </c>
      <c r="G1484" s="83"/>
      <c r="H1484" s="84"/>
      <c r="I1484" s="84"/>
      <c r="L1484" s="692" t="s">
        <v>262</v>
      </c>
      <c r="M1484" s="693"/>
      <c r="N1484" s="60" t="s">
        <v>195</v>
      </c>
      <c r="O1484" s="83"/>
      <c r="P1484" s="83"/>
      <c r="Q1484" s="84"/>
      <c r="R1484" s="60" t="s">
        <v>196</v>
      </c>
      <c r="S1484" s="83"/>
      <c r="T1484" s="83"/>
      <c r="U1484" s="84"/>
      <c r="V1484" s="60" t="s">
        <v>197</v>
      </c>
      <c r="W1484" s="83"/>
      <c r="X1484" s="83"/>
      <c r="Y1484" s="84"/>
      <c r="Z1484" s="10" t="s">
        <v>198</v>
      </c>
      <c r="AA1484" s="60" t="s">
        <v>205</v>
      </c>
      <c r="AB1484" s="83"/>
      <c r="AC1484" s="84"/>
    </row>
    <row r="1485" spans="1:51" ht="26.25" x14ac:dyDescent="0.25">
      <c r="A1485" s="156" t="s">
        <v>194</v>
      </c>
      <c r="B1485" s="164" t="s">
        <v>195</v>
      </c>
      <c r="C1485" s="165" t="s">
        <v>196</v>
      </c>
      <c r="D1485" s="165" t="s">
        <v>197</v>
      </c>
      <c r="E1485" s="19" t="s">
        <v>198</v>
      </c>
      <c r="F1485" s="89" t="s">
        <v>195</v>
      </c>
      <c r="G1485" s="89" t="s">
        <v>196</v>
      </c>
      <c r="H1485" s="165" t="s">
        <v>197</v>
      </c>
      <c r="I1485" s="19" t="s">
        <v>198</v>
      </c>
      <c r="L1485" s="694"/>
      <c r="M1485" s="695"/>
      <c r="N1485" s="181" t="s">
        <v>206</v>
      </c>
      <c r="O1485" s="182" t="s">
        <v>216</v>
      </c>
      <c r="P1485" s="182" t="s">
        <v>217</v>
      </c>
      <c r="Q1485" s="183" t="s">
        <v>209</v>
      </c>
      <c r="R1485" s="181" t="s">
        <v>206</v>
      </c>
      <c r="S1485" s="182" t="s">
        <v>216</v>
      </c>
      <c r="T1485" s="182" t="s">
        <v>217</v>
      </c>
      <c r="U1485" s="183" t="s">
        <v>209</v>
      </c>
      <c r="V1485" s="181" t="s">
        <v>206</v>
      </c>
      <c r="W1485" s="182" t="s">
        <v>216</v>
      </c>
      <c r="X1485" s="182" t="s">
        <v>217</v>
      </c>
      <c r="Y1485" s="183" t="s">
        <v>209</v>
      </c>
      <c r="Z1485" s="184" t="s">
        <v>209</v>
      </c>
      <c r="AA1485" s="181" t="s">
        <v>195</v>
      </c>
      <c r="AB1485" s="182" t="s">
        <v>196</v>
      </c>
      <c r="AC1485" s="183" t="s">
        <v>197</v>
      </c>
    </row>
    <row r="1486" spans="1:51" x14ac:dyDescent="0.25">
      <c r="A1486" s="143" t="s">
        <v>170</v>
      </c>
      <c r="B1486" s="167">
        <v>182.01163739084714</v>
      </c>
      <c r="C1486" s="154">
        <v>828.78119344024708</v>
      </c>
      <c r="D1486" s="154">
        <v>2129.8658827009431</v>
      </c>
      <c r="E1486" s="155">
        <v>3140.6587135320374</v>
      </c>
      <c r="F1486" s="168">
        <v>85456.853818435295</v>
      </c>
      <c r="G1486" s="169">
        <v>389123.65335851396</v>
      </c>
      <c r="H1486" s="169">
        <v>1000000</v>
      </c>
      <c r="I1486" s="151">
        <v>1474580.5071769494</v>
      </c>
      <c r="L1486" s="149"/>
      <c r="M1486" s="185" t="s">
        <v>170</v>
      </c>
      <c r="N1486" s="154">
        <v>116.69359494558582</v>
      </c>
      <c r="O1486" s="154">
        <v>0.20049341564774967</v>
      </c>
      <c r="P1486" s="154">
        <v>246.80808457751337</v>
      </c>
      <c r="Q1486" s="155">
        <v>182.01163739084714</v>
      </c>
      <c r="R1486" s="167">
        <v>1274.6842134649214</v>
      </c>
      <c r="S1486" s="154">
        <v>0.3125628541365581</v>
      </c>
      <c r="T1486" s="154">
        <v>384.76594899783913</v>
      </c>
      <c r="U1486" s="155">
        <v>828.78119344024708</v>
      </c>
      <c r="V1486" s="167">
        <v>1181.3096323946529</v>
      </c>
      <c r="W1486" s="154">
        <v>2.494925661225321</v>
      </c>
      <c r="X1486" s="154">
        <v>3071.26207422273</v>
      </c>
      <c r="Y1486" s="155">
        <v>2129.8658827009431</v>
      </c>
      <c r="Z1486" s="186">
        <v>3140.6587135320374</v>
      </c>
      <c r="AA1486" s="187">
        <v>5.7953332084960549E-2</v>
      </c>
      <c r="AB1486" s="188">
        <v>0.26388769651070615</v>
      </c>
      <c r="AC1486" s="189">
        <v>0.67815897140433323</v>
      </c>
    </row>
    <row r="1487" spans="1:51" x14ac:dyDescent="0.25">
      <c r="A1487" s="143" t="s">
        <v>172</v>
      </c>
      <c r="B1487" s="167">
        <v>180.08792113839206</v>
      </c>
      <c r="C1487" s="154">
        <v>717.26967642116256</v>
      </c>
      <c r="D1487" s="154">
        <v>2027.6807611070462</v>
      </c>
      <c r="E1487" s="155">
        <v>2925.0383586666007</v>
      </c>
      <c r="F1487" s="170">
        <v>84553.643776864235</v>
      </c>
      <c r="G1487" s="171">
        <v>336767.53181828174</v>
      </c>
      <c r="H1487" s="171">
        <v>952022.74358030804</v>
      </c>
      <c r="I1487" s="155">
        <v>1373343.9191754539</v>
      </c>
      <c r="L1487" s="143"/>
      <c r="M1487" s="190" t="s">
        <v>172</v>
      </c>
      <c r="N1487" s="154">
        <v>114.21852374075333</v>
      </c>
      <c r="O1487" s="154">
        <v>0.19937727785922943</v>
      </c>
      <c r="P1487" s="154">
        <v>245.43411511911862</v>
      </c>
      <c r="Q1487" s="155">
        <v>180.08792113839206</v>
      </c>
      <c r="R1487" s="167">
        <v>1053.6134677643572</v>
      </c>
      <c r="S1487" s="154">
        <v>0.3105396885218733</v>
      </c>
      <c r="T1487" s="154">
        <v>382.27542516427479</v>
      </c>
      <c r="U1487" s="155">
        <v>717.26967642116256</v>
      </c>
      <c r="V1487" s="167">
        <v>976.43300602861029</v>
      </c>
      <c r="W1487" s="154">
        <v>2.494925661225321</v>
      </c>
      <c r="X1487" s="154">
        <v>3071.26207422273</v>
      </c>
      <c r="Y1487" s="155">
        <v>2027.6807611070462</v>
      </c>
      <c r="Z1487" s="186">
        <v>2925.0383586666007</v>
      </c>
      <c r="AA1487" s="187">
        <v>6.1567712643770735E-2</v>
      </c>
      <c r="AB1487" s="188">
        <v>0.24521718639892812</v>
      </c>
      <c r="AC1487" s="189">
        <v>0.69321510095730121</v>
      </c>
    </row>
    <row r="1488" spans="1:51" x14ac:dyDescent="0.25">
      <c r="A1488" s="143" t="s">
        <v>33</v>
      </c>
      <c r="B1488" s="167">
        <v>5.8057831147210655</v>
      </c>
      <c r="C1488" s="154">
        <v>314.84483026331458</v>
      </c>
      <c r="D1488" s="154">
        <v>288.51399485881899</v>
      </c>
      <c r="E1488" s="155">
        <v>609.16460823685463</v>
      </c>
      <c r="F1488" s="170">
        <v>2725.8914102885146</v>
      </c>
      <c r="G1488" s="171">
        <v>147823.7821547951</v>
      </c>
      <c r="H1488" s="171">
        <v>135461.10917225748</v>
      </c>
      <c r="I1488" s="155">
        <v>286010.78273734113</v>
      </c>
      <c r="L1488" s="143"/>
      <c r="M1488" s="190" t="s">
        <v>33</v>
      </c>
      <c r="N1488" s="154">
        <v>7.7403332057619991</v>
      </c>
      <c r="O1488" s="154">
        <v>3.1499814917924297E-3</v>
      </c>
      <c r="P1488" s="154">
        <v>3.8776380557544448</v>
      </c>
      <c r="Q1488" s="155">
        <v>5.8057831147210655</v>
      </c>
      <c r="R1488" s="167">
        <v>624.18092764981645</v>
      </c>
      <c r="S1488" s="154">
        <v>5.7095064323390166E-3</v>
      </c>
      <c r="T1488" s="154">
        <v>7.028422065113344</v>
      </c>
      <c r="U1488" s="155">
        <v>314.84483026331458</v>
      </c>
      <c r="V1488" s="167">
        <v>578.45773439481729</v>
      </c>
      <c r="W1488" s="154">
        <v>0</v>
      </c>
      <c r="X1488" s="154">
        <v>0</v>
      </c>
      <c r="Y1488" s="155">
        <v>288.51399485881899</v>
      </c>
      <c r="Z1488" s="186">
        <v>609.16460823685463</v>
      </c>
      <c r="AA1488" s="187">
        <v>9.5307295207532287E-3</v>
      </c>
      <c r="AB1488" s="188">
        <v>0.51684688507198528</v>
      </c>
      <c r="AC1488" s="189">
        <v>0.47362238540726143</v>
      </c>
    </row>
    <row r="1489" spans="1:53" x14ac:dyDescent="0.25">
      <c r="A1489" s="143" t="s">
        <v>25</v>
      </c>
      <c r="B1489" s="167">
        <v>156.01368023993655</v>
      </c>
      <c r="C1489" s="154">
        <v>384.88261417511501</v>
      </c>
      <c r="D1489" s="154">
        <v>1733.7675815847804</v>
      </c>
      <c r="E1489" s="155">
        <v>2274.6638759998318</v>
      </c>
      <c r="F1489" s="170">
        <v>73250.471547105684</v>
      </c>
      <c r="G1489" s="171">
        <v>180707.4413939316</v>
      </c>
      <c r="H1489" s="171">
        <v>814026.64630983281</v>
      </c>
      <c r="I1489" s="155">
        <v>1067984.55925087</v>
      </c>
      <c r="L1489" s="143"/>
      <c r="M1489" s="190" t="s">
        <v>25</v>
      </c>
      <c r="N1489" s="154">
        <v>82.203712895961218</v>
      </c>
      <c r="O1489" s="154">
        <v>0.18624996751703818</v>
      </c>
      <c r="P1489" s="154">
        <v>229.27435091567423</v>
      </c>
      <c r="Q1489" s="155">
        <v>156.01368023993655</v>
      </c>
      <c r="R1489" s="167">
        <v>417.75176153244109</v>
      </c>
      <c r="S1489" s="154">
        <v>0.28585712188004286</v>
      </c>
      <c r="T1489" s="154">
        <v>351.89110069334112</v>
      </c>
      <c r="U1489" s="155">
        <v>384.88261417511501</v>
      </c>
      <c r="V1489" s="167">
        <v>387.15014639324789</v>
      </c>
      <c r="W1489" s="154">
        <v>2.494925661225321</v>
      </c>
      <c r="X1489" s="154">
        <v>3071.26207422273</v>
      </c>
      <c r="Y1489" s="155">
        <v>1733.7675815847804</v>
      </c>
      <c r="Z1489" s="186">
        <v>2274.6638759998318</v>
      </c>
      <c r="AA1489" s="187">
        <v>6.8587575459411784E-2</v>
      </c>
      <c r="AB1489" s="188">
        <v>0.16920417044295799</v>
      </c>
      <c r="AC1489" s="189">
        <v>0.76220825409763027</v>
      </c>
      <c r="AZ1489" s="159"/>
    </row>
    <row r="1490" spans="1:53" x14ac:dyDescent="0.25">
      <c r="A1490" s="143" t="s">
        <v>173</v>
      </c>
      <c r="B1490" s="167">
        <v>18.268457783734434</v>
      </c>
      <c r="C1490" s="154">
        <v>17.542231982732968</v>
      </c>
      <c r="D1490" s="154">
        <v>5.3991846634468335</v>
      </c>
      <c r="E1490" s="155">
        <v>41.209874429914237</v>
      </c>
      <c r="F1490" s="170">
        <v>8577.2808194700447</v>
      </c>
      <c r="G1490" s="171">
        <v>8236.308269555062</v>
      </c>
      <c r="H1490" s="171">
        <v>2534.9880982177033</v>
      </c>
      <c r="I1490" s="155">
        <v>19348.577187242812</v>
      </c>
      <c r="L1490" s="143"/>
      <c r="M1490" s="190" t="s">
        <v>173</v>
      </c>
      <c r="N1490" s="154">
        <v>24.274477639030106</v>
      </c>
      <c r="O1490" s="154">
        <v>9.9773288503988162E-3</v>
      </c>
      <c r="P1490" s="154">
        <v>12.282126147689947</v>
      </c>
      <c r="Q1490" s="155">
        <v>18.268457783734434</v>
      </c>
      <c r="R1490" s="167">
        <v>11.680778582099666</v>
      </c>
      <c r="S1490" s="154">
        <v>1.8973060209491438E-2</v>
      </c>
      <c r="T1490" s="154">
        <v>23.355902405820355</v>
      </c>
      <c r="U1490" s="155">
        <v>17.542231982732968</v>
      </c>
      <c r="V1490" s="167">
        <v>10.825125240545095</v>
      </c>
      <c r="W1490" s="154">
        <v>0</v>
      </c>
      <c r="X1490" s="154">
        <v>0</v>
      </c>
      <c r="Y1490" s="155">
        <v>5.3991846634468335</v>
      </c>
      <c r="Z1490" s="186">
        <v>41.209874429914237</v>
      </c>
      <c r="AA1490" s="187">
        <v>0.44330292281777411</v>
      </c>
      <c r="AB1490" s="188">
        <v>0.42568030661115208</v>
      </c>
      <c r="AC1490" s="189">
        <v>0.13101677057107378</v>
      </c>
      <c r="AX1490" s="159"/>
    </row>
    <row r="1491" spans="1:53" x14ac:dyDescent="0.25">
      <c r="A1491" s="143" t="s">
        <v>199</v>
      </c>
      <c r="B1491" s="272">
        <v>1.305966202920986E-2</v>
      </c>
      <c r="C1491" s="273">
        <v>0.10511777845535288</v>
      </c>
      <c r="D1491" s="154">
        <v>0</v>
      </c>
      <c r="E1491" s="155">
        <v>0.11817744048456273</v>
      </c>
      <c r="F1491" s="170">
        <v>6.1316828140598849</v>
      </c>
      <c r="G1491" s="171">
        <v>49.35417732596855</v>
      </c>
      <c r="H1491" s="171">
        <v>0</v>
      </c>
      <c r="I1491" s="155">
        <v>55.485860140028436</v>
      </c>
      <c r="L1491" s="143"/>
      <c r="M1491" s="191" t="s">
        <v>199</v>
      </c>
      <c r="N1491" s="154">
        <v>1.3271567083250205E-2</v>
      </c>
      <c r="O1491" s="154">
        <v>1.0429234936903105E-5</v>
      </c>
      <c r="P1491" s="154">
        <v>1.2838424095224543E-2</v>
      </c>
      <c r="Q1491" s="155">
        <v>1.305966202920986E-2</v>
      </c>
      <c r="R1491" s="167">
        <v>0.20783137980938921</v>
      </c>
      <c r="S1491" s="154">
        <v>2.3625590588696051E-6</v>
      </c>
      <c r="T1491" s="154">
        <v>2.9083183312379494E-3</v>
      </c>
      <c r="U1491" s="155">
        <v>0.10511777845535288</v>
      </c>
      <c r="V1491" s="167">
        <v>0</v>
      </c>
      <c r="W1491" s="154">
        <v>0</v>
      </c>
      <c r="X1491" s="154">
        <v>0</v>
      </c>
      <c r="Y1491" s="155">
        <v>0</v>
      </c>
      <c r="Z1491" s="186">
        <v>0.11817744048456273</v>
      </c>
      <c r="AA1491" s="187">
        <v>0.11050892603242508</v>
      </c>
      <c r="AB1491" s="188">
        <v>0.88949107396757499</v>
      </c>
      <c r="AC1491" s="189">
        <v>0</v>
      </c>
      <c r="BA1491" s="159"/>
    </row>
    <row r="1492" spans="1:53" x14ac:dyDescent="0.25">
      <c r="A1492" s="143" t="s">
        <v>175</v>
      </c>
      <c r="B1492" s="167">
        <v>11.901991274170708</v>
      </c>
      <c r="C1492" s="154">
        <v>96.481520152399824</v>
      </c>
      <c r="D1492" s="154">
        <v>91.855909327153682</v>
      </c>
      <c r="E1492" s="155">
        <v>200.23942075372423</v>
      </c>
      <c r="F1492" s="170">
        <v>5588.1411927578547</v>
      </c>
      <c r="G1492" s="171">
        <v>45299.34064676828</v>
      </c>
      <c r="H1492" s="171">
        <v>43127.555623675522</v>
      </c>
      <c r="I1492" s="155">
        <v>94015.037463201661</v>
      </c>
      <c r="L1492" s="143"/>
      <c r="M1492" s="190" t="s">
        <v>175</v>
      </c>
      <c r="N1492" s="154">
        <v>7.7804558551482454</v>
      </c>
      <c r="O1492" s="154">
        <v>1.2989628490780432E-2</v>
      </c>
      <c r="P1492" s="154">
        <v>15.990277370582556</v>
      </c>
      <c r="Q1492" s="155">
        <v>11.901991274170708</v>
      </c>
      <c r="R1492" s="167">
        <v>170.18975391667252</v>
      </c>
      <c r="S1492" s="154">
        <v>1.8779852135512465E-2</v>
      </c>
      <c r="T1492" s="154">
        <v>23.11806260190659</v>
      </c>
      <c r="U1492" s="155">
        <v>96.481520152399824</v>
      </c>
      <c r="V1492" s="167">
        <v>0</v>
      </c>
      <c r="W1492" s="154">
        <v>0.14877684862099852</v>
      </c>
      <c r="X1492" s="154">
        <v>183.11082378321626</v>
      </c>
      <c r="Y1492" s="155">
        <v>91.855909327153682</v>
      </c>
      <c r="Z1492" s="186">
        <v>200.23942075372423</v>
      </c>
      <c r="AA1492" s="187">
        <v>5.9438801957028456E-2</v>
      </c>
      <c r="AB1492" s="188">
        <v>0.48183079929632372</v>
      </c>
      <c r="AC1492" s="189">
        <v>0.45873039874664773</v>
      </c>
      <c r="AV1492" s="432"/>
    </row>
    <row r="1493" spans="1:53" x14ac:dyDescent="0.25">
      <c r="A1493" s="143" t="s">
        <v>85</v>
      </c>
      <c r="B1493" s="102">
        <v>0.50205166779442423</v>
      </c>
      <c r="C1493" s="42">
        <v>0.14185192869380434</v>
      </c>
      <c r="D1493" s="42">
        <v>2.166837892094263E-2</v>
      </c>
      <c r="E1493" s="36">
        <v>0.66557197540917123</v>
      </c>
      <c r="F1493" s="173">
        <v>235.71985065921538</v>
      </c>
      <c r="G1493" s="174">
        <v>66.60134323289779</v>
      </c>
      <c r="H1493" s="174">
        <v>10.173588439035582</v>
      </c>
      <c r="I1493" s="36">
        <v>312.49478233114877</v>
      </c>
      <c r="L1493" s="143"/>
      <c r="M1493" s="190" t="s">
        <v>85</v>
      </c>
      <c r="N1493" s="42">
        <v>0.38243188587542842</v>
      </c>
      <c r="O1493" s="42">
        <v>5.0412527799152023E-4</v>
      </c>
      <c r="P1493" s="42">
        <v>0.62057995194611815</v>
      </c>
      <c r="Q1493" s="36">
        <v>0.50205166779442423</v>
      </c>
      <c r="R1493" s="102">
        <v>2.526304543656615E-3</v>
      </c>
      <c r="S1493" s="42">
        <v>2.2767115422333415E-4</v>
      </c>
      <c r="T1493" s="42">
        <v>0.28026397428500005</v>
      </c>
      <c r="U1493" s="36">
        <v>0.14185192869380434</v>
      </c>
      <c r="V1493" s="102">
        <v>0</v>
      </c>
      <c r="W1493" s="42">
        <v>2.5057121696358575E-5</v>
      </c>
      <c r="X1493" s="42">
        <v>4.3204975104424712E-2</v>
      </c>
      <c r="Y1493" s="36">
        <v>2.166837892094263E-2</v>
      </c>
      <c r="Z1493" s="30">
        <v>0.66557197540917123</v>
      </c>
      <c r="AA1493" s="187">
        <v>0.7543161165789467</v>
      </c>
      <c r="AB1493" s="188">
        <v>0.21312785684312888</v>
      </c>
      <c r="AC1493" s="189">
        <v>3.2556026577924412E-2</v>
      </c>
    </row>
    <row r="1494" spans="1:53" x14ac:dyDescent="0.25">
      <c r="A1494" s="143" t="s">
        <v>86</v>
      </c>
      <c r="B1494" s="102">
        <v>5.6255602859465494E-4</v>
      </c>
      <c r="C1494" s="42">
        <v>1.0894802420207638E-3</v>
      </c>
      <c r="D1494" s="42">
        <v>3.8199182302008222E-3</v>
      </c>
      <c r="E1494" s="36">
        <v>5.4719545008162411E-3</v>
      </c>
      <c r="F1494" s="173">
        <v>0.26412744256049669</v>
      </c>
      <c r="G1494" s="174">
        <v>0.5115252800045621</v>
      </c>
      <c r="H1494" s="174">
        <v>1.7935017698657514</v>
      </c>
      <c r="I1494" s="36">
        <v>2.5691544924308105</v>
      </c>
      <c r="L1494" s="143"/>
      <c r="M1494" s="190" t="s">
        <v>86</v>
      </c>
      <c r="N1494" s="42">
        <v>6.9869942969748658E-4</v>
      </c>
      <c r="O1494" s="42">
        <v>3.4665948230941556E-7</v>
      </c>
      <c r="P1494" s="42">
        <v>4.2673901560806463E-4</v>
      </c>
      <c r="Q1494" s="36">
        <v>5.6255602859465494E-4</v>
      </c>
      <c r="R1494" s="102">
        <v>2.0440943697390373E-3</v>
      </c>
      <c r="S1494" s="42">
        <v>1.1329025247547671E-7</v>
      </c>
      <c r="T1494" s="42">
        <v>1.394606906388406E-4</v>
      </c>
      <c r="U1494" s="36">
        <v>1.0894802420207638E-3</v>
      </c>
      <c r="V1494" s="102">
        <v>0</v>
      </c>
      <c r="W1494" s="42">
        <v>4.4173196487610974E-6</v>
      </c>
      <c r="X1494" s="42">
        <v>7.6166044833770605E-3</v>
      </c>
      <c r="Y1494" s="36">
        <v>3.8199182302008222E-3</v>
      </c>
      <c r="Z1494" s="30">
        <v>5.4719545008162411E-3</v>
      </c>
      <c r="AA1494" s="187">
        <v>0.10280714660743973</v>
      </c>
      <c r="AB1494" s="188">
        <v>0.1991025769417944</v>
      </c>
      <c r="AC1494" s="189">
        <v>0.69809027645076582</v>
      </c>
    </row>
    <row r="1495" spans="1:53" x14ac:dyDescent="0.25">
      <c r="A1495" s="143" t="s">
        <v>176</v>
      </c>
      <c r="B1495" s="167">
        <v>27.112618655581016</v>
      </c>
      <c r="C1495" s="154">
        <v>101.02579027734946</v>
      </c>
      <c r="D1495" s="154">
        <v>93.518239025785178</v>
      </c>
      <c r="E1495" s="155">
        <v>221.65664795871567</v>
      </c>
      <c r="F1495" s="170">
        <v>12729.730484812846</v>
      </c>
      <c r="G1495" s="171">
        <v>47432.935142956419</v>
      </c>
      <c r="H1495" s="171">
        <v>43908.041245861015</v>
      </c>
      <c r="I1495" s="155">
        <v>104070.70687363029</v>
      </c>
      <c r="L1495" s="143"/>
      <c r="M1495" s="190" t="s">
        <v>176</v>
      </c>
      <c r="N1495" s="154">
        <v>19.438567780280934</v>
      </c>
      <c r="O1495" s="154">
        <v>2.8205251593338032E-2</v>
      </c>
      <c r="P1495" s="154">
        <v>34.720761768102236</v>
      </c>
      <c r="Q1495" s="155">
        <v>27.112618655581016</v>
      </c>
      <c r="R1495" s="154">
        <v>170.80722806096307</v>
      </c>
      <c r="S1495" s="154">
        <v>2.5640008679118489E-2</v>
      </c>
      <c r="T1495" s="154">
        <v>31.562938913475882</v>
      </c>
      <c r="U1495" s="155">
        <v>101.02579027734946</v>
      </c>
      <c r="V1495" s="154">
        <v>0</v>
      </c>
      <c r="W1495" s="154">
        <v>0.15069915197881098</v>
      </c>
      <c r="X1495" s="154">
        <v>186.42537322444392</v>
      </c>
      <c r="Y1495" s="155">
        <v>93.518239025785178</v>
      </c>
      <c r="Z1495" s="154">
        <v>221.65664795871567</v>
      </c>
      <c r="AA1495" s="187">
        <v>0.12231809379627015</v>
      </c>
      <c r="AB1495" s="188">
        <v>0.4557760446515724</v>
      </c>
      <c r="AC1495" s="189">
        <v>0.42190586155215737</v>
      </c>
    </row>
    <row r="1496" spans="1:53" x14ac:dyDescent="0.25">
      <c r="A1496" s="143" t="s">
        <v>177</v>
      </c>
      <c r="B1496" s="102">
        <v>1.8629412829678837E-2</v>
      </c>
      <c r="C1496" s="42">
        <v>3.1646004431172235E-3</v>
      </c>
      <c r="D1496" s="42">
        <v>6.2605274031439534E-2</v>
      </c>
      <c r="E1496" s="36">
        <v>8.4399287304235598E-2</v>
      </c>
      <c r="F1496" s="173">
        <v>8.7467539533777376</v>
      </c>
      <c r="G1496" s="174">
        <v>1.4858214636050719</v>
      </c>
      <c r="H1496" s="174">
        <v>29.393998251217596</v>
      </c>
      <c r="I1496" s="36">
        <v>39.626573668200407</v>
      </c>
      <c r="L1496" s="143"/>
      <c r="M1496" s="190" t="s">
        <v>177</v>
      </c>
      <c r="N1496" s="42">
        <v>1.6320378306187561E-2</v>
      </c>
      <c r="O1496" s="42">
        <v>1.6986271557044487E-5</v>
      </c>
      <c r="P1496" s="42">
        <v>2.091015873794707E-2</v>
      </c>
      <c r="Q1496" s="36">
        <v>1.8629412829678837E-2</v>
      </c>
      <c r="R1496" s="102">
        <v>2.8998488975142422E-3</v>
      </c>
      <c r="S1496" s="42">
        <v>2.7825086165146593E-6</v>
      </c>
      <c r="T1496" s="42">
        <v>3.425277681781655E-3</v>
      </c>
      <c r="U1496" s="36">
        <v>3.1646004431172235E-3</v>
      </c>
      <c r="V1496" s="102">
        <v>0</v>
      </c>
      <c r="W1496" s="42">
        <v>7.2396185056718338E-5</v>
      </c>
      <c r="X1496" s="42">
        <v>0.12482979533460936</v>
      </c>
      <c r="Y1496" s="36">
        <v>6.2605274031439534E-2</v>
      </c>
      <c r="Z1496" s="30">
        <v>8.4399287304235598E-2</v>
      </c>
      <c r="AA1496" s="187">
        <v>0.22072950405996991</v>
      </c>
      <c r="AB1496" s="188">
        <v>3.7495582536256886E-2</v>
      </c>
      <c r="AC1496" s="189">
        <v>0.74177491340377322</v>
      </c>
    </row>
    <row r="1497" spans="1:53" x14ac:dyDescent="0.25">
      <c r="A1497" s="143" t="s">
        <v>178</v>
      </c>
      <c r="B1497" s="102">
        <v>3.3021762697014109E-2</v>
      </c>
      <c r="C1497" s="42">
        <v>2.5864519911114756E-2</v>
      </c>
      <c r="D1497" s="42">
        <v>1.3558656643340878</v>
      </c>
      <c r="E1497" s="36">
        <v>1.4147519469422167</v>
      </c>
      <c r="F1497" s="173">
        <v>15.504151207463956</v>
      </c>
      <c r="G1497" s="174">
        <v>12.143731735030766</v>
      </c>
      <c r="H1497" s="174">
        <v>636.59673378808077</v>
      </c>
      <c r="I1497" s="36">
        <v>664.24461673057556</v>
      </c>
      <c r="L1497" s="143"/>
      <c r="M1497" s="190" t="s">
        <v>178</v>
      </c>
      <c r="N1497" s="42">
        <v>2.349285283493753E-2</v>
      </c>
      <c r="O1497" s="42">
        <v>3.4499785596761522E-5</v>
      </c>
      <c r="P1497" s="42">
        <v>4.2469354786350881E-2</v>
      </c>
      <c r="Q1497" s="36">
        <v>3.3021762697014109E-2</v>
      </c>
      <c r="R1497" s="102">
        <v>3.0726488773467408E-2</v>
      </c>
      <c r="S1497" s="42">
        <v>1.7067005994895652E-5</v>
      </c>
      <c r="T1497" s="42">
        <v>2.1009543108756013E-2</v>
      </c>
      <c r="U1497" s="36">
        <v>2.5864519911114756E-2</v>
      </c>
      <c r="V1497" s="102">
        <v>0</v>
      </c>
      <c r="W1497" s="42">
        <v>1.5679110596638645E-3</v>
      </c>
      <c r="X1497" s="42">
        <v>2.7034852254628263</v>
      </c>
      <c r="Y1497" s="36">
        <v>1.3558656643340878</v>
      </c>
      <c r="Z1497" s="30">
        <v>1.4147519469422167</v>
      </c>
      <c r="AA1497" s="187">
        <v>2.3341026508841997E-2</v>
      </c>
      <c r="AB1497" s="188">
        <v>1.828201754167379E-2</v>
      </c>
      <c r="AC1497" s="189">
        <v>0.95837695594948424</v>
      </c>
    </row>
    <row r="1498" spans="1:53" x14ac:dyDescent="0.25">
      <c r="A1498" s="143" t="s">
        <v>179</v>
      </c>
      <c r="B1498" s="102">
        <v>5.000938182474042E-2</v>
      </c>
      <c r="C1498" s="42">
        <v>5.9426513574491163E-2</v>
      </c>
      <c r="D1498" s="42">
        <v>5.0570044070913533E-2</v>
      </c>
      <c r="E1498" s="36">
        <v>0.16000593947014513</v>
      </c>
      <c r="F1498" s="173">
        <v>23.480061458762894</v>
      </c>
      <c r="G1498" s="174">
        <v>27.901528475178321</v>
      </c>
      <c r="H1498" s="174">
        <v>23.743299745608507</v>
      </c>
      <c r="I1498" s="36">
        <v>75.124889679549725</v>
      </c>
      <c r="L1498" s="143"/>
      <c r="M1498" s="190" t="s">
        <v>179</v>
      </c>
      <c r="N1498" s="42">
        <v>4.2628999405637073E-2</v>
      </c>
      <c r="O1498" s="42">
        <v>4.6553116985706807E-5</v>
      </c>
      <c r="P1498" s="42">
        <v>5.7307047202695305E-2</v>
      </c>
      <c r="Q1498" s="36">
        <v>5.000938182474042E-2</v>
      </c>
      <c r="R1498" s="102">
        <v>7.9995017224632245E-2</v>
      </c>
      <c r="S1498" s="42">
        <v>3.1622956665434177E-5</v>
      </c>
      <c r="T1498" s="42">
        <v>3.892796847247048E-2</v>
      </c>
      <c r="U1498" s="36">
        <v>5.9426513574491163E-2</v>
      </c>
      <c r="V1498" s="102">
        <v>0</v>
      </c>
      <c r="W1498" s="42">
        <v>5.8478751599197754E-5</v>
      </c>
      <c r="X1498" s="42">
        <v>0.10083253126987646</v>
      </c>
      <c r="Y1498" s="36">
        <v>5.0570044070913533E-2</v>
      </c>
      <c r="Z1498" s="30">
        <v>0.16000593947014513</v>
      </c>
      <c r="AA1498" s="187">
        <v>0.31254703413101409</v>
      </c>
      <c r="AB1498" s="188">
        <v>0.37140192277411876</v>
      </c>
      <c r="AC1498" s="189">
        <v>0.31605104309486709</v>
      </c>
    </row>
    <row r="1499" spans="1:53" x14ac:dyDescent="0.25">
      <c r="A1499" s="143" t="s">
        <v>180</v>
      </c>
      <c r="B1499" s="102">
        <v>6.2448398091220561E-3</v>
      </c>
      <c r="C1499" s="42">
        <v>7.2488013182704361E-3</v>
      </c>
      <c r="D1499" s="42">
        <v>2.0711341156990901E-2</v>
      </c>
      <c r="E1499" s="36">
        <v>3.4204982284383394E-2</v>
      </c>
      <c r="F1499" s="173">
        <v>2.9320342937287669</v>
      </c>
      <c r="G1499" s="174">
        <v>3.4034074056710213</v>
      </c>
      <c r="H1499" s="174">
        <v>9.7242466416365456</v>
      </c>
      <c r="I1499" s="36">
        <v>16.059688341036335</v>
      </c>
      <c r="L1499" s="143"/>
      <c r="M1499" s="190" t="s">
        <v>180</v>
      </c>
      <c r="N1499" s="42">
        <v>1.1117235981862563E-2</v>
      </c>
      <c r="O1499" s="42">
        <v>1.1334997161027521E-6</v>
      </c>
      <c r="P1499" s="42">
        <v>1.3953420509927625E-3</v>
      </c>
      <c r="Q1499" s="36">
        <v>6.2448398091220561E-3</v>
      </c>
      <c r="R1499" s="102">
        <v>1.2696000943746663E-2</v>
      </c>
      <c r="S1499" s="42">
        <v>1.4841433835848799E-6</v>
      </c>
      <c r="T1499" s="42">
        <v>1.8269856122583607E-3</v>
      </c>
      <c r="U1499" s="36">
        <v>7.2488013182704361E-3</v>
      </c>
      <c r="V1499" s="102">
        <v>1.7999999999999999E-2</v>
      </c>
      <c r="W1499" s="42">
        <v>3.1353709282517561E-6</v>
      </c>
      <c r="X1499" s="42">
        <v>2.3406192480517039E-2</v>
      </c>
      <c r="Y1499" s="36">
        <v>2.0711341156990901E-2</v>
      </c>
      <c r="Z1499" s="30">
        <v>3.4204982284383394E-2</v>
      </c>
      <c r="AA1499" s="187">
        <v>0.18257105813421795</v>
      </c>
      <c r="AB1499" s="188">
        <v>0.21192238189171478</v>
      </c>
      <c r="AC1499" s="189">
        <v>0.60550655997406722</v>
      </c>
    </row>
    <row r="1500" spans="1:53" x14ac:dyDescent="0.25">
      <c r="A1500" s="143" t="s">
        <v>181</v>
      </c>
      <c r="B1500" s="102">
        <v>1.7202135586629219E-3</v>
      </c>
      <c r="C1500" s="42">
        <v>4.811747988181141E-3</v>
      </c>
      <c r="D1500" s="42">
        <v>6.9985053284296397E-3</v>
      </c>
      <c r="E1500" s="36">
        <v>1.3530466875273702E-2</v>
      </c>
      <c r="F1500" s="173">
        <v>0.80766285456503517</v>
      </c>
      <c r="G1500" s="174">
        <v>2.2591788653280025</v>
      </c>
      <c r="H1500" s="174">
        <v>3.2858901517097583</v>
      </c>
      <c r="I1500" s="36">
        <v>6.3527318716027956</v>
      </c>
      <c r="L1500" s="143"/>
      <c r="M1500" s="190" t="s">
        <v>181</v>
      </c>
      <c r="N1500" s="42">
        <v>2.1953863363319611E-3</v>
      </c>
      <c r="O1500" s="42">
        <v>1.0124881649314676E-6</v>
      </c>
      <c r="P1500" s="42">
        <v>1.2463764150897278E-3</v>
      </c>
      <c r="Q1500" s="36">
        <v>1.7202135586629219E-3</v>
      </c>
      <c r="R1500" s="102">
        <v>7.9176686475274059E-3</v>
      </c>
      <c r="S1500" s="42">
        <v>1.3970333190368864E-6</v>
      </c>
      <c r="T1500" s="42">
        <v>1.7197528230465363E-3</v>
      </c>
      <c r="U1500" s="36">
        <v>4.811747988181141E-3</v>
      </c>
      <c r="V1500" s="102">
        <v>4.5999999999999999E-3</v>
      </c>
      <c r="W1500" s="42">
        <v>2.7736103435840906E-6</v>
      </c>
      <c r="X1500" s="42">
        <v>9.38242342820007E-3</v>
      </c>
      <c r="Y1500" s="36">
        <v>6.9985053284296397E-3</v>
      </c>
      <c r="Z1500" s="30">
        <v>1.3530466875273702E-2</v>
      </c>
      <c r="AA1500" s="187">
        <v>0.12713630464640743</v>
      </c>
      <c r="AB1500" s="188">
        <v>0.35562320447156087</v>
      </c>
      <c r="AC1500" s="189">
        <v>0.51724049088203172</v>
      </c>
    </row>
    <row r="1501" spans="1:53" x14ac:dyDescent="0.25">
      <c r="A1501" s="143" t="s">
        <v>182</v>
      </c>
      <c r="B1501" s="102">
        <v>2.6961728497228249E-2</v>
      </c>
      <c r="C1501" s="42">
        <v>0.15667359751117954</v>
      </c>
      <c r="D1501" s="42">
        <v>0</v>
      </c>
      <c r="E1501" s="36">
        <v>0.18363532600840779</v>
      </c>
      <c r="F1501" s="173">
        <v>12.658885574070665</v>
      </c>
      <c r="G1501" s="174">
        <v>73.560311371576759</v>
      </c>
      <c r="H1501" s="174">
        <v>0</v>
      </c>
      <c r="I1501" s="36">
        <v>86.219196945647425</v>
      </c>
      <c r="L1501" s="143"/>
      <c r="M1501" s="190" t="s">
        <v>182</v>
      </c>
      <c r="N1501" s="42">
        <v>1.8997009313972121E-2</v>
      </c>
      <c r="O1501" s="42">
        <v>2.8317544612265262E-5</v>
      </c>
      <c r="P1501" s="42">
        <v>3.4858994860811621E-2</v>
      </c>
      <c r="Q1501" s="36">
        <v>2.6961728497228249E-2</v>
      </c>
      <c r="R1501" s="102">
        <v>0.30644177410598089</v>
      </c>
      <c r="S1501" s="42">
        <v>6.2045078082491099E-6</v>
      </c>
      <c r="T1501" s="42">
        <v>7.637770462201092E-3</v>
      </c>
      <c r="U1501" s="36">
        <v>0.15667359751117954</v>
      </c>
      <c r="V1501" s="102">
        <v>0</v>
      </c>
      <c r="W1501" s="42">
        <v>0</v>
      </c>
      <c r="X1501" s="42">
        <v>0</v>
      </c>
      <c r="Y1501" s="36">
        <v>0</v>
      </c>
      <c r="Z1501" s="30">
        <v>0.18363532600840779</v>
      </c>
      <c r="AA1501" s="187">
        <v>0.14682212340774672</v>
      </c>
      <c r="AB1501" s="188">
        <v>0.8531778765922533</v>
      </c>
      <c r="AC1501" s="189">
        <v>0</v>
      </c>
    </row>
    <row r="1502" spans="1:53" x14ac:dyDescent="0.25">
      <c r="A1502" s="143" t="s">
        <v>200</v>
      </c>
      <c r="B1502" s="102">
        <v>3.4697781727743913E-4</v>
      </c>
      <c r="C1502" s="42">
        <v>3.1883532498313996E-4</v>
      </c>
      <c r="D1502" s="42">
        <v>1.1997632883946477E-3</v>
      </c>
      <c r="E1502" s="36">
        <v>1.8655764306552268E-3</v>
      </c>
      <c r="F1502" s="173">
        <v>0.16291064150829382</v>
      </c>
      <c r="G1502" s="174">
        <v>0.14969737182644377</v>
      </c>
      <c r="H1502" s="174">
        <v>0.5633046184453615</v>
      </c>
      <c r="I1502" s="36">
        <v>0.87591263178009915</v>
      </c>
      <c r="L1502" s="143"/>
      <c r="M1502" s="190" t="s">
        <v>200</v>
      </c>
      <c r="N1502" s="42">
        <v>2.4774122922592958E-4</v>
      </c>
      <c r="O1502" s="42">
        <v>3.6179025795767291E-7</v>
      </c>
      <c r="P1502" s="42">
        <v>4.4536505249737329E-4</v>
      </c>
      <c r="Q1502" s="36">
        <v>3.4697781727743913E-4</v>
      </c>
      <c r="R1502" s="102">
        <v>5.019213389781587E-4</v>
      </c>
      <c r="S1502" s="42">
        <v>1.1091906953194519E-7</v>
      </c>
      <c r="T1502" s="42">
        <v>1.365417562759083E-4</v>
      </c>
      <c r="U1502" s="36">
        <v>3.1883532498313996E-4</v>
      </c>
      <c r="V1502" s="102">
        <v>6.5769220473088272E-4</v>
      </c>
      <c r="W1502" s="42">
        <v>6.2684620575432718E-7</v>
      </c>
      <c r="X1502" s="42">
        <v>1.7385376043784653E-3</v>
      </c>
      <c r="Y1502" s="36">
        <v>1.1997632883946477E-3</v>
      </c>
      <c r="Z1502" s="30">
        <v>1.8655764306552268E-3</v>
      </c>
      <c r="AA1502" s="187">
        <v>0.18598960169944564</v>
      </c>
      <c r="AB1502" s="188">
        <v>0.17090445598691381</v>
      </c>
      <c r="AC1502" s="189">
        <v>0.6431059423136406</v>
      </c>
    </row>
    <row r="1503" spans="1:53" x14ac:dyDescent="0.25">
      <c r="A1503" s="143" t="s">
        <v>201</v>
      </c>
      <c r="B1503" s="102">
        <v>4.4657913435812522E-4</v>
      </c>
      <c r="C1503" s="42">
        <v>1.1477767125125718E-3</v>
      </c>
      <c r="D1503" s="42">
        <v>2.0579615830060892E-3</v>
      </c>
      <c r="E1503" s="36">
        <v>3.6523174298767865E-3</v>
      </c>
      <c r="F1503" s="173">
        <v>0.2096747677801222</v>
      </c>
      <c r="G1503" s="174">
        <v>0.53889623841339895</v>
      </c>
      <c r="H1503" s="174">
        <v>0.96623998709079761</v>
      </c>
      <c r="I1503" s="36">
        <v>1.7148109932843187</v>
      </c>
      <c r="L1503" s="143"/>
      <c r="M1503" s="190" t="s">
        <v>201</v>
      </c>
      <c r="N1503" s="42">
        <v>4.7296849623368694E-4</v>
      </c>
      <c r="O1503" s="42">
        <v>3.4116916371570066E-7</v>
      </c>
      <c r="P1503" s="42">
        <v>4.1998041452654181E-4</v>
      </c>
      <c r="Q1503" s="36">
        <v>4.4657913435812522E-4</v>
      </c>
      <c r="R1503" s="102">
        <v>1.2351648098411292E-3</v>
      </c>
      <c r="S1503" s="42">
        <v>8.6105585922104423E-7</v>
      </c>
      <c r="T1503" s="42">
        <v>1.0599627256685734E-3</v>
      </c>
      <c r="U1503" s="36">
        <v>1.1477767125125718E-3</v>
      </c>
      <c r="V1503" s="102">
        <v>8.2226686785038681E-4</v>
      </c>
      <c r="W1503" s="42">
        <v>1.4289464371179923E-6</v>
      </c>
      <c r="X1503" s="42">
        <v>3.2861410505826863E-3</v>
      </c>
      <c r="Y1503" s="36">
        <v>2.0579615830060892E-3</v>
      </c>
      <c r="Z1503" s="30">
        <v>3.6523174298767865E-3</v>
      </c>
      <c r="AA1503" s="187">
        <v>0.12227281525559811</v>
      </c>
      <c r="AB1503" s="188">
        <v>0.31425984585115674</v>
      </c>
      <c r="AC1503" s="189">
        <v>0.56346733889324507</v>
      </c>
    </row>
    <row r="1504" spans="1:53" ht="11.25" customHeight="1" x14ac:dyDescent="0.25">
      <c r="A1504" s="143" t="s">
        <v>185</v>
      </c>
      <c r="B1504" s="102">
        <v>2.1606021641603092E-4</v>
      </c>
      <c r="C1504" s="42">
        <v>5.8476537413395808E-4</v>
      </c>
      <c r="D1504" s="42">
        <v>4.3197639081693273E-2</v>
      </c>
      <c r="E1504" s="36">
        <v>4.3998464672243262E-2</v>
      </c>
      <c r="F1504" s="173">
        <v>0.10144310877548723</v>
      </c>
      <c r="G1504" s="174">
        <v>0.2745550219304892</v>
      </c>
      <c r="H1504" s="174">
        <v>20.281858793340138</v>
      </c>
      <c r="I1504" s="36">
        <v>20.657856924046111</v>
      </c>
      <c r="L1504" s="143"/>
      <c r="M1504" s="190" t="s">
        <v>185</v>
      </c>
      <c r="N1504" s="42">
        <v>4.3319112940094816E-4</v>
      </c>
      <c r="O1504" s="42">
        <v>0</v>
      </c>
      <c r="P1504" s="42">
        <v>0</v>
      </c>
      <c r="Q1504" s="36">
        <v>2.1606021641603092E-4</v>
      </c>
      <c r="R1504" s="102">
        <v>9.6205852234827001E-4</v>
      </c>
      <c r="S1504" s="42">
        <v>1.6991311150610245E-7</v>
      </c>
      <c r="T1504" s="42">
        <v>2.0916362494968191E-4</v>
      </c>
      <c r="U1504" s="36">
        <v>5.8476537413395808E-4</v>
      </c>
      <c r="V1504" s="102">
        <v>0</v>
      </c>
      <c r="W1504" s="42">
        <v>4.995336768913565E-5</v>
      </c>
      <c r="X1504" s="42">
        <v>8.6132558780880455E-2</v>
      </c>
      <c r="Y1504" s="36">
        <v>4.3197639081693273E-2</v>
      </c>
      <c r="Z1504" s="30">
        <v>4.3998464672243262E-2</v>
      </c>
      <c r="AA1504" s="187">
        <v>4.9106308146323573E-3</v>
      </c>
      <c r="AB1504" s="188">
        <v>1.3290585898622535E-2</v>
      </c>
      <c r="AC1504" s="189">
        <v>0.98179878328674508</v>
      </c>
    </row>
    <row r="1505" spans="1:52" x14ac:dyDescent="0.25">
      <c r="A1505" s="143" t="s">
        <v>186</v>
      </c>
      <c r="B1505" s="102">
        <v>7.9411792046462368E-4</v>
      </c>
      <c r="C1505" s="42">
        <v>5.8140564819918568E-3</v>
      </c>
      <c r="D1505" s="42">
        <v>0.93554730839052047</v>
      </c>
      <c r="E1505" s="36">
        <v>0.94215548279297701</v>
      </c>
      <c r="F1505" s="173">
        <v>0.37284879151995259</v>
      </c>
      <c r="G1505" s="174">
        <v>2.7297758648628561</v>
      </c>
      <c r="H1505" s="174">
        <v>439.25174631377564</v>
      </c>
      <c r="I1505" s="36">
        <v>442.35437097015847</v>
      </c>
      <c r="L1505" s="143"/>
      <c r="M1505" s="190" t="s">
        <v>186</v>
      </c>
      <c r="N1505" s="42">
        <v>1.5921711296503112E-3</v>
      </c>
      <c r="O1505" s="42">
        <v>0</v>
      </c>
      <c r="P1505" s="42">
        <v>0</v>
      </c>
      <c r="Q1505" s="36">
        <v>7.9411792046462368E-4</v>
      </c>
      <c r="R1505" s="102">
        <v>9.7739354404767533E-3</v>
      </c>
      <c r="S1505" s="42">
        <v>1.5208655772297747E-6</v>
      </c>
      <c r="T1505" s="42">
        <v>1.8721907589994615E-3</v>
      </c>
      <c r="U1505" s="36">
        <v>5.8140564819918568E-3</v>
      </c>
      <c r="V1505" s="102">
        <v>0</v>
      </c>
      <c r="W1505" s="42">
        <v>1.0818586311680664E-3</v>
      </c>
      <c r="X1505" s="42">
        <v>1.86540480556935</v>
      </c>
      <c r="Y1505" s="36">
        <v>0.93554730839052047</v>
      </c>
      <c r="Z1505" s="30">
        <v>0.94215548279297701</v>
      </c>
      <c r="AA1505" s="187">
        <v>8.4287353305050809E-4</v>
      </c>
      <c r="AB1505" s="188">
        <v>6.1710159184727676E-3</v>
      </c>
      <c r="AC1505" s="189">
        <v>0.99298611054847663</v>
      </c>
    </row>
    <row r="1506" spans="1:52" x14ac:dyDescent="0.25">
      <c r="A1506" s="143" t="s">
        <v>187</v>
      </c>
      <c r="B1506" s="102">
        <v>1.3724152053931763E-3</v>
      </c>
      <c r="C1506" s="42">
        <v>1.4543193612429879E-2</v>
      </c>
      <c r="D1506" s="42">
        <v>3.4893330408930334E-2</v>
      </c>
      <c r="E1506" s="36">
        <v>5.0808939226753391E-2</v>
      </c>
      <c r="F1506" s="173">
        <v>0.64436696063358589</v>
      </c>
      <c r="G1506" s="174">
        <v>6.8282203731942239</v>
      </c>
      <c r="H1506" s="174">
        <v>16.382876824469868</v>
      </c>
      <c r="I1506" s="36">
        <v>23.855464158297679</v>
      </c>
      <c r="L1506" s="143"/>
      <c r="M1506" s="190" t="s">
        <v>187</v>
      </c>
      <c r="N1506" s="42">
        <v>2.7516314789139177E-3</v>
      </c>
      <c r="O1506" s="42">
        <v>0</v>
      </c>
      <c r="P1506" s="42">
        <v>0</v>
      </c>
      <c r="Q1506" s="36">
        <v>1.3724152053931763E-3</v>
      </c>
      <c r="R1506" s="102">
        <v>2.5311883258162651E-2</v>
      </c>
      <c r="S1506" s="42">
        <v>3.1068264583682129E-6</v>
      </c>
      <c r="T1506" s="42">
        <v>3.8245140611090425E-3</v>
      </c>
      <c r="U1506" s="36">
        <v>1.4543193612429879E-2</v>
      </c>
      <c r="V1506" s="102">
        <v>0</v>
      </c>
      <c r="W1506" s="42">
        <v>4.0350338603446447E-5</v>
      </c>
      <c r="X1506" s="42">
        <v>6.9574446576214755E-2</v>
      </c>
      <c r="Y1506" s="36">
        <v>3.4893330408930334E-2</v>
      </c>
      <c r="Z1506" s="30">
        <v>5.0808939226753391E-2</v>
      </c>
      <c r="AA1506" s="187">
        <v>2.7011294199004506E-2</v>
      </c>
      <c r="AB1506" s="188">
        <v>0.28623297068898806</v>
      </c>
      <c r="AC1506" s="189">
        <v>0.68675573511200738</v>
      </c>
    </row>
    <row r="1507" spans="1:52" x14ac:dyDescent="0.25">
      <c r="A1507" s="143" t="s">
        <v>188</v>
      </c>
      <c r="B1507" s="102">
        <v>3.6182971641403099E-5</v>
      </c>
      <c r="C1507" s="42">
        <v>2.3024676125896603E-3</v>
      </c>
      <c r="D1507" s="42">
        <v>1.4290825398323721E-2</v>
      </c>
      <c r="E1507" s="36">
        <v>1.6629475982554785E-2</v>
      </c>
      <c r="F1507" s="173">
        <v>1.6988380317881076E-2</v>
      </c>
      <c r="G1507" s="174">
        <v>1.0810387786811422</v>
      </c>
      <c r="H1507" s="174">
        <v>6.7097301827292162</v>
      </c>
      <c r="I1507" s="36">
        <v>7.8077573417282409</v>
      </c>
      <c r="L1507" s="143"/>
      <c r="M1507" s="190" t="s">
        <v>188</v>
      </c>
      <c r="N1507" s="42">
        <v>7.2545249701318546E-5</v>
      </c>
      <c r="O1507" s="42">
        <v>0</v>
      </c>
      <c r="P1507" s="42">
        <v>0</v>
      </c>
      <c r="Q1507" s="36">
        <v>3.6182971641403099E-5</v>
      </c>
      <c r="R1507" s="102">
        <v>4.4221856969618115E-3</v>
      </c>
      <c r="S1507" s="42">
        <v>1.5682007014253469E-7</v>
      </c>
      <c r="T1507" s="42">
        <v>1.9304604597684553E-4</v>
      </c>
      <c r="U1507" s="36">
        <v>2.3024676125896603E-3</v>
      </c>
      <c r="V1507" s="102">
        <v>1.2419999999999999E-2</v>
      </c>
      <c r="W1507" s="42">
        <v>2.1634059404937116E-6</v>
      </c>
      <c r="X1507" s="42">
        <v>1.6150272811556756E-2</v>
      </c>
      <c r="Y1507" s="36">
        <v>1.4290825398323721E-2</v>
      </c>
      <c r="Z1507" s="30">
        <v>1.6629475982554785E-2</v>
      </c>
      <c r="AA1507" s="187">
        <v>2.1758335427623206E-3</v>
      </c>
      <c r="AB1507" s="188">
        <v>0.13845701542279942</v>
      </c>
      <c r="AC1507" s="189">
        <v>0.85936715103443828</v>
      </c>
    </row>
    <row r="1508" spans="1:52" x14ac:dyDescent="0.25">
      <c r="A1508" s="143" t="s">
        <v>189</v>
      </c>
      <c r="B1508" s="102">
        <v>2.9117592215801747E-5</v>
      </c>
      <c r="C1508" s="42">
        <v>1.4745325919178365E-3</v>
      </c>
      <c r="D1508" s="42">
        <v>4.8289686766164507E-3</v>
      </c>
      <c r="E1508" s="36">
        <v>6.3326188607500892E-3</v>
      </c>
      <c r="F1508" s="173">
        <v>1.3671091899400214E-2</v>
      </c>
      <c r="G1508" s="174">
        <v>0.69231241454881665</v>
      </c>
      <c r="H1508" s="174">
        <v>2.2672642046797331</v>
      </c>
      <c r="I1508" s="36">
        <v>2.9732477111279496</v>
      </c>
      <c r="L1508" s="143"/>
      <c r="M1508" s="190" t="s">
        <v>189</v>
      </c>
      <c r="N1508" s="42">
        <v>5.8379478029919899E-5</v>
      </c>
      <c r="O1508" s="42">
        <v>0</v>
      </c>
      <c r="P1508" s="42">
        <v>0</v>
      </c>
      <c r="Q1508" s="36">
        <v>2.9117592215801747E-5</v>
      </c>
      <c r="R1508" s="102">
        <v>2.7754219749638849E-3</v>
      </c>
      <c r="S1508" s="42">
        <v>1.4615118198073712E-7</v>
      </c>
      <c r="T1508" s="42">
        <v>1.7991260793710846E-4</v>
      </c>
      <c r="U1508" s="36">
        <v>1.4745325919178365E-3</v>
      </c>
      <c r="V1508" s="102">
        <v>3.1739999999999997E-3</v>
      </c>
      <c r="W1508" s="42">
        <v>1.9137911370730224E-6</v>
      </c>
      <c r="X1508" s="42">
        <v>6.4738721654580477E-3</v>
      </c>
      <c r="Y1508" s="36">
        <v>4.8289686766164507E-3</v>
      </c>
      <c r="Z1508" s="30">
        <v>6.3326188607500892E-3</v>
      </c>
      <c r="AA1508" s="187">
        <v>4.5980332712385616E-3</v>
      </c>
      <c r="AB1508" s="188">
        <v>0.23284720339906584</v>
      </c>
      <c r="AC1508" s="189">
        <v>0.76255476332969563</v>
      </c>
    </row>
    <row r="1509" spans="1:52" x14ac:dyDescent="0.25">
      <c r="A1509" s="143" t="s">
        <v>190</v>
      </c>
      <c r="B1509" s="102">
        <v>5.2661120937185033E-4</v>
      </c>
      <c r="C1509" s="42">
        <v>5.7316886880121889E-2</v>
      </c>
      <c r="D1509" s="42">
        <v>0</v>
      </c>
      <c r="E1509" s="42">
        <v>5.7843498089493739E-2</v>
      </c>
      <c r="F1509" s="173">
        <v>0.24725087793041683</v>
      </c>
      <c r="G1509" s="174">
        <v>26.911031039868448</v>
      </c>
      <c r="H1509" s="174">
        <v>0</v>
      </c>
      <c r="I1509" s="36">
        <v>27.158281917798867</v>
      </c>
      <c r="L1509" s="143"/>
      <c r="M1509" s="190" t="s">
        <v>190</v>
      </c>
      <c r="N1509" s="42">
        <v>1.0558320653707588E-3</v>
      </c>
      <c r="O1509" s="42">
        <v>0</v>
      </c>
      <c r="P1509" s="42">
        <v>0</v>
      </c>
      <c r="Q1509" s="36">
        <v>5.2661120937185033E-4</v>
      </c>
      <c r="R1509" s="102">
        <v>0.11382627450973176</v>
      </c>
      <c r="S1509" s="42">
        <v>8.8161900185382293E-7</v>
      </c>
      <c r="T1509" s="42">
        <v>1.085276025009071E-3</v>
      </c>
      <c r="U1509" s="36">
        <v>5.7316886880121889E-2</v>
      </c>
      <c r="V1509" s="102">
        <v>0</v>
      </c>
      <c r="W1509" s="42">
        <v>0</v>
      </c>
      <c r="X1509" s="42">
        <v>0</v>
      </c>
      <c r="Y1509" s="36">
        <v>0</v>
      </c>
      <c r="Z1509" s="30">
        <v>5.7843498089493739E-2</v>
      </c>
      <c r="AA1509" s="187">
        <v>9.1040691999141055E-3</v>
      </c>
      <c r="AB1509" s="188">
        <v>0.99089593080008587</v>
      </c>
      <c r="AC1509" s="189">
        <v>0</v>
      </c>
    </row>
    <row r="1510" spans="1:52" x14ac:dyDescent="0.25">
      <c r="A1510" s="143" t="s">
        <v>191</v>
      </c>
      <c r="B1510" s="102">
        <v>2.9801044849929105E-6</v>
      </c>
      <c r="C1510" s="42">
        <v>8.8082381581939496E-5</v>
      </c>
      <c r="D1510" s="42">
        <v>8.2783666899230684E-4</v>
      </c>
      <c r="E1510" s="42">
        <v>9.1889915505923925E-4</v>
      </c>
      <c r="F1510" s="173">
        <v>1.3991981885797221E-3</v>
      </c>
      <c r="G1510" s="174">
        <v>4.1355834795681945E-2</v>
      </c>
      <c r="H1510" s="174">
        <v>0.38868018672729943</v>
      </c>
      <c r="I1510" s="36">
        <v>0.43143521971156101</v>
      </c>
      <c r="L1510" s="143"/>
      <c r="M1510" s="145" t="s">
        <v>191</v>
      </c>
      <c r="N1510" s="102">
        <v>5.9749770179862025E-6</v>
      </c>
      <c r="O1510" s="42">
        <v>0</v>
      </c>
      <c r="P1510" s="42">
        <v>0</v>
      </c>
      <c r="Q1510" s="36">
        <v>2.9801044849929105E-6</v>
      </c>
      <c r="R1510" s="42">
        <v>1.654504355228928E-4</v>
      </c>
      <c r="S1510" s="42">
        <v>9.0063729703978904E-9</v>
      </c>
      <c r="T1510" s="42">
        <v>1.1086876118265893E-5</v>
      </c>
      <c r="U1510" s="36">
        <v>8.8082381581939496E-5</v>
      </c>
      <c r="V1510" s="42">
        <v>4.5380762126430907E-4</v>
      </c>
      <c r="W1510" s="42">
        <v>4.3252388197048573E-7</v>
      </c>
      <c r="X1510" s="42">
        <v>1.1995909470211409E-3</v>
      </c>
      <c r="Y1510" s="42">
        <v>8.2783666899230684E-4</v>
      </c>
      <c r="Z1510" s="30">
        <v>9.1889915505923925E-4</v>
      </c>
      <c r="AA1510" s="188">
        <v>3.2431246329754108E-3</v>
      </c>
      <c r="AB1510" s="188">
        <v>9.5856418081330191E-2</v>
      </c>
      <c r="AC1510" s="189">
        <v>0.90090045728569434</v>
      </c>
    </row>
    <row r="1511" spans="1:52" x14ac:dyDescent="0.25">
      <c r="A1511" s="156" t="s">
        <v>192</v>
      </c>
      <c r="B1511" s="175">
        <v>1.4210569907448064E-5</v>
      </c>
      <c r="C1511" s="157">
        <v>2.5595586087438034E-4</v>
      </c>
      <c r="D1511" s="157">
        <v>1.4199934922742015E-3</v>
      </c>
      <c r="E1511" s="157">
        <v>1.6901599230560299E-3</v>
      </c>
      <c r="F1511" s="176">
        <v>6.6720491758979865E-3</v>
      </c>
      <c r="G1511" s="177">
        <v>0.12017463773343112</v>
      </c>
      <c r="H1511" s="177">
        <v>0.66670559109265026</v>
      </c>
      <c r="I1511" s="158">
        <v>0.79355227800197936</v>
      </c>
      <c r="L1511" s="156"/>
      <c r="M1511" s="192" t="s">
        <v>192</v>
      </c>
      <c r="N1511" s="175">
        <v>2.8491560962732651E-5</v>
      </c>
      <c r="O1511" s="157">
        <v>0</v>
      </c>
      <c r="P1511" s="157">
        <v>0</v>
      </c>
      <c r="Q1511" s="158">
        <v>1.4210569907448064E-5</v>
      </c>
      <c r="R1511" s="157">
        <v>4.0626696051541294E-4</v>
      </c>
      <c r="S1511" s="157">
        <v>8.6352346244006769E-8</v>
      </c>
      <c r="T1511" s="157">
        <v>1.0630003537224267E-4</v>
      </c>
      <c r="U1511" s="158">
        <v>2.5595586087438034E-4</v>
      </c>
      <c r="V1511" s="157">
        <v>5.6736413881676689E-4</v>
      </c>
      <c r="W1511" s="157">
        <v>9.8597304161141453E-7</v>
      </c>
      <c r="X1511" s="157">
        <v>2.2674373249020534E-3</v>
      </c>
      <c r="Y1511" s="157">
        <v>1.4199934922742015E-3</v>
      </c>
      <c r="Z1511" s="193">
        <v>1.6901599230560299E-3</v>
      </c>
      <c r="AA1511" s="194">
        <v>8.4078256226508431E-3</v>
      </c>
      <c r="AB1511" s="194">
        <v>0.15143884160475105</v>
      </c>
      <c r="AC1511" s="195">
        <v>0.84015333277259807</v>
      </c>
      <c r="AY1511" s="159"/>
    </row>
    <row r="1513" spans="1:52" ht="12.75" customHeight="1" x14ac:dyDescent="0.25">
      <c r="A1513" s="77" t="s">
        <v>263</v>
      </c>
    </row>
    <row r="1514" spans="1:52" ht="12.75" customHeight="1" x14ac:dyDescent="0.25">
      <c r="A1514" s="149"/>
      <c r="B1514" s="160" t="s">
        <v>285</v>
      </c>
      <c r="C1514" s="161"/>
      <c r="D1514" s="161"/>
      <c r="E1514" s="162"/>
      <c r="F1514" s="60" t="s">
        <v>286</v>
      </c>
      <c r="G1514" s="83"/>
      <c r="H1514" s="84"/>
      <c r="I1514" s="84"/>
      <c r="L1514" s="692" t="s">
        <v>263</v>
      </c>
      <c r="M1514" s="693"/>
      <c r="N1514" s="60" t="s">
        <v>195</v>
      </c>
      <c r="O1514" s="83"/>
      <c r="P1514" s="83"/>
      <c r="Q1514" s="84"/>
      <c r="R1514" s="60" t="s">
        <v>196</v>
      </c>
      <c r="S1514" s="83"/>
      <c r="T1514" s="83"/>
      <c r="U1514" s="84"/>
      <c r="V1514" s="60" t="s">
        <v>197</v>
      </c>
      <c r="W1514" s="83"/>
      <c r="X1514" s="83"/>
      <c r="Y1514" s="84"/>
      <c r="Z1514" s="10" t="s">
        <v>198</v>
      </c>
      <c r="AA1514" s="60" t="s">
        <v>205</v>
      </c>
      <c r="AB1514" s="83"/>
      <c r="AC1514" s="84"/>
    </row>
    <row r="1515" spans="1:52" ht="26.25" x14ac:dyDescent="0.25">
      <c r="A1515" s="156" t="s">
        <v>194</v>
      </c>
      <c r="B1515" s="164" t="s">
        <v>195</v>
      </c>
      <c r="C1515" s="165" t="s">
        <v>196</v>
      </c>
      <c r="D1515" s="165" t="s">
        <v>197</v>
      </c>
      <c r="E1515" s="19" t="s">
        <v>198</v>
      </c>
      <c r="F1515" s="89" t="s">
        <v>195</v>
      </c>
      <c r="G1515" s="89" t="s">
        <v>196</v>
      </c>
      <c r="H1515" s="165" t="s">
        <v>197</v>
      </c>
      <c r="I1515" s="19" t="s">
        <v>198</v>
      </c>
      <c r="L1515" s="694"/>
      <c r="M1515" s="695"/>
      <c r="N1515" s="181" t="s">
        <v>206</v>
      </c>
      <c r="O1515" s="182" t="s">
        <v>218</v>
      </c>
      <c r="P1515" s="182" t="s">
        <v>219</v>
      </c>
      <c r="Q1515" s="183" t="s">
        <v>209</v>
      </c>
      <c r="R1515" s="181" t="s">
        <v>206</v>
      </c>
      <c r="S1515" s="182" t="s">
        <v>218</v>
      </c>
      <c r="T1515" s="182" t="s">
        <v>219</v>
      </c>
      <c r="U1515" s="183" t="s">
        <v>209</v>
      </c>
      <c r="V1515" s="181" t="s">
        <v>206</v>
      </c>
      <c r="W1515" s="182" t="s">
        <v>218</v>
      </c>
      <c r="X1515" s="182" t="s">
        <v>219</v>
      </c>
      <c r="Y1515" s="183" t="s">
        <v>209</v>
      </c>
      <c r="Z1515" s="184" t="s">
        <v>209</v>
      </c>
      <c r="AA1515" s="181" t="s">
        <v>195</v>
      </c>
      <c r="AB1515" s="182" t="s">
        <v>196</v>
      </c>
      <c r="AC1515" s="183" t="s">
        <v>197</v>
      </c>
    </row>
    <row r="1516" spans="1:52" x14ac:dyDescent="0.25">
      <c r="A1516" s="143" t="s">
        <v>170</v>
      </c>
      <c r="B1516" s="167">
        <v>177.97022842213909</v>
      </c>
      <c r="C1516" s="154">
        <v>759.90844298814716</v>
      </c>
      <c r="D1516" s="154">
        <v>2129.8658827009431</v>
      </c>
      <c r="E1516" s="155">
        <v>3067.7445541112293</v>
      </c>
      <c r="F1516" s="168">
        <v>83559.359238361998</v>
      </c>
      <c r="G1516" s="169">
        <v>356786.99262720044</v>
      </c>
      <c r="H1516" s="169">
        <v>1000000</v>
      </c>
      <c r="I1516" s="151">
        <v>1440346.3518655624</v>
      </c>
      <c r="L1516" s="149"/>
      <c r="M1516" s="185" t="s">
        <v>170</v>
      </c>
      <c r="N1516" s="154">
        <v>116.69359494558582</v>
      </c>
      <c r="O1516" s="154">
        <v>0.19394885472733342</v>
      </c>
      <c r="P1516" s="154">
        <v>238.75170756408247</v>
      </c>
      <c r="Q1516" s="155">
        <v>177.97022842213909</v>
      </c>
      <c r="R1516" s="167">
        <v>1274.6842134649214</v>
      </c>
      <c r="S1516" s="154">
        <v>0.20103197107562293</v>
      </c>
      <c r="T1516" s="154">
        <v>247.47104816244104</v>
      </c>
      <c r="U1516" s="155">
        <v>759.90844298814716</v>
      </c>
      <c r="V1516" s="167">
        <v>1181.3096323946529</v>
      </c>
      <c r="W1516" s="154">
        <v>2.494925661225321</v>
      </c>
      <c r="X1516" s="154">
        <v>3071.26207422273</v>
      </c>
      <c r="Y1516" s="155">
        <v>2129.8658827009431</v>
      </c>
      <c r="Z1516" s="186">
        <v>3067.7445541112293</v>
      </c>
      <c r="AA1516" s="187">
        <v>5.8013379302925591E-2</v>
      </c>
      <c r="AB1516" s="188">
        <v>0.24770916534421289</v>
      </c>
      <c r="AC1516" s="189">
        <v>0.69427745535286156</v>
      </c>
    </row>
    <row r="1517" spans="1:52" x14ac:dyDescent="0.25">
      <c r="A1517" s="143" t="s">
        <v>172</v>
      </c>
      <c r="B1517" s="167">
        <v>174.71294672028358</v>
      </c>
      <c r="C1517" s="154">
        <v>646.94071222362038</v>
      </c>
      <c r="D1517" s="154">
        <v>2027.6807611070462</v>
      </c>
      <c r="E1517" s="155">
        <v>2849.33442005095</v>
      </c>
      <c r="F1517" s="170">
        <v>82030.022706746749</v>
      </c>
      <c r="G1517" s="171">
        <v>303747.15961139137</v>
      </c>
      <c r="H1517" s="171">
        <v>952022.74358030804</v>
      </c>
      <c r="I1517" s="155">
        <v>1337799.9258984462</v>
      </c>
      <c r="L1517" s="143"/>
      <c r="M1517" s="190" t="s">
        <v>172</v>
      </c>
      <c r="N1517" s="154">
        <v>114.21852374075333</v>
      </c>
      <c r="O1517" s="154">
        <v>0.1906731729796298</v>
      </c>
      <c r="P1517" s="154">
        <v>234.7193320607559</v>
      </c>
      <c r="Q1517" s="155">
        <v>174.71294672028358</v>
      </c>
      <c r="R1517" s="167">
        <v>1053.6134677643572</v>
      </c>
      <c r="S1517" s="154">
        <v>0.19665064778771471</v>
      </c>
      <c r="T1517" s="154">
        <v>242.07762411851476</v>
      </c>
      <c r="U1517" s="155">
        <v>646.94071222362038</v>
      </c>
      <c r="V1517" s="167">
        <v>976.43300602861029</v>
      </c>
      <c r="W1517" s="154">
        <v>2.494925661225321</v>
      </c>
      <c r="X1517" s="154">
        <v>3071.26207422273</v>
      </c>
      <c r="Y1517" s="155">
        <v>2027.6807611070462</v>
      </c>
      <c r="Z1517" s="186">
        <v>2849.33442005095</v>
      </c>
      <c r="AA1517" s="187">
        <v>6.1317108125609025E-2</v>
      </c>
      <c r="AB1517" s="188">
        <v>0.2270497656122977</v>
      </c>
      <c r="AC1517" s="189">
        <v>0.7116331262620933</v>
      </c>
    </row>
    <row r="1518" spans="1:52" x14ac:dyDescent="0.25">
      <c r="A1518" s="143" t="s">
        <v>33</v>
      </c>
      <c r="B1518" s="167">
        <v>9.4342820746137281</v>
      </c>
      <c r="C1518" s="154">
        <v>318.93377522463413</v>
      </c>
      <c r="D1518" s="154">
        <v>288.51399485881899</v>
      </c>
      <c r="E1518" s="155">
        <v>616.88205215806693</v>
      </c>
      <c r="F1518" s="170">
        <v>4429.5193191459775</v>
      </c>
      <c r="G1518" s="171">
        <v>149743.59550761254</v>
      </c>
      <c r="H1518" s="171">
        <v>135461.10917225748</v>
      </c>
      <c r="I1518" s="155">
        <v>289634.22399901605</v>
      </c>
      <c r="L1518" s="143"/>
      <c r="M1518" s="190" t="s">
        <v>33</v>
      </c>
      <c r="N1518" s="154">
        <v>7.7403332057619991</v>
      </c>
      <c r="O1518" s="154">
        <v>9.0258858302429325E-3</v>
      </c>
      <c r="P1518" s="154">
        <v>11.110896515880572</v>
      </c>
      <c r="Q1518" s="155">
        <v>9.4342820746137281</v>
      </c>
      <c r="R1518" s="167">
        <v>624.18092764981645</v>
      </c>
      <c r="S1518" s="154">
        <v>1.2331046001035411E-2</v>
      </c>
      <c r="T1518" s="154">
        <v>15.179560059467295</v>
      </c>
      <c r="U1518" s="155">
        <v>318.93377522463413</v>
      </c>
      <c r="V1518" s="167">
        <v>578.45773439481729</v>
      </c>
      <c r="W1518" s="154">
        <v>0</v>
      </c>
      <c r="X1518" s="154">
        <v>0</v>
      </c>
      <c r="Y1518" s="155">
        <v>288.51399485881899</v>
      </c>
      <c r="Z1518" s="186">
        <v>616.88205215806693</v>
      </c>
      <c r="AA1518" s="187">
        <v>1.5293494180304555E-2</v>
      </c>
      <c r="AB1518" s="188">
        <v>0.51700932797265442</v>
      </c>
      <c r="AC1518" s="189">
        <v>0.4676971778470409</v>
      </c>
    </row>
    <row r="1519" spans="1:52" x14ac:dyDescent="0.25">
      <c r="A1519" s="143" t="s">
        <v>25</v>
      </c>
      <c r="B1519" s="167">
        <v>142.42735579576666</v>
      </c>
      <c r="C1519" s="154">
        <v>288.59034430946866</v>
      </c>
      <c r="D1519" s="154">
        <v>1271.5662941577871</v>
      </c>
      <c r="E1519" s="155">
        <v>1702.5839942630223</v>
      </c>
      <c r="F1519" s="170">
        <v>66871.513813419326</v>
      </c>
      <c r="G1519" s="171">
        <v>135496.95624191093</v>
      </c>
      <c r="H1519" s="171">
        <v>597017.0725234953</v>
      </c>
      <c r="I1519" s="155">
        <v>799385.54257882549</v>
      </c>
      <c r="L1519" s="143"/>
      <c r="M1519" s="190" t="s">
        <v>25</v>
      </c>
      <c r="N1519" s="154">
        <v>82.203712895961218</v>
      </c>
      <c r="O1519" s="154">
        <v>0.16424859900969938</v>
      </c>
      <c r="P1519" s="154">
        <v>202.19059057453373</v>
      </c>
      <c r="Q1519" s="155">
        <v>142.42735579576666</v>
      </c>
      <c r="R1519" s="167">
        <v>417.75176153244109</v>
      </c>
      <c r="S1519" s="154">
        <v>0.12992372558673512</v>
      </c>
      <c r="T1519" s="154">
        <v>159.93655327601516</v>
      </c>
      <c r="U1519" s="155">
        <v>288.59034430946866</v>
      </c>
      <c r="V1519" s="167">
        <v>387.15014639324789</v>
      </c>
      <c r="W1519" s="154">
        <v>1.7464479628577245</v>
      </c>
      <c r="X1519" s="154">
        <v>2149.8834519559109</v>
      </c>
      <c r="Y1519" s="155">
        <v>1271.5662941577871</v>
      </c>
      <c r="Z1519" s="186">
        <v>1702.5839942630223</v>
      </c>
      <c r="AA1519" s="187">
        <v>8.3653644269936614E-2</v>
      </c>
      <c r="AB1519" s="188">
        <v>0.1695013845319199</v>
      </c>
      <c r="AC1519" s="189">
        <v>0.74684497119814353</v>
      </c>
      <c r="AZ1519" s="159"/>
    </row>
    <row r="1520" spans="1:52" x14ac:dyDescent="0.25">
      <c r="A1520" s="143" t="s">
        <v>173</v>
      </c>
      <c r="B1520" s="167">
        <v>22.851308849903212</v>
      </c>
      <c r="C1520" s="154">
        <v>39.416592689517586</v>
      </c>
      <c r="D1520" s="154">
        <v>467.60047209044018</v>
      </c>
      <c r="E1520" s="155">
        <v>529.86837362986103</v>
      </c>
      <c r="F1520" s="170">
        <v>10728.989574181462</v>
      </c>
      <c r="G1520" s="171">
        <v>18506.607861867946</v>
      </c>
      <c r="H1520" s="171">
        <v>219544.5618845553</v>
      </c>
      <c r="I1520" s="155">
        <v>248780.15932060473</v>
      </c>
      <c r="L1520" s="143"/>
      <c r="M1520" s="190" t="s">
        <v>173</v>
      </c>
      <c r="N1520" s="154">
        <v>24.274477639030106</v>
      </c>
      <c r="O1520" s="154">
        <v>1.7398688139687469E-2</v>
      </c>
      <c r="P1520" s="154">
        <v>21.417844970341605</v>
      </c>
      <c r="Q1520" s="155">
        <v>22.851308849903212</v>
      </c>
      <c r="R1520" s="167">
        <v>11.680778582099666</v>
      </c>
      <c r="S1520" s="154">
        <v>5.4395876199944175E-2</v>
      </c>
      <c r="T1520" s="154">
        <v>66.96151078303231</v>
      </c>
      <c r="U1520" s="155">
        <v>39.416592689517586</v>
      </c>
      <c r="V1520" s="167">
        <v>10.825125240545095</v>
      </c>
      <c r="W1520" s="154">
        <v>0.74847769836759637</v>
      </c>
      <c r="X1520" s="154">
        <v>921.37862226681909</v>
      </c>
      <c r="Y1520" s="155">
        <v>467.60047209044018</v>
      </c>
      <c r="Z1520" s="186">
        <v>529.86837362986103</v>
      </c>
      <c r="AA1520" s="187">
        <v>4.3126387584449359E-2</v>
      </c>
      <c r="AB1520" s="188">
        <v>7.4389404333560019E-2</v>
      </c>
      <c r="AC1520" s="189">
        <v>0.88248420808199057</v>
      </c>
      <c r="AX1520" s="159"/>
    </row>
    <row r="1521" spans="1:53" x14ac:dyDescent="0.25">
      <c r="A1521" s="143" t="s">
        <v>199</v>
      </c>
      <c r="B1521" s="272">
        <v>1.8484671679970519E-2</v>
      </c>
      <c r="C1521" s="273">
        <v>0.10890352384322559</v>
      </c>
      <c r="D1521" s="154">
        <v>0</v>
      </c>
      <c r="E1521" s="155">
        <v>0.12738819552319611</v>
      </c>
      <c r="F1521" s="170">
        <v>8.6787960829390745</v>
      </c>
      <c r="G1521" s="171">
        <v>51.131634497624781</v>
      </c>
      <c r="H1521" s="171">
        <v>0</v>
      </c>
      <c r="I1521" s="155">
        <v>59.810430580563853</v>
      </c>
      <c r="L1521" s="143"/>
      <c r="M1521" s="191" t="s">
        <v>199</v>
      </c>
      <c r="N1521" s="154">
        <v>1.3271567083250205E-2</v>
      </c>
      <c r="O1521" s="154">
        <v>1.9214365674265468E-5</v>
      </c>
      <c r="P1521" s="154">
        <v>2.3652950263310102E-2</v>
      </c>
      <c r="Q1521" s="155">
        <v>1.8484671679970519E-2</v>
      </c>
      <c r="R1521" s="167">
        <v>0.20783137980938921</v>
      </c>
      <c r="S1521" s="154">
        <v>8.4931044978376374E-6</v>
      </c>
      <c r="T1521" s="154">
        <v>1.0455040862343144E-2</v>
      </c>
      <c r="U1521" s="155">
        <v>0.10890352384322559</v>
      </c>
      <c r="V1521" s="167">
        <v>0</v>
      </c>
      <c r="W1521" s="154">
        <v>0</v>
      </c>
      <c r="X1521" s="154">
        <v>0</v>
      </c>
      <c r="Y1521" s="155">
        <v>0</v>
      </c>
      <c r="Z1521" s="186">
        <v>0.12738819552319611</v>
      </c>
      <c r="AA1521" s="187">
        <v>0.14510505941348895</v>
      </c>
      <c r="AB1521" s="188">
        <v>0.85489494058651105</v>
      </c>
      <c r="AC1521" s="189">
        <v>0</v>
      </c>
      <c r="BA1521" s="159"/>
    </row>
    <row r="1522" spans="1:53" x14ac:dyDescent="0.25">
      <c r="A1522" s="143" t="s">
        <v>175</v>
      </c>
      <c r="B1522" s="167">
        <v>11.992882255297584</v>
      </c>
      <c r="C1522" s="154">
        <v>94.352510636749514</v>
      </c>
      <c r="D1522" s="154">
        <v>104.85469488536494</v>
      </c>
      <c r="E1522" s="155">
        <v>211.20008777741202</v>
      </c>
      <c r="F1522" s="170">
        <v>5630.8157019206637</v>
      </c>
      <c r="G1522" s="171">
        <v>44299.742722343828</v>
      </c>
      <c r="H1522" s="171">
        <v>49230.656135209669</v>
      </c>
      <c r="I1522" s="155">
        <v>99161.214559474145</v>
      </c>
      <c r="L1522" s="143"/>
      <c r="M1522" s="190" t="s">
        <v>175</v>
      </c>
      <c r="N1522" s="154">
        <v>7.7804558551482454</v>
      </c>
      <c r="O1522" s="154">
        <v>1.3136815169413301E-2</v>
      </c>
      <c r="P1522" s="154">
        <v>16.171464678461675</v>
      </c>
      <c r="Q1522" s="155">
        <v>11.992882255297584</v>
      </c>
      <c r="R1522" s="167">
        <v>170.18975391667252</v>
      </c>
      <c r="S1522" s="154">
        <v>1.5332185100772017E-2</v>
      </c>
      <c r="T1522" s="154">
        <v>18.873972618421515</v>
      </c>
      <c r="U1522" s="155">
        <v>94.352510636749514</v>
      </c>
      <c r="V1522" s="167">
        <v>0</v>
      </c>
      <c r="W1522" s="154">
        <v>0.16980177566618726</v>
      </c>
      <c r="X1522" s="154">
        <v>209.0233751982494</v>
      </c>
      <c r="Y1522" s="155">
        <v>104.85469488536494</v>
      </c>
      <c r="Z1522" s="186">
        <v>211.20008777741202</v>
      </c>
      <c r="AA1522" s="187">
        <v>5.6784456775118015E-2</v>
      </c>
      <c r="AB1522" s="188">
        <v>0.44674465635729044</v>
      </c>
      <c r="AC1522" s="189">
        <v>0.49647088686759155</v>
      </c>
      <c r="AV1522" s="432"/>
    </row>
    <row r="1523" spans="1:53" x14ac:dyDescent="0.25">
      <c r="A1523" s="143" t="s">
        <v>85</v>
      </c>
      <c r="B1523" s="102">
        <v>0.46708353490420385</v>
      </c>
      <c r="C1523" s="42">
        <v>5.9579255538966223E-2</v>
      </c>
      <c r="D1523" s="42">
        <v>2.0368276185686071E-3</v>
      </c>
      <c r="E1523" s="36">
        <v>0.52869961806173871</v>
      </c>
      <c r="F1523" s="173">
        <v>219.30185308752027</v>
      </c>
      <c r="G1523" s="174">
        <v>27.973242833211682</v>
      </c>
      <c r="H1523" s="174">
        <v>0.95631731326934477</v>
      </c>
      <c r="I1523" s="36">
        <v>248.23141323400131</v>
      </c>
      <c r="L1523" s="143"/>
      <c r="M1523" s="190" t="s">
        <v>85</v>
      </c>
      <c r="N1523" s="42">
        <v>0.38243188587542842</v>
      </c>
      <c r="O1523" s="42">
        <v>4.4749872083157629E-4</v>
      </c>
      <c r="P1523" s="42">
        <v>0.55087246522536049</v>
      </c>
      <c r="Q1523" s="36">
        <v>0.46708353490420385</v>
      </c>
      <c r="R1523" s="102">
        <v>2.526304543656615E-3</v>
      </c>
      <c r="S1523" s="42">
        <v>9.4440757172115449E-5</v>
      </c>
      <c r="T1523" s="42">
        <v>0.116256897057664</v>
      </c>
      <c r="U1523" s="36">
        <v>5.9579255538966223E-2</v>
      </c>
      <c r="V1523" s="102">
        <v>0</v>
      </c>
      <c r="W1523" s="42">
        <v>2.3553694394577058E-6</v>
      </c>
      <c r="X1523" s="42">
        <v>4.0612676598159227E-3</v>
      </c>
      <c r="Y1523" s="36">
        <v>2.0368276185686071E-3</v>
      </c>
      <c r="Z1523" s="30">
        <v>0.52869961806173871</v>
      </c>
      <c r="AA1523" s="187">
        <v>0.88345729587733568</v>
      </c>
      <c r="AB1523" s="188">
        <v>0.11269018078240578</v>
      </c>
      <c r="AC1523" s="189">
        <v>3.8525233402585081E-3</v>
      </c>
    </row>
    <row r="1524" spans="1:53" x14ac:dyDescent="0.25">
      <c r="A1524" s="143" t="s">
        <v>86</v>
      </c>
      <c r="B1524" s="102">
        <v>5.4063433679103908E-4</v>
      </c>
      <c r="C1524" s="42">
        <v>1.1451035105310625E-3</v>
      </c>
      <c r="D1524" s="42">
        <v>3.8199182302008222E-3</v>
      </c>
      <c r="E1524" s="36">
        <v>5.5056560775229232E-3</v>
      </c>
      <c r="F1524" s="173">
        <v>0.25383492039669908</v>
      </c>
      <c r="G1524" s="174">
        <v>0.53764113498025723</v>
      </c>
      <c r="H1524" s="174">
        <v>1.7935017698657514</v>
      </c>
      <c r="I1524" s="36">
        <v>2.5849778252427074</v>
      </c>
      <c r="L1524" s="143"/>
      <c r="M1524" s="190" t="s">
        <v>86</v>
      </c>
      <c r="N1524" s="42">
        <v>6.9869942969748658E-4</v>
      </c>
      <c r="O1524" s="42">
        <v>3.1116001947400329E-7</v>
      </c>
      <c r="P1524" s="42">
        <v>3.830390547009591E-4</v>
      </c>
      <c r="Q1524" s="36">
        <v>5.4063433679103908E-4</v>
      </c>
      <c r="R1524" s="102">
        <v>2.0440943697390373E-3</v>
      </c>
      <c r="S1524" s="42">
        <v>2.0336524171238419E-7</v>
      </c>
      <c r="T1524" s="42">
        <v>2.5034331234527962E-4</v>
      </c>
      <c r="U1524" s="36">
        <v>1.1451035105310625E-3</v>
      </c>
      <c r="V1524" s="102">
        <v>0</v>
      </c>
      <c r="W1524" s="42">
        <v>4.4173196487610974E-6</v>
      </c>
      <c r="X1524" s="42">
        <v>7.6166044833770605E-3</v>
      </c>
      <c r="Y1524" s="36">
        <v>3.8199182302008222E-3</v>
      </c>
      <c r="Z1524" s="30">
        <v>5.5056560775229232E-3</v>
      </c>
      <c r="AA1524" s="187">
        <v>9.8196169389911936E-2</v>
      </c>
      <c r="AB1524" s="188">
        <v>0.20798674933692218</v>
      </c>
      <c r="AC1524" s="189">
        <v>0.69381708127316599</v>
      </c>
    </row>
    <row r="1525" spans="1:53" x14ac:dyDescent="0.25">
      <c r="A1525" s="143" t="s">
        <v>176</v>
      </c>
      <c r="B1525" s="167">
        <v>26.148656401673325</v>
      </c>
      <c r="C1525" s="154">
        <v>96.443340733209226</v>
      </c>
      <c r="D1525" s="154">
        <v>105.92807804492521</v>
      </c>
      <c r="E1525" s="155">
        <v>228.52007517980775</v>
      </c>
      <c r="F1525" s="170">
        <v>12277.137548451396</v>
      </c>
      <c r="G1525" s="171">
        <v>45281.414908109946</v>
      </c>
      <c r="H1525" s="171">
        <v>49734.623623622174</v>
      </c>
      <c r="I1525" s="155">
        <v>107293.1760801835</v>
      </c>
      <c r="L1525" s="143"/>
      <c r="M1525" s="190" t="s">
        <v>176</v>
      </c>
      <c r="N1525" s="154">
        <v>19.438567780280934</v>
      </c>
      <c r="O1525" s="154">
        <v>2.6644234199521201E-2</v>
      </c>
      <c r="P1525" s="154">
        <v>32.799143984718242</v>
      </c>
      <c r="Q1525" s="155">
        <v>26.148656401673325</v>
      </c>
      <c r="R1525" s="154">
        <v>170.80722806096307</v>
      </c>
      <c r="S1525" s="154">
        <v>1.8219299604989261E-2</v>
      </c>
      <c r="T1525" s="154">
        <v>22.428020507922934</v>
      </c>
      <c r="U1525" s="155">
        <v>96.443340733209226</v>
      </c>
      <c r="V1525" s="154">
        <v>0</v>
      </c>
      <c r="W1525" s="154">
        <v>0.17104302645629268</v>
      </c>
      <c r="X1525" s="154">
        <v>211.16361341613879</v>
      </c>
      <c r="Y1525" s="155">
        <v>105.92807804492521</v>
      </c>
      <c r="Z1525" s="154">
        <v>228.52007517980775</v>
      </c>
      <c r="AA1525" s="187">
        <v>0.11442607998924659</v>
      </c>
      <c r="AB1525" s="188">
        <v>0.42203443464353912</v>
      </c>
      <c r="AC1525" s="189">
        <v>0.46353948536721434</v>
      </c>
    </row>
    <row r="1526" spans="1:53" x14ac:dyDescent="0.25">
      <c r="A1526" s="143" t="s">
        <v>177</v>
      </c>
      <c r="B1526" s="102">
        <v>1.7031782093046722E-2</v>
      </c>
      <c r="C1526" s="42">
        <v>1.0584193848072888E-2</v>
      </c>
      <c r="D1526" s="42">
        <v>7.8294541548632995E-2</v>
      </c>
      <c r="E1526" s="36">
        <v>0.10591051748975261</v>
      </c>
      <c r="F1526" s="173">
        <v>7.996645343437419</v>
      </c>
      <c r="G1526" s="174">
        <v>4.9694179967100904</v>
      </c>
      <c r="H1526" s="174">
        <v>36.760315372226856</v>
      </c>
      <c r="I1526" s="36">
        <v>49.72637871237437</v>
      </c>
      <c r="L1526" s="143"/>
      <c r="M1526" s="190" t="s">
        <v>177</v>
      </c>
      <c r="N1526" s="42">
        <v>1.6320378306187561E-2</v>
      </c>
      <c r="O1526" s="42">
        <v>1.4399106594236778E-5</v>
      </c>
      <c r="P1526" s="42">
        <v>1.7725349766073026E-2</v>
      </c>
      <c r="Q1526" s="36">
        <v>1.7031782093046722E-2</v>
      </c>
      <c r="R1526" s="102">
        <v>2.8998488975142422E-3</v>
      </c>
      <c r="S1526" s="42">
        <v>1.4797620529074611E-5</v>
      </c>
      <c r="T1526" s="42">
        <v>1.8215921791179215E-2</v>
      </c>
      <c r="U1526" s="36">
        <v>1.0584193848072888E-2</v>
      </c>
      <c r="V1526" s="102">
        <v>0</v>
      </c>
      <c r="W1526" s="42">
        <v>9.053911521957796E-5</v>
      </c>
      <c r="X1526" s="42">
        <v>0.15611291138866043</v>
      </c>
      <c r="Y1526" s="36">
        <v>7.8294541548632995E-2</v>
      </c>
      <c r="Z1526" s="30">
        <v>0.10591051748975261</v>
      </c>
      <c r="AA1526" s="187">
        <v>0.16081294376353733</v>
      </c>
      <c r="AB1526" s="188">
        <v>9.9935248159815332E-2</v>
      </c>
      <c r="AC1526" s="189">
        <v>0.73925180807664737</v>
      </c>
    </row>
    <row r="1527" spans="1:53" x14ac:dyDescent="0.25">
      <c r="A1527" s="143" t="s">
        <v>178</v>
      </c>
      <c r="B1527" s="102">
        <v>3.0091192775690098E-2</v>
      </c>
      <c r="C1527" s="42">
        <v>2.2791869320777636E-2</v>
      </c>
      <c r="D1527" s="42">
        <v>1.3558656643340878</v>
      </c>
      <c r="E1527" s="36">
        <v>1.4087487264305556</v>
      </c>
      <c r="F1527" s="173">
        <v>14.128210146983813</v>
      </c>
      <c r="G1527" s="174">
        <v>10.701081934734137</v>
      </c>
      <c r="H1527" s="174">
        <v>636.59673378808077</v>
      </c>
      <c r="I1527" s="36">
        <v>661.42602586979876</v>
      </c>
      <c r="L1527" s="143"/>
      <c r="M1527" s="190" t="s">
        <v>178</v>
      </c>
      <c r="N1527" s="42">
        <v>2.349285283493753E-2</v>
      </c>
      <c r="O1527" s="42">
        <v>2.9754090832844674E-5</v>
      </c>
      <c r="P1527" s="42">
        <v>3.6627388201624304E-2</v>
      </c>
      <c r="Q1527" s="36">
        <v>3.0091192775690098E-2</v>
      </c>
      <c r="R1527" s="102">
        <v>3.0726488773467408E-2</v>
      </c>
      <c r="S1527" s="42">
        <v>1.2091229197418365E-5</v>
      </c>
      <c r="T1527" s="42">
        <v>1.4884344748984408E-2</v>
      </c>
      <c r="U1527" s="36">
        <v>2.2791869320777636E-2</v>
      </c>
      <c r="V1527" s="102">
        <v>0</v>
      </c>
      <c r="W1527" s="42">
        <v>1.5679110596638645E-3</v>
      </c>
      <c r="X1527" s="42">
        <v>2.7034852254628263</v>
      </c>
      <c r="Y1527" s="36">
        <v>1.3558656643340878</v>
      </c>
      <c r="Z1527" s="30">
        <v>1.4087487264305556</v>
      </c>
      <c r="AA1527" s="187">
        <v>2.1360227137123482E-2</v>
      </c>
      <c r="AB1527" s="188">
        <v>1.6178803851363173E-2</v>
      </c>
      <c r="AC1527" s="189">
        <v>0.96246096901151335</v>
      </c>
    </row>
    <row r="1528" spans="1:53" x14ac:dyDescent="0.25">
      <c r="A1528" s="143" t="s">
        <v>179</v>
      </c>
      <c r="B1528" s="102">
        <v>5.0132690409346155E-2</v>
      </c>
      <c r="C1528" s="42">
        <v>5.7296598511006561E-2</v>
      </c>
      <c r="D1528" s="42">
        <v>5.0570044070913533E-2</v>
      </c>
      <c r="E1528" s="36">
        <v>0.15799933299126626</v>
      </c>
      <c r="F1528" s="173">
        <v>23.5379564584468</v>
      </c>
      <c r="G1528" s="174">
        <v>26.901505384154579</v>
      </c>
      <c r="H1528" s="174">
        <v>23.743299745608507</v>
      </c>
      <c r="I1528" s="36">
        <v>74.182761588209885</v>
      </c>
      <c r="L1528" s="143"/>
      <c r="M1528" s="190" t="s">
        <v>179</v>
      </c>
      <c r="N1528" s="42">
        <v>4.2628999405637073E-2</v>
      </c>
      <c r="O1528" s="42">
        <v>4.6752799955238229E-5</v>
      </c>
      <c r="P1528" s="42">
        <v>5.7552857625314806E-2</v>
      </c>
      <c r="Q1528" s="36">
        <v>5.0132690409346155E-2</v>
      </c>
      <c r="R1528" s="102">
        <v>7.9995017224632245E-2</v>
      </c>
      <c r="S1528" s="42">
        <v>2.8173823208212402E-5</v>
      </c>
      <c r="T1528" s="42">
        <v>3.4682073317864798E-2</v>
      </c>
      <c r="U1528" s="36">
        <v>5.7296598511006561E-2</v>
      </c>
      <c r="V1528" s="102">
        <v>0</v>
      </c>
      <c r="W1528" s="42">
        <v>5.8478751599197754E-5</v>
      </c>
      <c r="X1528" s="42">
        <v>0.10083253126987646</v>
      </c>
      <c r="Y1528" s="36">
        <v>5.0570044070913533E-2</v>
      </c>
      <c r="Z1528" s="30">
        <v>0.15799933299126626</v>
      </c>
      <c r="AA1528" s="187">
        <v>0.31729684841212175</v>
      </c>
      <c r="AB1528" s="188">
        <v>0.36263823034097081</v>
      </c>
      <c r="AC1528" s="189">
        <v>0.32006492124690739</v>
      </c>
    </row>
    <row r="1529" spans="1:53" x14ac:dyDescent="0.25">
      <c r="A1529" s="143" t="s">
        <v>180</v>
      </c>
      <c r="B1529" s="102">
        <v>6.537149097617068E-3</v>
      </c>
      <c r="C1529" s="42">
        <v>7.3938604327521331E-3</v>
      </c>
      <c r="D1529" s="42">
        <v>2.0711341156990901E-2</v>
      </c>
      <c r="E1529" s="36">
        <v>3.4642350687360102E-2</v>
      </c>
      <c r="F1529" s="173">
        <v>3.0692773431006484</v>
      </c>
      <c r="G1529" s="174">
        <v>3.4715145647461001</v>
      </c>
      <c r="H1529" s="174">
        <v>9.7242466416365456</v>
      </c>
      <c r="I1529" s="36">
        <v>16.265038549483297</v>
      </c>
      <c r="L1529" s="143"/>
      <c r="M1529" s="190" t="s">
        <v>180</v>
      </c>
      <c r="N1529" s="42">
        <v>1.1117235981862563E-2</v>
      </c>
      <c r="O1529" s="42">
        <v>1.6068583791263245E-6</v>
      </c>
      <c r="P1529" s="42">
        <v>1.9780481940427615E-3</v>
      </c>
      <c r="Q1529" s="36">
        <v>6.537149097617068E-3</v>
      </c>
      <c r="R1529" s="102">
        <v>1.2696000943746663E-2</v>
      </c>
      <c r="S1529" s="42">
        <v>1.7190486404241992E-6</v>
      </c>
      <c r="T1529" s="42">
        <v>2.1161547917568093E-3</v>
      </c>
      <c r="U1529" s="36">
        <v>7.3938604327521331E-3</v>
      </c>
      <c r="V1529" s="102">
        <v>1.7999999999999999E-2</v>
      </c>
      <c r="W1529" s="42">
        <v>3.1353709282517561E-6</v>
      </c>
      <c r="X1529" s="42">
        <v>2.3406192480517039E-2</v>
      </c>
      <c r="Y1529" s="36">
        <v>2.0711341156990901E-2</v>
      </c>
      <c r="Z1529" s="30">
        <v>3.4642350687360102E-2</v>
      </c>
      <c r="AA1529" s="187">
        <v>0.18870396979158424</v>
      </c>
      <c r="AB1529" s="188">
        <v>0.21343414306610317</v>
      </c>
      <c r="AC1529" s="189">
        <v>0.59786188714231259</v>
      </c>
    </row>
    <row r="1530" spans="1:53" x14ac:dyDescent="0.25">
      <c r="A1530" s="143" t="s">
        <v>181</v>
      </c>
      <c r="B1530" s="102">
        <v>1.9581182374752964E-3</v>
      </c>
      <c r="C1530" s="42">
        <v>4.8172141426485113E-3</v>
      </c>
      <c r="D1530" s="42">
        <v>6.9985053284296397E-3</v>
      </c>
      <c r="E1530" s="36">
        <v>1.3773837708553447E-2</v>
      </c>
      <c r="F1530" s="173">
        <v>0.91936222528347722</v>
      </c>
      <c r="G1530" s="174">
        <v>2.2617452966285683</v>
      </c>
      <c r="H1530" s="174">
        <v>3.2858901517097583</v>
      </c>
      <c r="I1530" s="36">
        <v>6.4669976736218038</v>
      </c>
      <c r="L1530" s="143"/>
      <c r="M1530" s="190" t="s">
        <v>181</v>
      </c>
      <c r="N1530" s="42">
        <v>2.1953863363319611E-3</v>
      </c>
      <c r="O1530" s="42">
        <v>1.3977453056452842E-6</v>
      </c>
      <c r="P1530" s="42">
        <v>1.7206292810114812E-3</v>
      </c>
      <c r="Q1530" s="36">
        <v>1.9581182374752964E-3</v>
      </c>
      <c r="R1530" s="102">
        <v>7.9176686475274059E-3</v>
      </c>
      <c r="S1530" s="42">
        <v>1.4058850787051338E-6</v>
      </c>
      <c r="T1530" s="42">
        <v>1.7306493696578173E-3</v>
      </c>
      <c r="U1530" s="36">
        <v>4.8172141426485113E-3</v>
      </c>
      <c r="V1530" s="102">
        <v>4.5999999999999999E-3</v>
      </c>
      <c r="W1530" s="42">
        <v>2.7736103435840906E-6</v>
      </c>
      <c r="X1530" s="42">
        <v>9.38242342820007E-3</v>
      </c>
      <c r="Y1530" s="36">
        <v>6.9985053284296397E-3</v>
      </c>
      <c r="Z1530" s="30">
        <v>1.3773837708553447E-2</v>
      </c>
      <c r="AA1530" s="187">
        <v>0.14216213947833289</v>
      </c>
      <c r="AB1530" s="188">
        <v>0.34973652547518097</v>
      </c>
      <c r="AC1530" s="189">
        <v>0.50810133504648614</v>
      </c>
    </row>
    <row r="1531" spans="1:53" x14ac:dyDescent="0.25">
      <c r="A1531" s="143" t="s">
        <v>182</v>
      </c>
      <c r="B1531" s="102">
        <v>2.5532714383719041E-2</v>
      </c>
      <c r="C1531" s="42">
        <v>0.17829850095470026</v>
      </c>
      <c r="D1531" s="42">
        <v>0</v>
      </c>
      <c r="E1531" s="36">
        <v>0.2038312153384193</v>
      </c>
      <c r="F1531" s="173">
        <v>11.987944682855002</v>
      </c>
      <c r="G1531" s="174">
        <v>83.713487503069857</v>
      </c>
      <c r="H1531" s="174">
        <v>0</v>
      </c>
      <c r="I1531" s="36">
        <v>95.701432185924872</v>
      </c>
      <c r="L1531" s="143"/>
      <c r="M1531" s="190" t="s">
        <v>182</v>
      </c>
      <c r="N1531" s="42">
        <v>1.8997009313972121E-2</v>
      </c>
      <c r="O1531" s="42">
        <v>2.6003433371752704E-5</v>
      </c>
      <c r="P1531" s="42">
        <v>3.2010315960684314E-2</v>
      </c>
      <c r="Q1531" s="36">
        <v>2.5532714383719041E-2</v>
      </c>
      <c r="R1531" s="102">
        <v>0.30644177410598089</v>
      </c>
      <c r="S1531" s="42">
        <v>4.1223358679330901E-5</v>
      </c>
      <c r="T1531" s="42">
        <v>5.0746096387388605E-2</v>
      </c>
      <c r="U1531" s="36">
        <v>0.17829850095470026</v>
      </c>
      <c r="V1531" s="102">
        <v>0</v>
      </c>
      <c r="W1531" s="42">
        <v>0</v>
      </c>
      <c r="X1531" s="42">
        <v>0</v>
      </c>
      <c r="Y1531" s="36">
        <v>0</v>
      </c>
      <c r="Z1531" s="30">
        <v>0.2038312153384193</v>
      </c>
      <c r="AA1531" s="187">
        <v>0.12526400503145352</v>
      </c>
      <c r="AB1531" s="188">
        <v>0.87473599496854648</v>
      </c>
      <c r="AC1531" s="189">
        <v>0</v>
      </c>
    </row>
    <row r="1532" spans="1:53" x14ac:dyDescent="0.25">
      <c r="A1532" s="143" t="s">
        <v>200</v>
      </c>
      <c r="B1532" s="102">
        <v>3.5679126969364699E-4</v>
      </c>
      <c r="C1532" s="42">
        <v>3.5735095135215362E-4</v>
      </c>
      <c r="D1532" s="42">
        <v>1.1997632883946477E-3</v>
      </c>
      <c r="E1532" s="36">
        <v>1.9139055094404484E-3</v>
      </c>
      <c r="F1532" s="173">
        <v>0.16751818628184695</v>
      </c>
      <c r="G1532" s="174">
        <v>0.1677809641699067</v>
      </c>
      <c r="H1532" s="174">
        <v>0.5633046184453615</v>
      </c>
      <c r="I1532" s="36">
        <v>0.89860376889711513</v>
      </c>
      <c r="L1532" s="143"/>
      <c r="M1532" s="190" t="s">
        <v>200</v>
      </c>
      <c r="N1532" s="42">
        <v>2.4774122922592958E-4</v>
      </c>
      <c r="O1532" s="42">
        <v>3.7768192783685599E-7</v>
      </c>
      <c r="P1532" s="42">
        <v>4.6492775280325421E-4</v>
      </c>
      <c r="Q1532" s="36">
        <v>3.5679126969364699E-4</v>
      </c>
      <c r="R1532" s="102">
        <v>5.019213389781587E-4</v>
      </c>
      <c r="S1532" s="42">
        <v>1.7329035269376283E-7</v>
      </c>
      <c r="T1532" s="42">
        <v>2.1332102047307003E-4</v>
      </c>
      <c r="U1532" s="36">
        <v>3.5735095135215362E-4</v>
      </c>
      <c r="V1532" s="102">
        <v>6.5769220473088272E-4</v>
      </c>
      <c r="W1532" s="42">
        <v>6.2684620575432718E-7</v>
      </c>
      <c r="X1532" s="42">
        <v>1.7385376043784653E-3</v>
      </c>
      <c r="Y1532" s="36">
        <v>1.1997632883946477E-3</v>
      </c>
      <c r="Z1532" s="30">
        <v>1.9139055094404484E-3</v>
      </c>
      <c r="AA1532" s="187">
        <v>0.18642052490771024</v>
      </c>
      <c r="AB1532" s="188">
        <v>0.18671295400399843</v>
      </c>
      <c r="AC1532" s="189">
        <v>0.62686652108829133</v>
      </c>
    </row>
    <row r="1533" spans="1:53" x14ac:dyDescent="0.25">
      <c r="A1533" s="143" t="s">
        <v>201</v>
      </c>
      <c r="B1533" s="102">
        <v>5.3697777907445665E-4</v>
      </c>
      <c r="C1533" s="42">
        <v>9.4764743700959846E-4</v>
      </c>
      <c r="D1533" s="42">
        <v>2.0579615830060892E-3</v>
      </c>
      <c r="E1533" s="36">
        <v>3.5425867990901442E-3</v>
      </c>
      <c r="F1533" s="173">
        <v>0.25211811853312566</v>
      </c>
      <c r="G1533" s="174">
        <v>0.44493291559178366</v>
      </c>
      <c r="H1533" s="174">
        <v>0.96623998709079761</v>
      </c>
      <c r="I1533" s="36">
        <v>1.6632910212157068</v>
      </c>
      <c r="L1533" s="143"/>
      <c r="M1533" s="190" t="s">
        <v>201</v>
      </c>
      <c r="N1533" s="42">
        <v>4.7296849623368694E-4</v>
      </c>
      <c r="O1533" s="42">
        <v>4.8755856455335459E-7</v>
      </c>
      <c r="P1533" s="42">
        <v>6.0018627069624651E-4</v>
      </c>
      <c r="Q1533" s="36">
        <v>5.3697777907445665E-4</v>
      </c>
      <c r="R1533" s="102">
        <v>1.2351648098411292E-3</v>
      </c>
      <c r="S1533" s="42">
        <v>5.3697130216947931E-7</v>
      </c>
      <c r="T1533" s="42">
        <v>6.6101352073518751E-4</v>
      </c>
      <c r="U1533" s="36">
        <v>9.4764743700959846E-4</v>
      </c>
      <c r="V1533" s="102">
        <v>8.2226686785038681E-4</v>
      </c>
      <c r="W1533" s="42">
        <v>1.4289464371179923E-6</v>
      </c>
      <c r="X1533" s="42">
        <v>3.2861410505826863E-3</v>
      </c>
      <c r="Y1533" s="36">
        <v>2.0579615830060892E-3</v>
      </c>
      <c r="Z1533" s="30">
        <v>3.5425867990901442E-3</v>
      </c>
      <c r="AA1533" s="187">
        <v>0.1515778750184387</v>
      </c>
      <c r="AB1533" s="188">
        <v>0.26750154357628902</v>
      </c>
      <c r="AC1533" s="189">
        <v>0.58092058140527236</v>
      </c>
    </row>
    <row r="1534" spans="1:53" ht="11.25" customHeight="1" x14ac:dyDescent="0.25">
      <c r="A1534" s="143" t="s">
        <v>185</v>
      </c>
      <c r="B1534" s="102">
        <v>6.2103815708725171E-4</v>
      </c>
      <c r="C1534" s="42">
        <v>2.8170253542406493E-3</v>
      </c>
      <c r="D1534" s="42">
        <v>5.4023233668556755E-2</v>
      </c>
      <c r="E1534" s="36">
        <v>5.7461297179884657E-2</v>
      </c>
      <c r="F1534" s="173">
        <v>0.29158556983864903</v>
      </c>
      <c r="G1534" s="174">
        <v>1.3226303952379856</v>
      </c>
      <c r="H1534" s="174">
        <v>25.364617606836525</v>
      </c>
      <c r="I1534" s="36">
        <v>26.97883357191316</v>
      </c>
      <c r="L1534" s="143"/>
      <c r="M1534" s="190" t="s">
        <v>185</v>
      </c>
      <c r="N1534" s="42">
        <v>4.3319112940094816E-4</v>
      </c>
      <c r="O1534" s="42">
        <v>6.5581158073066376E-7</v>
      </c>
      <c r="P1534" s="42">
        <v>8.0730631258365279E-4</v>
      </c>
      <c r="Q1534" s="36">
        <v>6.2103815708725171E-4</v>
      </c>
      <c r="R1534" s="102">
        <v>9.6205852234827001E-4</v>
      </c>
      <c r="S1534" s="42">
        <v>3.7847814762599806E-6</v>
      </c>
      <c r="T1534" s="42">
        <v>4.6590790210354911E-3</v>
      </c>
      <c r="U1534" s="36">
        <v>2.8170253542406493E-3</v>
      </c>
      <c r="V1534" s="102">
        <v>0</v>
      </c>
      <c r="W1534" s="42">
        <v>6.2471989501508785E-5</v>
      </c>
      <c r="X1534" s="42">
        <v>0.10771790885817568</v>
      </c>
      <c r="Y1534" s="36">
        <v>5.4023233668556755E-2</v>
      </c>
      <c r="Z1534" s="30">
        <v>5.7461297179884657E-2</v>
      </c>
      <c r="AA1534" s="187">
        <v>1.0807938344013874E-2</v>
      </c>
      <c r="AB1534" s="188">
        <v>4.9024743479456269E-2</v>
      </c>
      <c r="AC1534" s="189">
        <v>0.94016731817652988</v>
      </c>
    </row>
    <row r="1535" spans="1:53" x14ac:dyDescent="0.25">
      <c r="A1535" s="143" t="s">
        <v>186</v>
      </c>
      <c r="B1535" s="102">
        <v>1.3100099997107322E-3</v>
      </c>
      <c r="C1535" s="42">
        <v>6.4409704278312564E-3</v>
      </c>
      <c r="D1535" s="42">
        <v>0.93554730839052047</v>
      </c>
      <c r="E1535" s="36">
        <v>0.94329828881806244</v>
      </c>
      <c r="F1535" s="173">
        <v>0.61506689709939466</v>
      </c>
      <c r="G1535" s="174">
        <v>3.024120194677836</v>
      </c>
      <c r="H1535" s="174">
        <v>439.25174631377564</v>
      </c>
      <c r="I1535" s="36">
        <v>442.89093340555286</v>
      </c>
      <c r="L1535" s="143"/>
      <c r="M1535" s="190" t="s">
        <v>186</v>
      </c>
      <c r="N1535" s="42">
        <v>1.5921711296503112E-3</v>
      </c>
      <c r="O1535" s="42">
        <v>8.3542328112011683E-7</v>
      </c>
      <c r="P1535" s="42">
        <v>1.02840893382242E-3</v>
      </c>
      <c r="Q1535" s="36">
        <v>1.3100099997107322E-3</v>
      </c>
      <c r="R1535" s="102">
        <v>9.7739354404767533E-3</v>
      </c>
      <c r="S1535" s="42">
        <v>2.5360750109130125E-6</v>
      </c>
      <c r="T1535" s="42">
        <v>3.1219170652867388E-3</v>
      </c>
      <c r="U1535" s="36">
        <v>6.4409704278312564E-3</v>
      </c>
      <c r="V1535" s="102">
        <v>0</v>
      </c>
      <c r="W1535" s="42">
        <v>1.0818586311680664E-3</v>
      </c>
      <c r="X1535" s="42">
        <v>1.86540480556935</v>
      </c>
      <c r="Y1535" s="36">
        <v>0.93554730839052047</v>
      </c>
      <c r="Z1535" s="30">
        <v>0.94329828881806244</v>
      </c>
      <c r="AA1535" s="187">
        <v>1.388754771676893E-3</v>
      </c>
      <c r="AB1535" s="188">
        <v>6.8281375087637323E-3</v>
      </c>
      <c r="AC1535" s="189">
        <v>0.99178310771955935</v>
      </c>
    </row>
    <row r="1536" spans="1:53" x14ac:dyDescent="0.25">
      <c r="A1536" s="143" t="s">
        <v>187</v>
      </c>
      <c r="B1536" s="102">
        <v>2.3048256866268716E-3</v>
      </c>
      <c r="C1536" s="42">
        <v>1.6572410764225758E-2</v>
      </c>
      <c r="D1536" s="42">
        <v>3.4893330408930334E-2</v>
      </c>
      <c r="E1536" s="36">
        <v>5.3770566859782966E-2</v>
      </c>
      <c r="F1536" s="173">
        <v>1.0821459254063721</v>
      </c>
      <c r="G1536" s="174">
        <v>7.7809644723778648</v>
      </c>
      <c r="H1536" s="174">
        <v>16.382876824469868</v>
      </c>
      <c r="I1536" s="36">
        <v>25.245987222254104</v>
      </c>
      <c r="L1536" s="143"/>
      <c r="M1536" s="190" t="s">
        <v>187</v>
      </c>
      <c r="N1536" s="42">
        <v>2.7516314789139177E-3</v>
      </c>
      <c r="O1536" s="42">
        <v>1.5099232085930821E-6</v>
      </c>
      <c r="P1536" s="42">
        <v>1.8587206655540588E-3</v>
      </c>
      <c r="Q1536" s="36">
        <v>2.3048256866268716E-3</v>
      </c>
      <c r="R1536" s="102">
        <v>2.5311883258162651E-2</v>
      </c>
      <c r="S1536" s="42">
        <v>6.3928921284127469E-6</v>
      </c>
      <c r="T1536" s="42">
        <v>7.8696722085692204E-3</v>
      </c>
      <c r="U1536" s="36">
        <v>1.6572410764225758E-2</v>
      </c>
      <c r="V1536" s="102">
        <v>0</v>
      </c>
      <c r="W1536" s="42">
        <v>4.0350338603446447E-5</v>
      </c>
      <c r="X1536" s="42">
        <v>6.9574446576214755E-2</v>
      </c>
      <c r="Y1536" s="36">
        <v>3.4893330408930334E-2</v>
      </c>
      <c r="Z1536" s="30">
        <v>5.3770566859782966E-2</v>
      </c>
      <c r="AA1536" s="187">
        <v>4.2864076412605902E-2</v>
      </c>
      <c r="AB1536" s="188">
        <v>0.30820598948568811</v>
      </c>
      <c r="AC1536" s="189">
        <v>0.64892993410170596</v>
      </c>
    </row>
    <row r="1537" spans="1:53" x14ac:dyDescent="0.25">
      <c r="A1537" s="143" t="s">
        <v>188</v>
      </c>
      <c r="B1537" s="102">
        <v>8.3051013268923532E-5</v>
      </c>
      <c r="C1537" s="42">
        <v>2.4953736334178763E-3</v>
      </c>
      <c r="D1537" s="42">
        <v>1.4290825398323721E-2</v>
      </c>
      <c r="E1537" s="36">
        <v>1.6869250045010522E-2</v>
      </c>
      <c r="F1537" s="173">
        <v>3.899354130392671E-2</v>
      </c>
      <c r="G1537" s="174">
        <v>1.1716106885816784</v>
      </c>
      <c r="H1537" s="174">
        <v>6.7097301827292162</v>
      </c>
      <c r="I1537" s="36">
        <v>7.9203344126148219</v>
      </c>
      <c r="L1537" s="143"/>
      <c r="M1537" s="190" t="s">
        <v>188</v>
      </c>
      <c r="N1537" s="42">
        <v>7.2545249701318546E-5</v>
      </c>
      <c r="O1537" s="42">
        <v>7.5896984449451977E-8</v>
      </c>
      <c r="P1537" s="42">
        <v>9.3429449025344131E-5</v>
      </c>
      <c r="Q1537" s="36">
        <v>8.3051013268923532E-5</v>
      </c>
      <c r="R1537" s="102">
        <v>4.4221856969618115E-3</v>
      </c>
      <c r="S1537" s="42">
        <v>4.6920746152028179E-7</v>
      </c>
      <c r="T1537" s="42">
        <v>5.7759599971480581E-4</v>
      </c>
      <c r="U1537" s="36">
        <v>2.4953736334178763E-3</v>
      </c>
      <c r="V1537" s="102">
        <v>1.2419999999999999E-2</v>
      </c>
      <c r="W1537" s="42">
        <v>2.1634059404937116E-6</v>
      </c>
      <c r="X1537" s="42">
        <v>1.6150272811556756E-2</v>
      </c>
      <c r="Y1537" s="36">
        <v>1.4290825398323721E-2</v>
      </c>
      <c r="Z1537" s="30">
        <v>1.6869250045010522E-2</v>
      </c>
      <c r="AA1537" s="187">
        <v>4.9232190552233723E-3</v>
      </c>
      <c r="AB1537" s="188">
        <v>0.14792439656533171</v>
      </c>
      <c r="AC1537" s="189">
        <v>0.84715238437944484</v>
      </c>
    </row>
    <row r="1538" spans="1:53" x14ac:dyDescent="0.25">
      <c r="A1538" s="143" t="s">
        <v>189</v>
      </c>
      <c r="B1538" s="102">
        <v>6.5748796381559217E-5</v>
      </c>
      <c r="C1538" s="42">
        <v>1.6104680473379277E-3</v>
      </c>
      <c r="D1538" s="42">
        <v>4.8289686766164507E-3</v>
      </c>
      <c r="E1538" s="36">
        <v>6.5051855203359377E-3</v>
      </c>
      <c r="F1538" s="173">
        <v>3.086992327337593E-2</v>
      </c>
      <c r="G1538" s="174">
        <v>0.75613589588826502</v>
      </c>
      <c r="H1538" s="174">
        <v>2.2672642046797331</v>
      </c>
      <c r="I1538" s="36">
        <v>3.0542700238413736</v>
      </c>
      <c r="L1538" s="143"/>
      <c r="M1538" s="190" t="s">
        <v>189</v>
      </c>
      <c r="N1538" s="42">
        <v>5.8379478029919899E-5</v>
      </c>
      <c r="O1538" s="42">
        <v>5.9319694964610841E-8</v>
      </c>
      <c r="P1538" s="42">
        <v>7.3022748625621976E-5</v>
      </c>
      <c r="Q1538" s="36">
        <v>6.5748796381559217E-5</v>
      </c>
      <c r="R1538" s="102">
        <v>2.7754219749638849E-3</v>
      </c>
      <c r="S1538" s="42">
        <v>3.6628180378358494E-7</v>
      </c>
      <c r="T1538" s="42">
        <v>4.5089416086486757E-4</v>
      </c>
      <c r="U1538" s="36">
        <v>1.6104680473379277E-3</v>
      </c>
      <c r="V1538" s="102">
        <v>3.1739999999999997E-3</v>
      </c>
      <c r="W1538" s="42">
        <v>1.9137911370730224E-6</v>
      </c>
      <c r="X1538" s="42">
        <v>6.4738721654580477E-3</v>
      </c>
      <c r="Y1538" s="36">
        <v>4.8289686766164507E-3</v>
      </c>
      <c r="Z1538" s="30">
        <v>6.5051855203359377E-3</v>
      </c>
      <c r="AA1538" s="187">
        <v>1.0107136249384606E-2</v>
      </c>
      <c r="AB1538" s="188">
        <v>0.24756681301454422</v>
      </c>
      <c r="AC1538" s="189">
        <v>0.74232605073607116</v>
      </c>
    </row>
    <row r="1539" spans="1:53" x14ac:dyDescent="0.25">
      <c r="A1539" s="143" t="s">
        <v>190</v>
      </c>
      <c r="B1539" s="102">
        <v>1.3606134286398011E-3</v>
      </c>
      <c r="C1539" s="42">
        <v>6.4952134559032523E-2</v>
      </c>
      <c r="D1539" s="42">
        <v>0</v>
      </c>
      <c r="E1539" s="42">
        <v>6.6312747987672324E-2</v>
      </c>
      <c r="F1539" s="173">
        <v>0.63882587147429615</v>
      </c>
      <c r="G1539" s="174">
        <v>30.495880086432901</v>
      </c>
      <c r="H1539" s="174">
        <v>0</v>
      </c>
      <c r="I1539" s="36">
        <v>31.134705957907194</v>
      </c>
      <c r="L1539" s="143"/>
      <c r="M1539" s="190" t="s">
        <v>190</v>
      </c>
      <c r="N1539" s="42">
        <v>1.0558320653707588E-3</v>
      </c>
      <c r="O1539" s="42">
        <v>1.3505632253561028E-6</v>
      </c>
      <c r="P1539" s="42">
        <v>1.6625479778178919E-3</v>
      </c>
      <c r="Q1539" s="36">
        <v>1.3606134286398011E-3</v>
      </c>
      <c r="R1539" s="102">
        <v>0.11382627450973176</v>
      </c>
      <c r="S1539" s="42">
        <v>1.3245956282243256E-5</v>
      </c>
      <c r="T1539" s="42">
        <v>1.6305817763919331E-2</v>
      </c>
      <c r="U1539" s="36">
        <v>6.4952134559032523E-2</v>
      </c>
      <c r="V1539" s="102">
        <v>0</v>
      </c>
      <c r="W1539" s="42">
        <v>0</v>
      </c>
      <c r="X1539" s="42">
        <v>0</v>
      </c>
      <c r="Y1539" s="36">
        <v>0</v>
      </c>
      <c r="Z1539" s="30">
        <v>6.6312747987672324E-2</v>
      </c>
      <c r="AA1539" s="187">
        <v>2.0518127659145447E-2</v>
      </c>
      <c r="AB1539" s="188">
        <v>0.9794818723408546</v>
      </c>
      <c r="AC1539" s="189">
        <v>0</v>
      </c>
    </row>
    <row r="1540" spans="1:53" x14ac:dyDescent="0.25">
      <c r="A1540" s="143" t="s">
        <v>191</v>
      </c>
      <c r="B1540" s="102">
        <v>8.4530054750230366E-6</v>
      </c>
      <c r="C1540" s="42">
        <v>1.0395538535437072E-4</v>
      </c>
      <c r="D1540" s="42">
        <v>8.2783666899230684E-4</v>
      </c>
      <c r="E1540" s="42">
        <v>9.4024505982170058E-4</v>
      </c>
      <c r="F1540" s="173">
        <v>3.9687970701251588E-3</v>
      </c>
      <c r="G1540" s="174">
        <v>4.8808418501235372E-2</v>
      </c>
      <c r="H1540" s="174">
        <v>0.38868018672729943</v>
      </c>
      <c r="I1540" s="36">
        <v>0.44145740229865993</v>
      </c>
      <c r="L1540" s="143"/>
      <c r="M1540" s="145" t="s">
        <v>191</v>
      </c>
      <c r="N1540" s="102">
        <v>5.9749770179862025E-6</v>
      </c>
      <c r="O1540" s="42">
        <v>8.8626848255123562E-9</v>
      </c>
      <c r="P1540" s="42">
        <v>1.0909995517468501E-5</v>
      </c>
      <c r="Q1540" s="36">
        <v>8.4530054750230366E-6</v>
      </c>
      <c r="R1540" s="42">
        <v>1.654504355228928E-4</v>
      </c>
      <c r="S1540" s="42">
        <v>3.471073523192902E-8</v>
      </c>
      <c r="T1540" s="42">
        <v>4.2729034513137964E-5</v>
      </c>
      <c r="U1540" s="36">
        <v>1.0395538535437072E-4</v>
      </c>
      <c r="V1540" s="42">
        <v>4.5380762126430907E-4</v>
      </c>
      <c r="W1540" s="42">
        <v>4.3252388197048573E-7</v>
      </c>
      <c r="X1540" s="42">
        <v>1.1995909470211409E-3</v>
      </c>
      <c r="Y1540" s="42">
        <v>8.2783666899230684E-4</v>
      </c>
      <c r="Z1540" s="30">
        <v>9.4024505982170058E-4</v>
      </c>
      <c r="AA1540" s="188">
        <v>8.9902152494435728E-3</v>
      </c>
      <c r="AB1540" s="188">
        <v>0.1105620117526423</v>
      </c>
      <c r="AC1540" s="189">
        <v>0.8804477729979141</v>
      </c>
    </row>
    <row r="1541" spans="1:53" x14ac:dyDescent="0.25">
      <c r="A1541" s="156" t="s">
        <v>192</v>
      </c>
      <c r="B1541" s="175">
        <v>2.4979406009712598E-5</v>
      </c>
      <c r="C1541" s="157">
        <v>2.6334615280378321E-4</v>
      </c>
      <c r="D1541" s="157">
        <v>1.4199934922742015E-3</v>
      </c>
      <c r="E1541" s="157">
        <v>1.7083190510876973E-3</v>
      </c>
      <c r="F1541" s="176">
        <v>1.1728159135558108E-2</v>
      </c>
      <c r="G1541" s="177">
        <v>0.12364447683899538</v>
      </c>
      <c r="H1541" s="177">
        <v>0.66670559109265026</v>
      </c>
      <c r="I1541" s="158">
        <v>0.80207822706720378</v>
      </c>
      <c r="L1541" s="156"/>
      <c r="M1541" s="192" t="s">
        <v>192</v>
      </c>
      <c r="N1541" s="175">
        <v>2.8491560962732651E-5</v>
      </c>
      <c r="O1541" s="157">
        <v>1.743879534561873E-8</v>
      </c>
      <c r="P1541" s="157">
        <v>2.1467217078855342E-5</v>
      </c>
      <c r="Q1541" s="158">
        <v>2.4979406009712598E-5</v>
      </c>
      <c r="R1541" s="157">
        <v>4.0626696051541294E-4</v>
      </c>
      <c r="S1541" s="157">
        <v>9.8320008048622218E-8</v>
      </c>
      <c r="T1541" s="157">
        <v>1.2103226823548064E-4</v>
      </c>
      <c r="U1541" s="158">
        <v>2.6334615280378321E-4</v>
      </c>
      <c r="V1541" s="157">
        <v>5.6736413881676689E-4</v>
      </c>
      <c r="W1541" s="157">
        <v>9.8597304161141453E-7</v>
      </c>
      <c r="X1541" s="157">
        <v>2.2674373249020534E-3</v>
      </c>
      <c r="Y1541" s="157">
        <v>1.4199934922742015E-3</v>
      </c>
      <c r="Z1541" s="193">
        <v>1.7083190510876973E-3</v>
      </c>
      <c r="AA1541" s="194">
        <v>1.4622213569419633E-2</v>
      </c>
      <c r="AB1541" s="194">
        <v>0.15415513433284556</v>
      </c>
      <c r="AC1541" s="195">
        <v>0.83122265209773483</v>
      </c>
      <c r="AY1541" s="159"/>
    </row>
    <row r="1543" spans="1:53" ht="12.75" customHeight="1" x14ac:dyDescent="0.25">
      <c r="A1543" s="77" t="s">
        <v>264</v>
      </c>
    </row>
    <row r="1544" spans="1:53" ht="12.75" customHeight="1" x14ac:dyDescent="0.25">
      <c r="A1544" s="149"/>
      <c r="B1544" s="160" t="s">
        <v>285</v>
      </c>
      <c r="C1544" s="161"/>
      <c r="D1544" s="161"/>
      <c r="E1544" s="162"/>
      <c r="F1544" s="60" t="s">
        <v>286</v>
      </c>
      <c r="G1544" s="83"/>
      <c r="H1544" s="84"/>
      <c r="I1544" s="84"/>
      <c r="L1544" s="692" t="s">
        <v>264</v>
      </c>
      <c r="M1544" s="693"/>
      <c r="N1544" s="60" t="s">
        <v>195</v>
      </c>
      <c r="O1544" s="83"/>
      <c r="P1544" s="83"/>
      <c r="Q1544" s="84"/>
      <c r="R1544" s="60" t="s">
        <v>196</v>
      </c>
      <c r="S1544" s="83"/>
      <c r="T1544" s="83"/>
      <c r="U1544" s="84"/>
      <c r="V1544" s="60" t="s">
        <v>197</v>
      </c>
      <c r="W1544" s="83"/>
      <c r="X1544" s="83"/>
      <c r="Y1544" s="84"/>
      <c r="Z1544" s="10" t="s">
        <v>198</v>
      </c>
      <c r="AA1544" s="60" t="s">
        <v>205</v>
      </c>
      <c r="AB1544" s="83"/>
      <c r="AC1544" s="84"/>
    </row>
    <row r="1545" spans="1:53" ht="26.25" x14ac:dyDescent="0.25">
      <c r="A1545" s="156" t="s">
        <v>194</v>
      </c>
      <c r="B1545" s="164" t="s">
        <v>195</v>
      </c>
      <c r="C1545" s="165" t="s">
        <v>196</v>
      </c>
      <c r="D1545" s="165" t="s">
        <v>197</v>
      </c>
      <c r="E1545" s="19" t="s">
        <v>198</v>
      </c>
      <c r="F1545" s="89" t="s">
        <v>195</v>
      </c>
      <c r="G1545" s="89" t="s">
        <v>196</v>
      </c>
      <c r="H1545" s="165" t="s">
        <v>197</v>
      </c>
      <c r="I1545" s="19" t="s">
        <v>198</v>
      </c>
      <c r="L1545" s="694"/>
      <c r="M1545" s="695"/>
      <c r="N1545" s="181" t="s">
        <v>206</v>
      </c>
      <c r="O1545" s="182" t="s">
        <v>220</v>
      </c>
      <c r="P1545" s="182" t="s">
        <v>221</v>
      </c>
      <c r="Q1545" s="183" t="s">
        <v>209</v>
      </c>
      <c r="R1545" s="181" t="s">
        <v>206</v>
      </c>
      <c r="S1545" s="182" t="s">
        <v>220</v>
      </c>
      <c r="T1545" s="182" t="s">
        <v>221</v>
      </c>
      <c r="U1545" s="183" t="s">
        <v>209</v>
      </c>
      <c r="V1545" s="181" t="s">
        <v>206</v>
      </c>
      <c r="W1545" s="182" t="s">
        <v>220</v>
      </c>
      <c r="X1545" s="182" t="s">
        <v>221</v>
      </c>
      <c r="Y1545" s="183" t="s">
        <v>209</v>
      </c>
      <c r="Z1545" s="184" t="s">
        <v>209</v>
      </c>
      <c r="AA1545" s="181" t="s">
        <v>195</v>
      </c>
      <c r="AB1545" s="182" t="s">
        <v>196</v>
      </c>
      <c r="AC1545" s="183" t="s">
        <v>197</v>
      </c>
    </row>
    <row r="1546" spans="1:53" x14ac:dyDescent="0.25">
      <c r="A1546" s="143" t="s">
        <v>170</v>
      </c>
      <c r="B1546" s="167">
        <v>219.0397587585453</v>
      </c>
      <c r="C1546" s="154">
        <v>1506.5469516207022</v>
      </c>
      <c r="D1546" s="154">
        <v>2574.8813677087151</v>
      </c>
      <c r="E1546" s="155">
        <v>4300.4680780879626</v>
      </c>
      <c r="F1546" s="168">
        <v>85067.903129634316</v>
      </c>
      <c r="G1546" s="169">
        <v>585093.73306053272</v>
      </c>
      <c r="H1546" s="169">
        <v>1000000</v>
      </c>
      <c r="I1546" s="151">
        <v>1670161.6361901672</v>
      </c>
      <c r="L1546" s="149"/>
      <c r="M1546" s="185" t="s">
        <v>170</v>
      </c>
      <c r="N1546" s="154">
        <v>116.60237971406801</v>
      </c>
      <c r="O1546" s="154">
        <v>16.498443560711621</v>
      </c>
      <c r="P1546" s="154">
        <v>331.60682400750733</v>
      </c>
      <c r="Q1546" s="155">
        <v>219.0397587585453</v>
      </c>
      <c r="R1546" s="167">
        <v>1273.6878381651677</v>
      </c>
      <c r="S1546" s="154">
        <v>84.616116639298809</v>
      </c>
      <c r="T1546" s="154">
        <v>1700.7229557959831</v>
      </c>
      <c r="U1546" s="155">
        <v>1506.5469516207022</v>
      </c>
      <c r="V1546" s="167">
        <v>1180.3862446828994</v>
      </c>
      <c r="W1546" s="154">
        <v>205.58800284337548</v>
      </c>
      <c r="X1546" s="154">
        <v>4132.1706757408565</v>
      </c>
      <c r="Y1546" s="155">
        <v>2574.8813677087151</v>
      </c>
      <c r="Z1546" s="186">
        <v>4300.4680780879626</v>
      </c>
      <c r="AA1546" s="187">
        <v>5.0933934348823928E-2</v>
      </c>
      <c r="AB1546" s="188">
        <v>0.35032162180134824</v>
      </c>
      <c r="AC1546" s="189">
        <v>0.59874444384982783</v>
      </c>
    </row>
    <row r="1547" spans="1:53" x14ac:dyDescent="0.25">
      <c r="A1547" s="143" t="s">
        <v>172</v>
      </c>
      <c r="B1547" s="167">
        <v>215.77515697218536</v>
      </c>
      <c r="C1547" s="154">
        <v>1355.577798661217</v>
      </c>
      <c r="D1547" s="154">
        <v>2458.7925167101857</v>
      </c>
      <c r="E1547" s="155">
        <v>4030.1454723435882</v>
      </c>
      <c r="F1547" s="170">
        <v>83800.03819911716</v>
      </c>
      <c r="G1547" s="171">
        <v>526462.23459509981</v>
      </c>
      <c r="H1547" s="171">
        <v>954914.87396103528</v>
      </c>
      <c r="I1547" s="155">
        <v>1565177.1467552523</v>
      </c>
      <c r="L1547" s="143"/>
      <c r="M1547" s="190" t="s">
        <v>172</v>
      </c>
      <c r="N1547" s="154">
        <v>114.12924318433981</v>
      </c>
      <c r="O1547" s="154">
        <v>16.297533838187515</v>
      </c>
      <c r="P1547" s="154">
        <v>327.5686833942255</v>
      </c>
      <c r="Q1547" s="155">
        <v>215.77515697218536</v>
      </c>
      <c r="R1547" s="167">
        <v>1052.7898956014014</v>
      </c>
      <c r="S1547" s="154">
        <v>81.84286187300593</v>
      </c>
      <c r="T1547" s="154">
        <v>1644.9825338689102</v>
      </c>
      <c r="U1547" s="155">
        <v>1355.577798661217</v>
      </c>
      <c r="V1547" s="167">
        <v>975.66976308671576</v>
      </c>
      <c r="W1547" s="154">
        <v>205.58800284337548</v>
      </c>
      <c r="X1547" s="154">
        <v>4132.1706757408565</v>
      </c>
      <c r="Y1547" s="155">
        <v>2458.7925167101857</v>
      </c>
      <c r="Z1547" s="186">
        <v>4030.1454723435882</v>
      </c>
      <c r="AA1547" s="187">
        <v>5.3540289910852516E-2</v>
      </c>
      <c r="AB1547" s="188">
        <v>0.33635952050954848</v>
      </c>
      <c r="AC1547" s="189">
        <v>0.61010018957959899</v>
      </c>
    </row>
    <row r="1548" spans="1:53" x14ac:dyDescent="0.25">
      <c r="A1548" s="143" t="s">
        <v>33</v>
      </c>
      <c r="B1548" s="167">
        <v>9.540916349609077</v>
      </c>
      <c r="C1548" s="154">
        <v>426.26699288583376</v>
      </c>
      <c r="D1548" s="154">
        <v>327.77039981675978</v>
      </c>
      <c r="E1548" s="155">
        <v>763.5783090522026</v>
      </c>
      <c r="F1548" s="170">
        <v>3705.380942695298</v>
      </c>
      <c r="G1548" s="171">
        <v>165548.20669860681</v>
      </c>
      <c r="H1548" s="171">
        <v>127295.3402542307</v>
      </c>
      <c r="I1548" s="155">
        <v>296548.9278955328</v>
      </c>
      <c r="L1548" s="143"/>
      <c r="M1548" s="190" t="s">
        <v>33</v>
      </c>
      <c r="N1548" s="154">
        <v>7.7342828626757498</v>
      </c>
      <c r="O1548" s="154">
        <v>0.55618023391551175</v>
      </c>
      <c r="P1548" s="154">
        <v>11.178821824361247</v>
      </c>
      <c r="Q1548" s="155">
        <v>9.540916349609077</v>
      </c>
      <c r="R1548" s="167">
        <v>623.69302762538837</v>
      </c>
      <c r="S1548" s="154">
        <v>7.831641233308817</v>
      </c>
      <c r="T1548" s="154">
        <v>157.41034398712443</v>
      </c>
      <c r="U1548" s="155">
        <v>426.26699288583376</v>
      </c>
      <c r="V1548" s="167">
        <v>578.00557456384536</v>
      </c>
      <c r="W1548" s="154">
        <v>0</v>
      </c>
      <c r="X1548" s="154">
        <v>0</v>
      </c>
      <c r="Y1548" s="155">
        <v>327.77039981675978</v>
      </c>
      <c r="Z1548" s="186">
        <v>763.5783090522026</v>
      </c>
      <c r="AA1548" s="187">
        <v>1.2495007043156861E-2</v>
      </c>
      <c r="AB1548" s="188">
        <v>0.55824921665852567</v>
      </c>
      <c r="AC1548" s="189">
        <v>0.42925577629831746</v>
      </c>
    </row>
    <row r="1549" spans="1:53" x14ac:dyDescent="0.25">
      <c r="A1549" s="143" t="s">
        <v>25</v>
      </c>
      <c r="B1549" s="167">
        <v>181.49602534871531</v>
      </c>
      <c r="C1549" s="154">
        <v>872.97951877430739</v>
      </c>
      <c r="D1549" s="154">
        <v>1774.5040316496097</v>
      </c>
      <c r="E1549" s="155">
        <v>2828.9795757726324</v>
      </c>
      <c r="F1549" s="170">
        <v>70487.14073775812</v>
      </c>
      <c r="G1549" s="171">
        <v>339036.79203331115</v>
      </c>
      <c r="H1549" s="171">
        <v>689159.52940724045</v>
      </c>
      <c r="I1549" s="155">
        <v>1098683.4621783097</v>
      </c>
      <c r="L1549" s="143"/>
      <c r="M1549" s="190" t="s">
        <v>25</v>
      </c>
      <c r="N1549" s="154">
        <v>82.139457178182312</v>
      </c>
      <c r="O1549" s="154">
        <v>14.556321934488302</v>
      </c>
      <c r="P1549" s="154">
        <v>292.57157914102544</v>
      </c>
      <c r="Q1549" s="155">
        <v>181.49602534871531</v>
      </c>
      <c r="R1549" s="167">
        <v>417.42521984295968</v>
      </c>
      <c r="S1549" s="154">
        <v>68.647681976064064</v>
      </c>
      <c r="T1549" s="154">
        <v>1379.7689286139021</v>
      </c>
      <c r="U1549" s="155">
        <v>872.97951877430739</v>
      </c>
      <c r="V1549" s="167">
        <v>386.84752489759637</v>
      </c>
      <c r="W1549" s="154">
        <v>167.78474113005547</v>
      </c>
      <c r="X1549" s="154">
        <v>3372.3523627133973</v>
      </c>
      <c r="Y1549" s="155">
        <v>1774.5040316496097</v>
      </c>
      <c r="Z1549" s="186">
        <v>2828.9795757726324</v>
      </c>
      <c r="AA1549" s="187">
        <v>6.4156004130622363E-2</v>
      </c>
      <c r="AB1549" s="188">
        <v>0.30858459574982439</v>
      </c>
      <c r="AC1549" s="189">
        <v>0.62725940011955328</v>
      </c>
      <c r="AZ1549" s="159"/>
    </row>
    <row r="1550" spans="1:53" x14ac:dyDescent="0.25">
      <c r="A1550" s="143" t="s">
        <v>173</v>
      </c>
      <c r="B1550" s="167">
        <v>24.738215273861002</v>
      </c>
      <c r="C1550" s="154">
        <v>56.331287001075843</v>
      </c>
      <c r="D1550" s="154">
        <v>356.51808524381619</v>
      </c>
      <c r="E1550" s="155">
        <v>437.58758751875303</v>
      </c>
      <c r="F1550" s="170">
        <v>9607.5165186637551</v>
      </c>
      <c r="G1550" s="171">
        <v>21877.235863181857</v>
      </c>
      <c r="H1550" s="171">
        <v>138460.00429956411</v>
      </c>
      <c r="I1550" s="155">
        <v>169944.75668140972</v>
      </c>
      <c r="L1550" s="143"/>
      <c r="M1550" s="190" t="s">
        <v>173</v>
      </c>
      <c r="N1550" s="154">
        <v>24.255503143481743</v>
      </c>
      <c r="O1550" s="154">
        <v>1.1850316697837002</v>
      </c>
      <c r="P1550" s="154">
        <v>23.818282428838788</v>
      </c>
      <c r="Q1550" s="155">
        <v>24.738215273861002</v>
      </c>
      <c r="R1550" s="167">
        <v>11.671648133053418</v>
      </c>
      <c r="S1550" s="154">
        <v>5.363538663633058</v>
      </c>
      <c r="T1550" s="154">
        <v>107.8032612678837</v>
      </c>
      <c r="U1550" s="155">
        <v>56.331287001075843</v>
      </c>
      <c r="V1550" s="167">
        <v>10.816663625274041</v>
      </c>
      <c r="W1550" s="154">
        <v>37.803261713320012</v>
      </c>
      <c r="X1550" s="154">
        <v>759.818313027459</v>
      </c>
      <c r="Y1550" s="155">
        <v>356.51808524381619</v>
      </c>
      <c r="Z1550" s="186">
        <v>437.58758751875303</v>
      </c>
      <c r="AA1550" s="187">
        <v>5.6533174110659237E-2</v>
      </c>
      <c r="AB1550" s="188">
        <v>0.12873145538814385</v>
      </c>
      <c r="AC1550" s="189">
        <v>0.81473537050119693</v>
      </c>
      <c r="AX1550" s="159"/>
    </row>
    <row r="1551" spans="1:53" x14ac:dyDescent="0.25">
      <c r="A1551" s="143" t="s">
        <v>199</v>
      </c>
      <c r="B1551" s="272">
        <v>1.9482308719174918E-2</v>
      </c>
      <c r="C1551" s="273">
        <v>0.1367249695873804</v>
      </c>
      <c r="D1551" s="154">
        <v>0</v>
      </c>
      <c r="E1551" s="155">
        <v>0.15620727830655531</v>
      </c>
      <c r="F1551" s="170">
        <v>7.566293718809832</v>
      </c>
      <c r="G1551" s="171">
        <v>53.099521904982574</v>
      </c>
      <c r="H1551" s="171">
        <v>0</v>
      </c>
      <c r="I1551" s="155">
        <v>60.665815623792405</v>
      </c>
      <c r="L1551" s="143"/>
      <c r="M1551" s="191" t="s">
        <v>199</v>
      </c>
      <c r="N1551" s="154">
        <v>1.3261193171428678E-2</v>
      </c>
      <c r="O1551" s="154">
        <v>1.2906192394418184E-3</v>
      </c>
      <c r="P1551" s="154">
        <v>2.5940516474744737E-2</v>
      </c>
      <c r="Q1551" s="155">
        <v>1.9482308719174918E-2</v>
      </c>
      <c r="R1551" s="167">
        <v>0.20766892541388604</v>
      </c>
      <c r="S1551" s="154">
        <v>2.0458128178276903E-3</v>
      </c>
      <c r="T1551" s="154">
        <v>4.1119363080357636E-2</v>
      </c>
      <c r="U1551" s="155">
        <v>0.1367249695873804</v>
      </c>
      <c r="V1551" s="167">
        <v>0</v>
      </c>
      <c r="W1551" s="154">
        <v>0</v>
      </c>
      <c r="X1551" s="154">
        <v>0</v>
      </c>
      <c r="Y1551" s="155">
        <v>0</v>
      </c>
      <c r="Z1551" s="186">
        <v>0.15620727830655531</v>
      </c>
      <c r="AA1551" s="187">
        <v>0.12472087683994514</v>
      </c>
      <c r="AB1551" s="188">
        <v>0.87527912316005485</v>
      </c>
      <c r="AC1551" s="189">
        <v>0</v>
      </c>
      <c r="BA1551" s="159"/>
    </row>
    <row r="1552" spans="1:53" x14ac:dyDescent="0.25">
      <c r="A1552" s="143" t="s">
        <v>175</v>
      </c>
      <c r="B1552" s="167">
        <v>14.52996002704004</v>
      </c>
      <c r="C1552" s="154">
        <v>125.87886950592637</v>
      </c>
      <c r="D1552" s="154">
        <v>139.19332117647227</v>
      </c>
      <c r="E1552" s="155">
        <v>279.60215070943866</v>
      </c>
      <c r="F1552" s="170">
        <v>5642.962898896455</v>
      </c>
      <c r="G1552" s="171">
        <v>48887.250140747652</v>
      </c>
      <c r="H1552" s="171">
        <v>54058.1492110974</v>
      </c>
      <c r="I1552" s="155">
        <v>108588.3622507415</v>
      </c>
      <c r="L1552" s="143"/>
      <c r="M1552" s="190" t="s">
        <v>175</v>
      </c>
      <c r="N1552" s="154">
        <v>7.774374149614431</v>
      </c>
      <c r="O1552" s="154">
        <v>1.0919996175866282</v>
      </c>
      <c r="P1552" s="154">
        <v>21.948405234275043</v>
      </c>
      <c r="Q1552" s="155">
        <v>14.52996002704004</v>
      </c>
      <c r="R1552" s="167">
        <v>170.05672264093965</v>
      </c>
      <c r="S1552" s="154">
        <v>3.1768006563978495</v>
      </c>
      <c r="T1552" s="154">
        <v>63.851403454909743</v>
      </c>
      <c r="U1552" s="155">
        <v>125.87886950592637</v>
      </c>
      <c r="V1552" s="167">
        <v>0</v>
      </c>
      <c r="W1552" s="154">
        <v>15.0177085074044</v>
      </c>
      <c r="X1552" s="154">
        <v>301.84467605960708</v>
      </c>
      <c r="Y1552" s="155">
        <v>139.19332117647227</v>
      </c>
      <c r="Z1552" s="186">
        <v>279.60215070943866</v>
      </c>
      <c r="AA1552" s="187">
        <v>5.1966553154805709E-2</v>
      </c>
      <c r="AB1552" s="188">
        <v>0.45020708598461084</v>
      </c>
      <c r="AC1552" s="189">
        <v>0.49782636086058352</v>
      </c>
      <c r="AV1552" s="432"/>
    </row>
    <row r="1553" spans="1:29" x14ac:dyDescent="0.25">
      <c r="A1553" s="143" t="s">
        <v>85</v>
      </c>
      <c r="B1553" s="102">
        <v>0.58372594839687852</v>
      </c>
      <c r="C1553" s="42">
        <v>0.15058303745065452</v>
      </c>
      <c r="D1553" s="42">
        <v>1.8683010094662209E-3</v>
      </c>
      <c r="E1553" s="36">
        <v>0.73617728685699924</v>
      </c>
      <c r="F1553" s="173">
        <v>226.70013295265449</v>
      </c>
      <c r="G1553" s="174">
        <v>58.481543786482248</v>
      </c>
      <c r="H1553" s="174">
        <v>0.7255872184623201</v>
      </c>
      <c r="I1553" s="36">
        <v>285.90726395759907</v>
      </c>
      <c r="L1553" s="143"/>
      <c r="M1553" s="190" t="s">
        <v>85</v>
      </c>
      <c r="N1553" s="42">
        <v>0.38213295247616014</v>
      </c>
      <c r="O1553" s="42">
        <v>3.9599108952026514E-2</v>
      </c>
      <c r="P1553" s="42">
        <v>0.7959135481348627</v>
      </c>
      <c r="Q1553" s="36">
        <v>0.58372594839687852</v>
      </c>
      <c r="R1553" s="102">
        <v>2.5243298212741091E-3</v>
      </c>
      <c r="S1553" s="42">
        <v>1.6092091185425254E-2</v>
      </c>
      <c r="T1553" s="42">
        <v>0.3234394341503512</v>
      </c>
      <c r="U1553" s="36">
        <v>0.15058303745065452</v>
      </c>
      <c r="V1553" s="102">
        <v>0</v>
      </c>
      <c r="W1553" s="42">
        <v>1.9408822737372066E-4</v>
      </c>
      <c r="X1553" s="42">
        <v>4.0612676598159227E-3</v>
      </c>
      <c r="Y1553" s="36">
        <v>1.8683010094662209E-3</v>
      </c>
      <c r="Z1553" s="30">
        <v>0.73617728685699924</v>
      </c>
      <c r="AA1553" s="187">
        <v>0.79291491169064821</v>
      </c>
      <c r="AB1553" s="188">
        <v>0.20454724716317543</v>
      </c>
      <c r="AC1553" s="189">
        <v>2.5378411461764293E-3</v>
      </c>
    </row>
    <row r="1554" spans="1:29" x14ac:dyDescent="0.25">
      <c r="A1554" s="143" t="s">
        <v>86</v>
      </c>
      <c r="B1554" s="102">
        <v>8.0108176456391298E-4</v>
      </c>
      <c r="C1554" s="42">
        <v>1.3971241302085612E-3</v>
      </c>
      <c r="D1554" s="42">
        <v>3.503859148658842E-3</v>
      </c>
      <c r="E1554" s="36">
        <v>5.7020650434313159E-3</v>
      </c>
      <c r="F1554" s="173">
        <v>0.31111404766455864</v>
      </c>
      <c r="G1554" s="174">
        <v>0.54259747564673499</v>
      </c>
      <c r="H1554" s="174">
        <v>1.3607846919086557</v>
      </c>
      <c r="I1554" s="36">
        <v>2.2144962152199494</v>
      </c>
      <c r="L1554" s="143"/>
      <c r="M1554" s="190" t="s">
        <v>86</v>
      </c>
      <c r="N1554" s="42">
        <v>6.9815328121117996E-4</v>
      </c>
      <c r="O1554" s="42">
        <v>4.3715117711768681E-5</v>
      </c>
      <c r="P1554" s="42">
        <v>8.7864235751512797E-4</v>
      </c>
      <c r="Q1554" s="36">
        <v>8.0108176456391298E-4</v>
      </c>
      <c r="R1554" s="102">
        <v>2.0424965738937133E-3</v>
      </c>
      <c r="S1554" s="42">
        <v>2.5773277121038294E-5</v>
      </c>
      <c r="T1554" s="42">
        <v>5.1802429355973887E-4</v>
      </c>
      <c r="U1554" s="36">
        <v>1.3971241302085612E-3</v>
      </c>
      <c r="V1554" s="102">
        <v>0</v>
      </c>
      <c r="W1554" s="42">
        <v>3.6399798944854352E-4</v>
      </c>
      <c r="X1554" s="42">
        <v>7.6166044833770605E-3</v>
      </c>
      <c r="Y1554" s="36">
        <v>3.503859148658842E-3</v>
      </c>
      <c r="Z1554" s="30">
        <v>5.7020650434313159E-3</v>
      </c>
      <c r="AA1554" s="187">
        <v>0.14048976264954147</v>
      </c>
      <c r="AB1554" s="188">
        <v>0.24502072837945349</v>
      </c>
      <c r="AC1554" s="189">
        <v>0.61448950897100507</v>
      </c>
    </row>
    <row r="1555" spans="1:29" x14ac:dyDescent="0.25">
      <c r="A1555" s="143" t="s">
        <v>176</v>
      </c>
      <c r="B1555" s="167">
        <v>32.254025146555833</v>
      </c>
      <c r="C1555" s="154">
        <v>130.76659852395127</v>
      </c>
      <c r="D1555" s="154">
        <v>140.17789288115085</v>
      </c>
      <c r="E1555" s="155">
        <v>303.19851655165792</v>
      </c>
      <c r="F1555" s="170">
        <v>12526.4121101072</v>
      </c>
      <c r="G1555" s="171">
        <v>50785.4847853885</v>
      </c>
      <c r="H1555" s="171">
        <v>54440.524771007069</v>
      </c>
      <c r="I1555" s="155">
        <v>117752.42166650275</v>
      </c>
      <c r="L1555" s="143"/>
      <c r="M1555" s="190" t="s">
        <v>176</v>
      </c>
      <c r="N1555" s="154">
        <v>19.423373343420195</v>
      </c>
      <c r="O1555" s="154">
        <v>2.2915573923410424</v>
      </c>
      <c r="P1555" s="154">
        <v>46.058651903062433</v>
      </c>
      <c r="Q1555" s="155">
        <v>32.254025146555833</v>
      </c>
      <c r="R1555" s="154">
        <v>170.67371412765971</v>
      </c>
      <c r="S1555" s="154">
        <v>3.666393310397682</v>
      </c>
      <c r="T1555" s="154">
        <v>73.691862917213612</v>
      </c>
      <c r="U1555" s="155">
        <v>130.76659852395127</v>
      </c>
      <c r="V1555" s="154">
        <v>0</v>
      </c>
      <c r="W1555" s="154">
        <v>15.119990621429476</v>
      </c>
      <c r="X1555" s="154">
        <v>303.9849142774965</v>
      </c>
      <c r="Y1555" s="155">
        <v>140.17789288115085</v>
      </c>
      <c r="Z1555" s="154">
        <v>303.19851655165792</v>
      </c>
      <c r="AA1555" s="187">
        <v>0.10637923138077261</v>
      </c>
      <c r="AB1555" s="188">
        <v>0.43129036385529845</v>
      </c>
      <c r="AC1555" s="189">
        <v>0.46233040476392906</v>
      </c>
    </row>
    <row r="1556" spans="1:29" x14ac:dyDescent="0.25">
      <c r="A1556" s="143" t="s">
        <v>177</v>
      </c>
      <c r="B1556" s="102">
        <v>2.1376857692466712E-2</v>
      </c>
      <c r="C1556" s="42">
        <v>3.6334355039477413E-2</v>
      </c>
      <c r="D1556" s="42">
        <v>7.4214994283085103E-2</v>
      </c>
      <c r="E1556" s="36">
        <v>0.13192620701502922</v>
      </c>
      <c r="F1556" s="173">
        <v>8.3020747909210009</v>
      </c>
      <c r="G1556" s="174">
        <v>14.111079250151986</v>
      </c>
      <c r="H1556" s="174">
        <v>28.822684887081259</v>
      </c>
      <c r="I1556" s="36">
        <v>51.235838928154244</v>
      </c>
      <c r="L1556" s="143"/>
      <c r="M1556" s="190" t="s">
        <v>177</v>
      </c>
      <c r="N1556" s="42">
        <v>1.6307621247101743E-2</v>
      </c>
      <c r="O1556" s="42">
        <v>1.3086377585176795E-3</v>
      </c>
      <c r="P1556" s="42">
        <v>2.6302675720983798E-2</v>
      </c>
      <c r="Q1556" s="36">
        <v>2.1376857692466712E-2</v>
      </c>
      <c r="R1556" s="102">
        <v>2.8975821888000512E-3</v>
      </c>
      <c r="S1556" s="42">
        <v>3.7428656731211618E-3</v>
      </c>
      <c r="T1556" s="42">
        <v>7.5228902289065078E-2</v>
      </c>
      <c r="U1556" s="36">
        <v>3.6334355039477413E-2</v>
      </c>
      <c r="V1556" s="102">
        <v>0</v>
      </c>
      <c r="W1556" s="42">
        <v>7.7098158230242218E-3</v>
      </c>
      <c r="X1556" s="42">
        <v>0.1613267640643356</v>
      </c>
      <c r="Y1556" s="36">
        <v>7.4214994283085103E-2</v>
      </c>
      <c r="Z1556" s="30">
        <v>0.13192620701502922</v>
      </c>
      <c r="AA1556" s="187">
        <v>0.16203647611904304</v>
      </c>
      <c r="AB1556" s="188">
        <v>0.27541423240750151</v>
      </c>
      <c r="AC1556" s="189">
        <v>0.56254929147345556</v>
      </c>
    </row>
    <row r="1557" spans="1:29" x14ac:dyDescent="0.25">
      <c r="A1557" s="143" t="s">
        <v>178</v>
      </c>
      <c r="B1557" s="102">
        <v>3.9558089425090391E-2</v>
      </c>
      <c r="C1557" s="42">
        <v>3.1410768604553274E-2</v>
      </c>
      <c r="D1557" s="42">
        <v>1.2436816774686912</v>
      </c>
      <c r="E1557" s="36">
        <v>1.3146505354983349</v>
      </c>
      <c r="F1557" s="173">
        <v>15.363072614211958</v>
      </c>
      <c r="G1557" s="174">
        <v>12.198918753489787</v>
      </c>
      <c r="H1557" s="174">
        <v>483.00542815896574</v>
      </c>
      <c r="I1557" s="36">
        <v>510.56741952666749</v>
      </c>
      <c r="L1557" s="143"/>
      <c r="M1557" s="190" t="s">
        <v>178</v>
      </c>
      <c r="N1557" s="42">
        <v>2.3474489307690371E-2</v>
      </c>
      <c r="O1557" s="42">
        <v>2.8317445687493555E-3</v>
      </c>
      <c r="P1557" s="42">
        <v>5.6916024798825307E-2</v>
      </c>
      <c r="Q1557" s="36">
        <v>3.9558089425090391E-2</v>
      </c>
      <c r="R1557" s="102">
        <v>3.0702470970360839E-2</v>
      </c>
      <c r="S1557" s="42">
        <v>1.5105020093296008E-3</v>
      </c>
      <c r="T1557" s="42">
        <v>3.0360001664856577E-2</v>
      </c>
      <c r="U1557" s="36">
        <v>3.1410768604553274E-2</v>
      </c>
      <c r="V1557" s="102">
        <v>0</v>
      </c>
      <c r="W1557" s="42">
        <v>0.12919972262180482</v>
      </c>
      <c r="X1557" s="42">
        <v>2.7034852254628263</v>
      </c>
      <c r="Y1557" s="36">
        <v>1.2436816774686912</v>
      </c>
      <c r="Z1557" s="30">
        <v>1.3146505354983349</v>
      </c>
      <c r="AA1557" s="187">
        <v>3.0090193824852014E-2</v>
      </c>
      <c r="AB1557" s="188">
        <v>2.3892865637214093E-2</v>
      </c>
      <c r="AC1557" s="189">
        <v>0.94601694053793384</v>
      </c>
    </row>
    <row r="1558" spans="1:29" x14ac:dyDescent="0.25">
      <c r="A1558" s="143" t="s">
        <v>179</v>
      </c>
      <c r="B1558" s="102">
        <v>6.2226736833275773E-2</v>
      </c>
      <c r="C1558" s="42">
        <v>7.4017713188641393E-2</v>
      </c>
      <c r="D1558" s="42">
        <v>4.6385891238471852E-2</v>
      </c>
      <c r="E1558" s="36">
        <v>0.18263034126038902</v>
      </c>
      <c r="F1558" s="173">
        <v>24.166836427360877</v>
      </c>
      <c r="G1558" s="174">
        <v>28.746067339990436</v>
      </c>
      <c r="H1558" s="174">
        <v>18.014768299694062</v>
      </c>
      <c r="I1558" s="36">
        <v>70.927672067045378</v>
      </c>
      <c r="L1558" s="143"/>
      <c r="M1558" s="190" t="s">
        <v>179</v>
      </c>
      <c r="N1558" s="42">
        <v>4.2595677833429352E-2</v>
      </c>
      <c r="O1558" s="42">
        <v>4.1076154752542155E-3</v>
      </c>
      <c r="P1558" s="42">
        <v>8.2560110411674908E-2</v>
      </c>
      <c r="Q1558" s="36">
        <v>6.2226736833275773E-2</v>
      </c>
      <c r="R1558" s="102">
        <v>7.9932487965680046E-2</v>
      </c>
      <c r="S1558" s="42">
        <v>3.0954201784616363E-3</v>
      </c>
      <c r="T1558" s="42">
        <v>6.2215714504898469E-2</v>
      </c>
      <c r="U1558" s="36">
        <v>7.4017713188641393E-2</v>
      </c>
      <c r="V1558" s="102">
        <v>0</v>
      </c>
      <c r="W1558" s="42">
        <v>4.8187927748309534E-3</v>
      </c>
      <c r="X1558" s="42">
        <v>0.10083253126987646</v>
      </c>
      <c r="Y1558" s="36">
        <v>4.6385891238471852E-2</v>
      </c>
      <c r="Z1558" s="30">
        <v>0.18263034126038902</v>
      </c>
      <c r="AA1558" s="187">
        <v>0.34072507560260595</v>
      </c>
      <c r="AB1558" s="188">
        <v>0.40528705514002789</v>
      </c>
      <c r="AC1558" s="189">
        <v>0.25398786925736616</v>
      </c>
    </row>
    <row r="1559" spans="1:29" x14ac:dyDescent="0.25">
      <c r="A1559" s="143" t="s">
        <v>180</v>
      </c>
      <c r="B1559" s="102">
        <v>7.3822022415793911E-3</v>
      </c>
      <c r="C1559" s="42">
        <v>2.8351307146117034E-2</v>
      </c>
      <c r="D1559" s="42">
        <v>2.0487005465967361E-2</v>
      </c>
      <c r="E1559" s="36">
        <v>5.6220514853663792E-2</v>
      </c>
      <c r="F1559" s="173">
        <v>2.8670067421974168</v>
      </c>
      <c r="G1559" s="174">
        <v>11.010723640190749</v>
      </c>
      <c r="H1559" s="174">
        <v>7.9564851891401656</v>
      </c>
      <c r="I1559" s="36">
        <v>21.834215571528333</v>
      </c>
      <c r="L1559" s="143"/>
      <c r="M1559" s="190" t="s">
        <v>180</v>
      </c>
      <c r="N1559" s="42">
        <v>1.1108546034017555E-2</v>
      </c>
      <c r="O1559" s="42">
        <v>1.168311427779429E-4</v>
      </c>
      <c r="P1559" s="42">
        <v>2.348221761598112E-3</v>
      </c>
      <c r="Q1559" s="36">
        <v>7.3822022415793911E-3</v>
      </c>
      <c r="R1559" s="102">
        <v>1.2686076931499255E-2</v>
      </c>
      <c r="S1559" s="42">
        <v>2.2826898153175405E-3</v>
      </c>
      <c r="T1559" s="42">
        <v>4.5880419996362588E-2</v>
      </c>
      <c r="U1559" s="36">
        <v>2.8351307146117034E-2</v>
      </c>
      <c r="V1559" s="102">
        <v>1.7999999999999999E-2</v>
      </c>
      <c r="W1559" s="42">
        <v>2.5836226599067571E-4</v>
      </c>
      <c r="X1559" s="42">
        <v>2.3406192480517039E-2</v>
      </c>
      <c r="Y1559" s="36">
        <v>2.0487005465967361E-2</v>
      </c>
      <c r="Z1559" s="30">
        <v>5.6220514853663792E-2</v>
      </c>
      <c r="AA1559" s="187">
        <v>0.13130798002818905</v>
      </c>
      <c r="AB1559" s="188">
        <v>0.50428757580595918</v>
      </c>
      <c r="AC1559" s="189">
        <v>0.36440444416585166</v>
      </c>
    </row>
    <row r="1560" spans="1:29" x14ac:dyDescent="0.25">
      <c r="A1560" s="143" t="s">
        <v>181</v>
      </c>
      <c r="B1560" s="102">
        <v>2.1937741595302856E-3</v>
      </c>
      <c r="C1560" s="42">
        <v>2.4723258832536437E-2</v>
      </c>
      <c r="D1560" s="42">
        <v>6.8000535958287651E-3</v>
      </c>
      <c r="E1560" s="36">
        <v>3.371708658789549E-2</v>
      </c>
      <c r="F1560" s="173">
        <v>0.85199038178696296</v>
      </c>
      <c r="G1560" s="174">
        <v>9.6017079243292223</v>
      </c>
      <c r="H1560" s="174">
        <v>2.6409191821834743</v>
      </c>
      <c r="I1560" s="36">
        <v>13.094617488299662</v>
      </c>
      <c r="L1560" s="143"/>
      <c r="M1560" s="190" t="s">
        <v>181</v>
      </c>
      <c r="N1560" s="42">
        <v>2.1936702809389214E-3</v>
      </c>
      <c r="O1560" s="42">
        <v>1.0247545614987988E-4</v>
      </c>
      <c r="P1560" s="42">
        <v>2.0596828075045729E-3</v>
      </c>
      <c r="Q1560" s="36">
        <v>2.1937741595302856E-3</v>
      </c>
      <c r="R1560" s="102">
        <v>7.911479687635458E-3</v>
      </c>
      <c r="S1560" s="42">
        <v>2.1833750841876829E-3</v>
      </c>
      <c r="T1560" s="42">
        <v>4.3884265483608589E-2</v>
      </c>
      <c r="U1560" s="36">
        <v>2.4723258832536437E-2</v>
      </c>
      <c r="V1560" s="102">
        <v>4.5999999999999999E-3</v>
      </c>
      <c r="W1560" s="42">
        <v>2.2855230521102247E-4</v>
      </c>
      <c r="X1560" s="42">
        <v>9.38242342820007E-3</v>
      </c>
      <c r="Y1560" s="36">
        <v>6.8000535958287651E-3</v>
      </c>
      <c r="Z1560" s="30">
        <v>3.371708658789549E-2</v>
      </c>
      <c r="AA1560" s="187">
        <v>6.5064167208262164E-2</v>
      </c>
      <c r="AB1560" s="188">
        <v>0.73325608273082954</v>
      </c>
      <c r="AC1560" s="189">
        <v>0.20167975006090827</v>
      </c>
    </row>
    <row r="1561" spans="1:29" x14ac:dyDescent="0.25">
      <c r="A1561" s="143" t="s">
        <v>182</v>
      </c>
      <c r="B1561" s="102">
        <v>3.1216276006126316E-2</v>
      </c>
      <c r="C1561" s="42">
        <v>0.2075577696618196</v>
      </c>
      <c r="D1561" s="42">
        <v>4.3392536332075102E-4</v>
      </c>
      <c r="E1561" s="36">
        <v>0.23920797103126668</v>
      </c>
      <c r="F1561" s="173">
        <v>12.123384167366298</v>
      </c>
      <c r="G1561" s="174">
        <v>80.608672797425626</v>
      </c>
      <c r="H1561" s="174">
        <v>0.168522468165935</v>
      </c>
      <c r="I1561" s="36">
        <v>92.900579432957869</v>
      </c>
      <c r="L1561" s="143"/>
      <c r="M1561" s="190" t="s">
        <v>182</v>
      </c>
      <c r="N1561" s="42">
        <v>1.8982160027655012E-2</v>
      </c>
      <c r="O1561" s="42">
        <v>2.206587972207733E-3</v>
      </c>
      <c r="P1561" s="42">
        <v>4.4350827801686962E-2</v>
      </c>
      <c r="Q1561" s="36">
        <v>3.1216276006126316E-2</v>
      </c>
      <c r="R1561" s="102">
        <v>0.30620223947355452</v>
      </c>
      <c r="S1561" s="42">
        <v>3.6595775957626855E-3</v>
      </c>
      <c r="T1561" s="42">
        <v>7.3554871965604396E-2</v>
      </c>
      <c r="U1561" s="36">
        <v>0.2075577696618196</v>
      </c>
      <c r="V1561" s="102">
        <v>0</v>
      </c>
      <c r="W1561" s="42">
        <v>4.6816583110192998E-5</v>
      </c>
      <c r="X1561" s="42">
        <v>9.4097957658407063E-4</v>
      </c>
      <c r="Y1561" s="36">
        <v>4.3392536332075102E-4</v>
      </c>
      <c r="Z1561" s="30">
        <v>0.23920797103126668</v>
      </c>
      <c r="AA1561" s="187">
        <v>0.13049847741924145</v>
      </c>
      <c r="AB1561" s="188">
        <v>0.86768751378560838</v>
      </c>
      <c r="AC1561" s="189">
        <v>1.8140087951501959E-3</v>
      </c>
    </row>
    <row r="1562" spans="1:29" x14ac:dyDescent="0.25">
      <c r="A1562" s="143" t="s">
        <v>200</v>
      </c>
      <c r="B1562" s="102">
        <v>4.2310846800990086E-4</v>
      </c>
      <c r="C1562" s="42">
        <v>3.6784826566536128E-4</v>
      </c>
      <c r="D1562" s="42">
        <v>1.1549124621443099E-3</v>
      </c>
      <c r="E1562" s="36">
        <v>1.9458691958195722E-3</v>
      </c>
      <c r="F1562" s="173">
        <v>0.16432153858273024</v>
      </c>
      <c r="G1562" s="174">
        <v>0.14286027709023927</v>
      </c>
      <c r="H1562" s="174">
        <v>0.44853035818579123</v>
      </c>
      <c r="I1562" s="36">
        <v>0.75571217385876077</v>
      </c>
      <c r="L1562" s="143"/>
      <c r="M1562" s="190" t="s">
        <v>200</v>
      </c>
      <c r="N1562" s="42">
        <v>2.4754757872102497E-4</v>
      </c>
      <c r="O1562" s="42">
        <v>3.0504127861445798E-5</v>
      </c>
      <c r="P1562" s="42">
        <v>6.1311098359248225E-4</v>
      </c>
      <c r="Q1562" s="36">
        <v>4.2310846800990086E-4</v>
      </c>
      <c r="R1562" s="102">
        <v>5.0152900492452055E-4</v>
      </c>
      <c r="S1562" s="42">
        <v>9.0030112516097683E-6</v>
      </c>
      <c r="T1562" s="42">
        <v>1.8095403706805163E-4</v>
      </c>
      <c r="U1562" s="36">
        <v>3.6784826566536128E-4</v>
      </c>
      <c r="V1562" s="102">
        <v>6.5769220473088272E-4</v>
      </c>
      <c r="W1562" s="42">
        <v>5.1653667094709111E-5</v>
      </c>
      <c r="X1562" s="42">
        <v>1.7385376043784653E-3</v>
      </c>
      <c r="Y1562" s="36">
        <v>1.1549124621443099E-3</v>
      </c>
      <c r="Z1562" s="30">
        <v>1.9458691958195722E-3</v>
      </c>
      <c r="AA1562" s="187">
        <v>0.21743931653725246</v>
      </c>
      <c r="AB1562" s="188">
        <v>0.18904059247951088</v>
      </c>
      <c r="AC1562" s="189">
        <v>0.59352009098323666</v>
      </c>
    </row>
    <row r="1563" spans="1:29" x14ac:dyDescent="0.25">
      <c r="A1563" s="143" t="s">
        <v>201</v>
      </c>
      <c r="B1563" s="102">
        <v>5.9590667343219098E-4</v>
      </c>
      <c r="C1563" s="42">
        <v>8.5589178303935006E-4</v>
      </c>
      <c r="D1563" s="42">
        <v>1.9557205105007604E-3</v>
      </c>
      <c r="E1563" s="36">
        <v>3.4075189669723013E-3</v>
      </c>
      <c r="F1563" s="173">
        <v>0.23143072954948007</v>
      </c>
      <c r="G1563" s="174">
        <v>0.33240047241515219</v>
      </c>
      <c r="H1563" s="174">
        <v>0.75953810339661543</v>
      </c>
      <c r="I1563" s="36">
        <v>1.3233693053612476</v>
      </c>
      <c r="L1563" s="143"/>
      <c r="M1563" s="190" t="s">
        <v>201</v>
      </c>
      <c r="N1563" s="42">
        <v>4.7259879358715608E-4</v>
      </c>
      <c r="O1563" s="42">
        <v>3.5378433243499682E-5</v>
      </c>
      <c r="P1563" s="42">
        <v>7.1108100852469291E-4</v>
      </c>
      <c r="Q1563" s="36">
        <v>5.9590667343219098E-4</v>
      </c>
      <c r="R1563" s="102">
        <v>1.2341993254531914E-3</v>
      </c>
      <c r="S1563" s="42">
        <v>1.6832346230797912E-5</v>
      </c>
      <c r="T1563" s="42">
        <v>3.3831802700962646E-4</v>
      </c>
      <c r="U1563" s="36">
        <v>8.5589178303935006E-4</v>
      </c>
      <c r="V1563" s="102">
        <v>8.2226686785038681E-4</v>
      </c>
      <c r="W1563" s="42">
        <v>1.17748696381184E-4</v>
      </c>
      <c r="X1563" s="42">
        <v>3.2861410505826863E-3</v>
      </c>
      <c r="Y1563" s="36">
        <v>1.9557205105007604E-3</v>
      </c>
      <c r="Z1563" s="30">
        <v>3.4075189669723013E-3</v>
      </c>
      <c r="AA1563" s="187">
        <v>0.17487992853688344</v>
      </c>
      <c r="AB1563" s="188">
        <v>0.25117740835345653</v>
      </c>
      <c r="AC1563" s="189">
        <v>0.57394266310966002</v>
      </c>
    </row>
    <row r="1564" spans="1:29" ht="11.25" customHeight="1" x14ac:dyDescent="0.25">
      <c r="A1564" s="143" t="s">
        <v>185</v>
      </c>
      <c r="B1564" s="102">
        <v>6.9484919575001232E-4</v>
      </c>
      <c r="C1564" s="42">
        <v>2.0025716616033133E-2</v>
      </c>
      <c r="D1564" s="42">
        <v>5.1208346055328709E-2</v>
      </c>
      <c r="E1564" s="36">
        <v>7.1928911867111853E-2</v>
      </c>
      <c r="F1564" s="173">
        <v>0.2698567803798787</v>
      </c>
      <c r="G1564" s="174">
        <v>7.7773356346328395</v>
      </c>
      <c r="H1564" s="174">
        <v>19.887652572086065</v>
      </c>
      <c r="I1564" s="36">
        <v>27.934844987098785</v>
      </c>
      <c r="L1564" s="143"/>
      <c r="M1564" s="190" t="s">
        <v>185</v>
      </c>
      <c r="N1564" s="42">
        <v>4.3285251930689638E-4</v>
      </c>
      <c r="O1564" s="42">
        <v>4.8485176975637156E-5</v>
      </c>
      <c r="P1564" s="42">
        <v>9.7451711060915795E-4</v>
      </c>
      <c r="Q1564" s="36">
        <v>6.9484919575001232E-4</v>
      </c>
      <c r="R1564" s="102">
        <v>9.6130651542886212E-4</v>
      </c>
      <c r="S1564" s="42">
        <v>2.1017774217169938E-3</v>
      </c>
      <c r="T1564" s="42">
        <v>4.2244211280994176E-2</v>
      </c>
      <c r="U1564" s="36">
        <v>2.0025716616033133E-2</v>
      </c>
      <c r="V1564" s="102">
        <v>0</v>
      </c>
      <c r="W1564" s="42">
        <v>5.3197729178867123E-3</v>
      </c>
      <c r="X1564" s="42">
        <v>0.11131546720439156</v>
      </c>
      <c r="Y1564" s="36">
        <v>5.1208346055328709E-2</v>
      </c>
      <c r="Z1564" s="30">
        <v>7.1928911867111853E-2</v>
      </c>
      <c r="AA1564" s="187">
        <v>9.6602211504845398E-3</v>
      </c>
      <c r="AB1564" s="188">
        <v>0.27840983682653925</v>
      </c>
      <c r="AC1564" s="189">
        <v>0.71192994202297621</v>
      </c>
    </row>
    <row r="1565" spans="1:29" x14ac:dyDescent="0.25">
      <c r="A1565" s="143" t="s">
        <v>186</v>
      </c>
      <c r="B1565" s="102">
        <v>1.8592874795833594E-3</v>
      </c>
      <c r="C1565" s="42">
        <v>8.0465424302988506E-3</v>
      </c>
      <c r="D1565" s="42">
        <v>0.8581403574533969</v>
      </c>
      <c r="E1565" s="36">
        <v>0.8680461873632791</v>
      </c>
      <c r="F1565" s="173">
        <v>0.72208665723417997</v>
      </c>
      <c r="G1565" s="174">
        <v>3.125014818627994</v>
      </c>
      <c r="H1565" s="174">
        <v>333.27374542968636</v>
      </c>
      <c r="I1565" s="36">
        <v>337.12084690554855</v>
      </c>
      <c r="L1565" s="143"/>
      <c r="M1565" s="190" t="s">
        <v>186</v>
      </c>
      <c r="N1565" s="42">
        <v>1.5909265861235244E-3</v>
      </c>
      <c r="O1565" s="42">
        <v>1.0326435405719627E-4</v>
      </c>
      <c r="P1565" s="42">
        <v>2.0755390868286614E-3</v>
      </c>
      <c r="Q1565" s="36">
        <v>1.8592874795833594E-3</v>
      </c>
      <c r="R1565" s="102">
        <v>9.766295502873848E-3</v>
      </c>
      <c r="S1565" s="42">
        <v>2.7062870935122617E-4</v>
      </c>
      <c r="T1565" s="42">
        <v>5.4394419972389257E-3</v>
      </c>
      <c r="U1565" s="36">
        <v>8.0465424302988506E-3</v>
      </c>
      <c r="V1565" s="102">
        <v>0</v>
      </c>
      <c r="W1565" s="42">
        <v>8.9147808609045323E-2</v>
      </c>
      <c r="X1565" s="42">
        <v>1.86540480556935</v>
      </c>
      <c r="Y1565" s="36">
        <v>0.8581403574533969</v>
      </c>
      <c r="Z1565" s="30">
        <v>0.8680461873632791</v>
      </c>
      <c r="AA1565" s="187">
        <v>2.141922292442768E-3</v>
      </c>
      <c r="AB1565" s="188">
        <v>9.269716919949279E-3</v>
      </c>
      <c r="AC1565" s="189">
        <v>0.98858836078760792</v>
      </c>
    </row>
    <row r="1566" spans="1:29" x14ac:dyDescent="0.25">
      <c r="A1566" s="143" t="s">
        <v>187</v>
      </c>
      <c r="B1566" s="102">
        <v>2.9639015025301261E-3</v>
      </c>
      <c r="C1566" s="42">
        <v>2.0230756201329449E-2</v>
      </c>
      <c r="D1566" s="42">
        <v>3.2006264954545581E-2</v>
      </c>
      <c r="E1566" s="36">
        <v>5.5200922658405156E-2</v>
      </c>
      <c r="F1566" s="173">
        <v>1.1510827410148159</v>
      </c>
      <c r="G1566" s="174">
        <v>7.8569663266979939</v>
      </c>
      <c r="H1566" s="174">
        <v>12.430190126788906</v>
      </c>
      <c r="I1566" s="36">
        <v>21.438239194501715</v>
      </c>
      <c r="L1566" s="143"/>
      <c r="M1566" s="190" t="s">
        <v>187</v>
      </c>
      <c r="N1566" s="42">
        <v>2.7494806264826612E-3</v>
      </c>
      <c r="O1566" s="42">
        <v>1.515596741859427E-4</v>
      </c>
      <c r="P1566" s="42">
        <v>3.0462402116582009E-3</v>
      </c>
      <c r="Q1566" s="36">
        <v>2.9639015025301261E-3</v>
      </c>
      <c r="R1566" s="102">
        <v>2.5292097859549972E-2</v>
      </c>
      <c r="S1566" s="42">
        <v>6.3529725836203278E-4</v>
      </c>
      <c r="T1566" s="42">
        <v>1.2769016990656287E-2</v>
      </c>
      <c r="U1566" s="36">
        <v>2.0230756201329449E-2</v>
      </c>
      <c r="V1566" s="102">
        <v>0</v>
      </c>
      <c r="W1566" s="42">
        <v>3.3249670146333577E-3</v>
      </c>
      <c r="X1566" s="42">
        <v>6.9574446576214755E-2</v>
      </c>
      <c r="Y1566" s="36">
        <v>3.2006264954545581E-2</v>
      </c>
      <c r="Z1566" s="30">
        <v>5.5200922658405156E-2</v>
      </c>
      <c r="AA1566" s="187">
        <v>5.3692970330792622E-2</v>
      </c>
      <c r="AB1566" s="188">
        <v>0.36649308067768349</v>
      </c>
      <c r="AC1566" s="189">
        <v>0.57981394899152383</v>
      </c>
    </row>
    <row r="1567" spans="1:29" x14ac:dyDescent="0.25">
      <c r="A1567" s="143" t="s">
        <v>188</v>
      </c>
      <c r="B1567" s="102">
        <v>8.4975486458669142E-5</v>
      </c>
      <c r="C1567" s="42">
        <v>4.9222335822527137E-3</v>
      </c>
      <c r="D1567" s="42">
        <v>1.7300291888504717E-2</v>
      </c>
      <c r="E1567" s="36">
        <v>2.2307500957216099E-2</v>
      </c>
      <c r="F1567" s="173">
        <v>3.3001709330898403E-2</v>
      </c>
      <c r="G1567" s="174">
        <v>1.9116350927782022</v>
      </c>
      <c r="H1567" s="174">
        <v>6.7188695003450052</v>
      </c>
      <c r="I1567" s="36">
        <v>8.6635063024541061</v>
      </c>
      <c r="L1567" s="143"/>
      <c r="M1567" s="190" t="s">
        <v>188</v>
      </c>
      <c r="N1567" s="42">
        <v>7.2488543660596184E-5</v>
      </c>
      <c r="O1567" s="42">
        <v>4.7330978729518765E-6</v>
      </c>
      <c r="P1567" s="42">
        <v>9.5131855777222314E-5</v>
      </c>
      <c r="Q1567" s="36">
        <v>8.4975486458669142E-5</v>
      </c>
      <c r="R1567" s="102">
        <v>4.4187290317322311E-3</v>
      </c>
      <c r="S1567" s="42">
        <v>2.6071816456991212E-4</v>
      </c>
      <c r="T1567" s="42">
        <v>5.2402471903456394E-3</v>
      </c>
      <c r="U1567" s="36">
        <v>4.9222335822527137E-3</v>
      </c>
      <c r="V1567" s="102">
        <v>1.7999999999999999E-2</v>
      </c>
      <c r="W1567" s="42">
        <v>1.7826996353356622E-4</v>
      </c>
      <c r="X1567" s="42">
        <v>1.6150272811556756E-2</v>
      </c>
      <c r="Y1567" s="36">
        <v>1.7300291888504717E-2</v>
      </c>
      <c r="Z1567" s="30">
        <v>2.2307500957216099E-2</v>
      </c>
      <c r="AA1567" s="187">
        <v>3.8092786198527994E-3</v>
      </c>
      <c r="AB1567" s="188">
        <v>0.22065374295817097</v>
      </c>
      <c r="AC1567" s="189">
        <v>0.77553697842197622</v>
      </c>
    </row>
    <row r="1568" spans="1:29" x14ac:dyDescent="0.25">
      <c r="A1568" s="143" t="s">
        <v>189</v>
      </c>
      <c r="B1568" s="102">
        <v>6.7411358586474338E-5</v>
      </c>
      <c r="C1568" s="42">
        <v>3.8380266301369028E-3</v>
      </c>
      <c r="D1568" s="42">
        <v>5.5006807221296972E-3</v>
      </c>
      <c r="E1568" s="36">
        <v>9.4061187108530741E-3</v>
      </c>
      <c r="F1568" s="173">
        <v>2.6180374533705621E-2</v>
      </c>
      <c r="G1568" s="174">
        <v>1.4905644501797808</v>
      </c>
      <c r="H1568" s="174">
        <v>2.1362851085541603</v>
      </c>
      <c r="I1568" s="36">
        <v>3.6530299332676468</v>
      </c>
      <c r="L1568" s="143"/>
      <c r="M1568" s="190" t="s">
        <v>189</v>
      </c>
      <c r="N1568" s="42">
        <v>5.8333844868932179E-5</v>
      </c>
      <c r="O1568" s="42">
        <v>3.704099124464413E-6</v>
      </c>
      <c r="P1568" s="42">
        <v>7.4449722602781842E-5</v>
      </c>
      <c r="Q1568" s="36">
        <v>6.7411358586474338E-5</v>
      </c>
      <c r="R1568" s="102">
        <v>2.7732525263482691E-3</v>
      </c>
      <c r="S1568" s="42">
        <v>2.4441538289371781E-4</v>
      </c>
      <c r="T1568" s="42">
        <v>4.9125730291899551E-3</v>
      </c>
      <c r="U1568" s="36">
        <v>3.8380266301369028E-3</v>
      </c>
      <c r="V1568" s="102">
        <v>4.5999999999999999E-3</v>
      </c>
      <c r="W1568" s="42">
        <v>1.5770109059560551E-4</v>
      </c>
      <c r="X1568" s="42">
        <v>6.4738721654580477E-3</v>
      </c>
      <c r="Y1568" s="36">
        <v>5.5006807221296972E-3</v>
      </c>
      <c r="Z1568" s="30">
        <v>9.4061187108530741E-3</v>
      </c>
      <c r="AA1568" s="187">
        <v>7.1667560934238483E-3</v>
      </c>
      <c r="AB1568" s="188">
        <v>0.40803510439523449</v>
      </c>
      <c r="AC1568" s="189">
        <v>0.58479813951134163</v>
      </c>
    </row>
    <row r="1569" spans="1:53" x14ac:dyDescent="0.25">
      <c r="A1569" s="143" t="s">
        <v>190</v>
      </c>
      <c r="B1569" s="102">
        <v>1.4172999618089356E-3</v>
      </c>
      <c r="C1569" s="42">
        <v>7.6665584007931428E-2</v>
      </c>
      <c r="D1569" s="42">
        <v>2.9940850069131824E-4</v>
      </c>
      <c r="E1569" s="42">
        <v>7.8382292470431686E-2</v>
      </c>
      <c r="F1569" s="173">
        <v>0.55043311104858195</v>
      </c>
      <c r="G1569" s="174">
        <v>29.774414064036318</v>
      </c>
      <c r="H1569" s="174">
        <v>0.11628050303449515</v>
      </c>
      <c r="I1569" s="36">
        <v>30.441127678119397</v>
      </c>
      <c r="L1569" s="143"/>
      <c r="M1569" s="190" t="s">
        <v>190</v>
      </c>
      <c r="N1569" s="42">
        <v>1.0550067590089861E-3</v>
      </c>
      <c r="O1569" s="42">
        <v>8.8366487754842741E-5</v>
      </c>
      <c r="P1569" s="42">
        <v>1.7761027120680574E-3</v>
      </c>
      <c r="Q1569" s="36">
        <v>1.4172999618089356E-3</v>
      </c>
      <c r="R1569" s="102">
        <v>0.11373730056058695</v>
      </c>
      <c r="S1569" s="42">
        <v>1.3128613424609509E-3</v>
      </c>
      <c r="T1569" s="42">
        <v>2.6387566714016167E-2</v>
      </c>
      <c r="U1569" s="36">
        <v>7.6665584007931428E-2</v>
      </c>
      <c r="V1569" s="102">
        <v>0</v>
      </c>
      <c r="W1569" s="42">
        <v>3.2303442346033167E-5</v>
      </c>
      <c r="X1569" s="42">
        <v>6.4927590784300872E-4</v>
      </c>
      <c r="Y1569" s="36">
        <v>2.9940850069131824E-4</v>
      </c>
      <c r="Z1569" s="30">
        <v>7.8382292470431686E-2</v>
      </c>
      <c r="AA1569" s="187">
        <v>1.8081889635258967E-2</v>
      </c>
      <c r="AB1569" s="188">
        <v>0.97809826163035674</v>
      </c>
      <c r="AC1569" s="189">
        <v>3.8198487343842963E-3</v>
      </c>
    </row>
    <row r="1570" spans="1:53" x14ac:dyDescent="0.25">
      <c r="A1570" s="143" t="s">
        <v>191</v>
      </c>
      <c r="B1570" s="102">
        <v>8.929563834287892E-6</v>
      </c>
      <c r="C1570" s="42">
        <v>1.1609460992228491E-4</v>
      </c>
      <c r="D1570" s="42">
        <v>7.9688959887957381E-4</v>
      </c>
      <c r="E1570" s="42">
        <v>9.2191377263614658E-4</v>
      </c>
      <c r="F1570" s="173">
        <v>3.4679515515831155E-3</v>
      </c>
      <c r="G1570" s="174">
        <v>4.5087362617250562E-2</v>
      </c>
      <c r="H1570" s="174">
        <v>0.30948594714819588</v>
      </c>
      <c r="I1570" s="36">
        <v>0.35804126131702957</v>
      </c>
      <c r="L1570" s="143"/>
      <c r="M1570" s="145" t="s">
        <v>191</v>
      </c>
      <c r="N1570" s="102">
        <v>5.9703065910252087E-6</v>
      </c>
      <c r="O1570" s="42">
        <v>5.9814415798911894E-7</v>
      </c>
      <c r="P1570" s="42">
        <v>1.2022266451955006E-5</v>
      </c>
      <c r="Q1570" s="36">
        <v>8.929563834287892E-6</v>
      </c>
      <c r="R1570" s="42">
        <v>1.6532110880373586E-4</v>
      </c>
      <c r="S1570" s="42">
        <v>2.4109018860205197E-6</v>
      </c>
      <c r="T1570" s="42">
        <v>4.8457390206236565E-5</v>
      </c>
      <c r="U1570" s="36">
        <v>1.1609460992228491E-4</v>
      </c>
      <c r="V1570" s="42">
        <v>4.5380762126430907E-4</v>
      </c>
      <c r="W1570" s="42">
        <v>3.5641030295349284E-5</v>
      </c>
      <c r="X1570" s="42">
        <v>1.1995909470211409E-3</v>
      </c>
      <c r="Y1570" s="42">
        <v>7.9688959887957381E-4</v>
      </c>
      <c r="Z1570" s="30">
        <v>9.2191377263614658E-4</v>
      </c>
      <c r="AA1570" s="188">
        <v>9.6858991581766293E-3</v>
      </c>
      <c r="AB1570" s="188">
        <v>0.12592783985678038</v>
      </c>
      <c r="AC1570" s="189">
        <v>0.86438626098504301</v>
      </c>
    </row>
    <row r="1571" spans="1:53" x14ac:dyDescent="0.25">
      <c r="A1571" s="156" t="s">
        <v>192</v>
      </c>
      <c r="B1571" s="175">
        <v>2.610594788331443E-5</v>
      </c>
      <c r="C1571" s="157">
        <v>2.9632510383291032E-4</v>
      </c>
      <c r="D1571" s="157">
        <v>1.3494471522455245E-3</v>
      </c>
      <c r="E1571" s="157">
        <v>1.6718782039617493E-3</v>
      </c>
      <c r="F1571" s="176">
        <v>1.0138699285608285E-2</v>
      </c>
      <c r="G1571" s="177">
        <v>0.11508301219197462</v>
      </c>
      <c r="H1571" s="177">
        <v>0.52408129134366455</v>
      </c>
      <c r="I1571" s="158">
        <v>0.64930300282124742</v>
      </c>
      <c r="L1571" s="156"/>
      <c r="M1571" s="192" t="s">
        <v>192</v>
      </c>
      <c r="N1571" s="175">
        <v>2.8469290123182878E-5</v>
      </c>
      <c r="O1571" s="157">
        <v>1.0747903746108752E-6</v>
      </c>
      <c r="P1571" s="157">
        <v>2.1602511854347221E-5</v>
      </c>
      <c r="Q1571" s="158">
        <v>2.610594788331443E-5</v>
      </c>
      <c r="R1571" s="157">
        <v>4.0594939608628791E-4</v>
      </c>
      <c r="S1571" s="157">
        <v>7.1340496889650048E-6</v>
      </c>
      <c r="T1571" s="157">
        <v>1.4338925674800998E-4</v>
      </c>
      <c r="U1571" s="158">
        <v>2.9632510383291032E-4</v>
      </c>
      <c r="V1571" s="157">
        <v>5.6736413881676689E-4</v>
      </c>
      <c r="W1571" s="157">
        <v>8.1246600503016956E-5</v>
      </c>
      <c r="X1571" s="157">
        <v>2.2674373249020534E-3</v>
      </c>
      <c r="Y1571" s="157">
        <v>1.3494471522455245E-3</v>
      </c>
      <c r="Z1571" s="193">
        <v>1.6718782039617493E-3</v>
      </c>
      <c r="AA1571" s="194">
        <v>1.5614742641810111E-2</v>
      </c>
      <c r="AB1571" s="194">
        <v>0.17724084393870709</v>
      </c>
      <c r="AC1571" s="195">
        <v>0.80714441341948273</v>
      </c>
      <c r="AY1571" s="159"/>
    </row>
    <row r="1573" spans="1:53" ht="12.75" customHeight="1" x14ac:dyDescent="0.25">
      <c r="A1573" s="77" t="s">
        <v>265</v>
      </c>
    </row>
    <row r="1574" spans="1:53" ht="12.75" customHeight="1" x14ac:dyDescent="0.25">
      <c r="A1574" s="149"/>
      <c r="B1574" s="160" t="s">
        <v>285</v>
      </c>
      <c r="C1574" s="161"/>
      <c r="D1574" s="161"/>
      <c r="E1574" s="162"/>
      <c r="F1574" s="60" t="s">
        <v>286</v>
      </c>
      <c r="G1574" s="83"/>
      <c r="H1574" s="84"/>
      <c r="I1574" s="84"/>
      <c r="L1574" s="692" t="s">
        <v>265</v>
      </c>
      <c r="M1574" s="693"/>
      <c r="N1574" s="60" t="s">
        <v>195</v>
      </c>
      <c r="O1574" s="83"/>
      <c r="P1574" s="83"/>
      <c r="Q1574" s="84"/>
      <c r="R1574" s="60" t="s">
        <v>196</v>
      </c>
      <c r="S1574" s="83"/>
      <c r="T1574" s="83"/>
      <c r="U1574" s="84"/>
      <c r="V1574" s="60" t="s">
        <v>197</v>
      </c>
      <c r="W1574" s="83"/>
      <c r="X1574" s="83"/>
      <c r="Y1574" s="84"/>
      <c r="Z1574" s="10" t="s">
        <v>198</v>
      </c>
      <c r="AA1574" s="60" t="s">
        <v>205</v>
      </c>
      <c r="AB1574" s="83"/>
      <c r="AC1574" s="84"/>
    </row>
    <row r="1575" spans="1:53" ht="26.25" x14ac:dyDescent="0.25">
      <c r="A1575" s="156" t="s">
        <v>194</v>
      </c>
      <c r="B1575" s="164" t="s">
        <v>195</v>
      </c>
      <c r="C1575" s="165" t="s">
        <v>196</v>
      </c>
      <c r="D1575" s="165" t="s">
        <v>197</v>
      </c>
      <c r="E1575" s="19" t="s">
        <v>198</v>
      </c>
      <c r="F1575" s="89" t="s">
        <v>195</v>
      </c>
      <c r="G1575" s="89" t="s">
        <v>196</v>
      </c>
      <c r="H1575" s="165" t="s">
        <v>197</v>
      </c>
      <c r="I1575" s="19" t="s">
        <v>198</v>
      </c>
      <c r="L1575" s="694"/>
      <c r="M1575" s="695"/>
      <c r="N1575" s="181" t="s">
        <v>206</v>
      </c>
      <c r="O1575" s="182" t="s">
        <v>222</v>
      </c>
      <c r="P1575" s="182" t="s">
        <v>223</v>
      </c>
      <c r="Q1575" s="183" t="s">
        <v>209</v>
      </c>
      <c r="R1575" s="181" t="s">
        <v>206</v>
      </c>
      <c r="S1575" s="182" t="s">
        <v>222</v>
      </c>
      <c r="T1575" s="182" t="s">
        <v>223</v>
      </c>
      <c r="U1575" s="183" t="s">
        <v>209</v>
      </c>
      <c r="V1575" s="181" t="s">
        <v>206</v>
      </c>
      <c r="W1575" s="182" t="s">
        <v>222</v>
      </c>
      <c r="X1575" s="182" t="s">
        <v>223</v>
      </c>
      <c r="Y1575" s="183" t="s">
        <v>209</v>
      </c>
      <c r="Z1575" s="184" t="s">
        <v>209</v>
      </c>
      <c r="AA1575" s="181" t="s">
        <v>195</v>
      </c>
      <c r="AB1575" s="182" t="s">
        <v>196</v>
      </c>
      <c r="AC1575" s="183" t="s">
        <v>197</v>
      </c>
    </row>
    <row r="1576" spans="1:53" x14ac:dyDescent="0.25">
      <c r="A1576" s="143" t="s">
        <v>170</v>
      </c>
      <c r="B1576" s="167">
        <v>-755.93662930141795</v>
      </c>
      <c r="C1576" s="154">
        <v>2674.4488849357567</v>
      </c>
      <c r="D1576" s="154">
        <v>2574.8813677087151</v>
      </c>
      <c r="E1576" s="155">
        <v>4493.3936233430541</v>
      </c>
      <c r="F1576" s="168">
        <v>-293581.14854592155</v>
      </c>
      <c r="G1576" s="169">
        <v>1038668.7784826541</v>
      </c>
      <c r="H1576" s="169">
        <v>1000000</v>
      </c>
      <c r="I1576" s="151">
        <v>1745087.6299367326</v>
      </c>
      <c r="L1576" s="149"/>
      <c r="M1576" s="185" t="s">
        <v>170</v>
      </c>
      <c r="N1576" s="154">
        <v>116.60237971406801</v>
      </c>
      <c r="O1576" s="154">
        <v>-88.692603011841243</v>
      </c>
      <c r="P1576" s="154">
        <v>-1782.657393680036</v>
      </c>
      <c r="Q1576" s="155">
        <v>-755.93662930141795</v>
      </c>
      <c r="R1576" s="167">
        <v>1273.6878381651677</v>
      </c>
      <c r="S1576" s="154">
        <v>210.62206731055005</v>
      </c>
      <c r="T1576" s="154">
        <v>4233.3517431346345</v>
      </c>
      <c r="U1576" s="155">
        <v>2674.4488849357567</v>
      </c>
      <c r="V1576" s="167">
        <v>1180.3862446828994</v>
      </c>
      <c r="W1576" s="154">
        <v>205.58800284337548</v>
      </c>
      <c r="X1576" s="154">
        <v>4132.1706757408565</v>
      </c>
      <c r="Y1576" s="155">
        <v>2574.8813677087151</v>
      </c>
      <c r="Z1576" s="186">
        <v>4493.3936233430541</v>
      </c>
      <c r="AA1576" s="187">
        <v>-0.16823289759756374</v>
      </c>
      <c r="AB1576" s="188">
        <v>0.59519577164174309</v>
      </c>
      <c r="AC1576" s="189">
        <v>0.57303712595582068</v>
      </c>
      <c r="AE1576" s="434"/>
      <c r="AF1576" s="154"/>
      <c r="AI1576" s="277"/>
    </row>
    <row r="1577" spans="1:53" x14ac:dyDescent="0.25">
      <c r="A1577" s="143" t="s">
        <v>172</v>
      </c>
      <c r="B1577" s="167">
        <v>226.8574103875834</v>
      </c>
      <c r="C1577" s="154">
        <v>1341.7854776082218</v>
      </c>
      <c r="D1577" s="154">
        <v>1029.653559725484</v>
      </c>
      <c r="E1577" s="155">
        <v>2598.296447721289</v>
      </c>
      <c r="F1577" s="170">
        <v>88104.024221300278</v>
      </c>
      <c r="G1577" s="171">
        <v>521105.74663182389</v>
      </c>
      <c r="H1577" s="171">
        <v>399883.88305505976</v>
      </c>
      <c r="I1577" s="155">
        <v>1009093.6539081839</v>
      </c>
      <c r="L1577" s="143"/>
      <c r="M1577" s="190" t="s">
        <v>172</v>
      </c>
      <c r="N1577" s="154">
        <v>114.12924318433981</v>
      </c>
      <c r="O1577" s="154">
        <v>17.493207753396501</v>
      </c>
      <c r="P1577" s="154">
        <v>351.60086728551437</v>
      </c>
      <c r="Q1577" s="155">
        <v>226.8574103875834</v>
      </c>
      <c r="R1577" s="167">
        <v>997.89481736703988</v>
      </c>
      <c r="S1577" s="154">
        <v>83.713377131206343</v>
      </c>
      <c r="T1577" s="154">
        <v>1682.578542349765</v>
      </c>
      <c r="U1577" s="155">
        <v>1341.7854776082218</v>
      </c>
      <c r="V1577" s="167">
        <v>1030.5648413210774</v>
      </c>
      <c r="W1577" s="154">
        <v>48.038382811079074</v>
      </c>
      <c r="X1577" s="154">
        <v>965.53686993681879</v>
      </c>
      <c r="Y1577" s="155">
        <v>1029.653559725484</v>
      </c>
      <c r="Z1577" s="186">
        <v>2598.296447721289</v>
      </c>
      <c r="AA1577" s="187">
        <v>8.7310056782218898E-2</v>
      </c>
      <c r="AB1577" s="188">
        <v>0.51640969558534022</v>
      </c>
      <c r="AC1577" s="189">
        <v>0.39628024763244091</v>
      </c>
      <c r="AE1577" s="434"/>
      <c r="AF1577" s="154"/>
      <c r="AI1577" s="277"/>
    </row>
    <row r="1578" spans="1:53" x14ac:dyDescent="0.25">
      <c r="A1578" s="143" t="s">
        <v>33</v>
      </c>
      <c r="B1578" s="167">
        <v>6.3644718860890208</v>
      </c>
      <c r="C1578" s="154">
        <v>469.28052801518635</v>
      </c>
      <c r="D1578" s="154">
        <v>329.87997120310973</v>
      </c>
      <c r="E1578" s="155">
        <v>805.52497110438503</v>
      </c>
      <c r="F1578" s="170">
        <v>2471.7534430537717</v>
      </c>
      <c r="G1578" s="171">
        <v>182253.26180086521</v>
      </c>
      <c r="H1578" s="171">
        <v>128114.62902333899</v>
      </c>
      <c r="I1578" s="155">
        <v>312839.644267258</v>
      </c>
      <c r="L1578" s="143"/>
      <c r="M1578" s="190" t="s">
        <v>33</v>
      </c>
      <c r="N1578" s="154">
        <v>7.7342828626757498</v>
      </c>
      <c r="O1578" s="154">
        <v>0.21347089080810108</v>
      </c>
      <c r="P1578" s="154">
        <v>4.2906110420924151</v>
      </c>
      <c r="Q1578" s="155">
        <v>6.3644718860890208</v>
      </c>
      <c r="R1578" s="167">
        <v>619.97291128195911</v>
      </c>
      <c r="S1578" s="154">
        <v>12.700012259643463</v>
      </c>
      <c r="T1578" s="154">
        <v>255.26109264667667</v>
      </c>
      <c r="U1578" s="155">
        <v>469.28052801518635</v>
      </c>
      <c r="V1578" s="167">
        <v>581.72569090727461</v>
      </c>
      <c r="W1578" s="154">
        <v>0</v>
      </c>
      <c r="X1578" s="154">
        <v>0</v>
      </c>
      <c r="Y1578" s="155">
        <v>329.87997120310973</v>
      </c>
      <c r="Z1578" s="186">
        <v>805.52497110438503</v>
      </c>
      <c r="AA1578" s="187">
        <v>7.901023698077601E-3</v>
      </c>
      <c r="AB1578" s="188">
        <v>0.58257725688105821</v>
      </c>
      <c r="AC1578" s="189">
        <v>0.40952171942086424</v>
      </c>
      <c r="AE1578" s="434"/>
      <c r="AF1578" s="154"/>
      <c r="AI1578" s="277"/>
    </row>
    <row r="1579" spans="1:53" x14ac:dyDescent="0.25">
      <c r="A1579" s="143" t="s">
        <v>25</v>
      </c>
      <c r="B1579" s="167">
        <v>148.04442499871084</v>
      </c>
      <c r="C1579" s="154">
        <v>818.43684089560054</v>
      </c>
      <c r="D1579" s="154">
        <v>241.77416974277844</v>
      </c>
      <c r="E1579" s="155">
        <v>1208.2554356370897</v>
      </c>
      <c r="F1579" s="170">
        <v>57495.629451251072</v>
      </c>
      <c r="G1579" s="171">
        <v>317854.19365704409</v>
      </c>
      <c r="H1579" s="171">
        <v>93897.207372285164</v>
      </c>
      <c r="I1579" s="155">
        <v>469247.03048058035</v>
      </c>
      <c r="L1579" s="143"/>
      <c r="M1579" s="190" t="s">
        <v>25</v>
      </c>
      <c r="N1579" s="154">
        <v>82.139457178182312</v>
      </c>
      <c r="O1579" s="154">
        <v>10.947199812725366</v>
      </c>
      <c r="P1579" s="154">
        <v>220.03082583608622</v>
      </c>
      <c r="Q1579" s="155">
        <v>148.04442499871084</v>
      </c>
      <c r="R1579" s="167">
        <v>377.91692379090097</v>
      </c>
      <c r="S1579" s="154">
        <v>65.180214641717143</v>
      </c>
      <c r="T1579" s="154">
        <v>1310.0753344356785</v>
      </c>
      <c r="U1579" s="155">
        <v>818.43684089560054</v>
      </c>
      <c r="V1579" s="167">
        <v>426.35582094965514</v>
      </c>
      <c r="W1579" s="154">
        <v>0</v>
      </c>
      <c r="X1579" s="154">
        <v>0</v>
      </c>
      <c r="Y1579" s="155">
        <v>241.77416974277844</v>
      </c>
      <c r="Z1579" s="186">
        <v>1208.2554356370897</v>
      </c>
      <c r="AA1579" s="187">
        <v>0.12252742311947463</v>
      </c>
      <c r="AB1579" s="188">
        <v>0.67737070883861128</v>
      </c>
      <c r="AC1579" s="189">
        <v>0.20010186804191415</v>
      </c>
      <c r="AE1579" s="434"/>
      <c r="AF1579" s="154"/>
      <c r="AI1579" s="277"/>
      <c r="AZ1579" s="159"/>
    </row>
    <row r="1580" spans="1:53" x14ac:dyDescent="0.25">
      <c r="A1580" s="143" t="s">
        <v>173</v>
      </c>
      <c r="B1580" s="167">
        <v>72.448513502783555</v>
      </c>
      <c r="C1580" s="154">
        <v>54.068108697434923</v>
      </c>
      <c r="D1580" s="154">
        <v>457.99941877959577</v>
      </c>
      <c r="E1580" s="155">
        <v>584.51604097981431</v>
      </c>
      <c r="F1580" s="170">
        <v>28136.641326995432</v>
      </c>
      <c r="G1580" s="171">
        <v>20998.291173914546</v>
      </c>
      <c r="H1580" s="171">
        <v>177872.04665943555</v>
      </c>
      <c r="I1580" s="155">
        <v>227006.97916034554</v>
      </c>
      <c r="L1580" s="143"/>
      <c r="M1580" s="190" t="s">
        <v>173</v>
      </c>
      <c r="N1580" s="154">
        <v>24.255503143481743</v>
      </c>
      <c r="O1580" s="154">
        <v>6.3325370498630358</v>
      </c>
      <c r="P1580" s="154">
        <v>127.27943040733575</v>
      </c>
      <c r="Q1580" s="155">
        <v>72.448513502783555</v>
      </c>
      <c r="R1580" s="167">
        <v>4.9822941797899034E-3</v>
      </c>
      <c r="S1580" s="154">
        <v>5.8331502298457387</v>
      </c>
      <c r="T1580" s="154">
        <v>117.24211526740979</v>
      </c>
      <c r="U1580" s="155">
        <v>54.068108697434923</v>
      </c>
      <c r="V1580" s="167">
        <v>22.483329464147669</v>
      </c>
      <c r="W1580" s="154">
        <v>48.038382811079074</v>
      </c>
      <c r="X1580" s="154">
        <v>965.53686993681879</v>
      </c>
      <c r="Y1580" s="155">
        <v>457.99941877959577</v>
      </c>
      <c r="Z1580" s="186">
        <v>584.51604097981431</v>
      </c>
      <c r="AA1580" s="187">
        <v>0.12394615104375808</v>
      </c>
      <c r="AB1580" s="188">
        <v>9.2500641396943487E-2</v>
      </c>
      <c r="AC1580" s="189">
        <v>0.78355320755929836</v>
      </c>
      <c r="AE1580" s="434"/>
      <c r="AF1580" s="154"/>
      <c r="AI1580" s="277"/>
      <c r="AX1580" s="159"/>
    </row>
    <row r="1581" spans="1:53" x14ac:dyDescent="0.25">
      <c r="A1581" s="143" t="s">
        <v>199</v>
      </c>
      <c r="B1581" s="272">
        <v>0.61638726359954121</v>
      </c>
      <c r="C1581" s="273">
        <v>0.19979898531639428</v>
      </c>
      <c r="D1581" s="154">
        <v>0</v>
      </c>
      <c r="E1581" s="155">
        <v>0.8161862489159355</v>
      </c>
      <c r="F1581" s="170">
        <v>239.38472324573144</v>
      </c>
      <c r="G1581" s="171">
        <v>77.595413840051009</v>
      </c>
      <c r="H1581" s="171">
        <v>0</v>
      </c>
      <c r="I1581" s="155">
        <v>316.98013708578247</v>
      </c>
      <c r="L1581" s="143"/>
      <c r="M1581" s="191" t="s">
        <v>199</v>
      </c>
      <c r="N1581" s="154">
        <v>1.3261193171428678E-2</v>
      </c>
      <c r="O1581" s="154">
        <v>6.569121157906524E-2</v>
      </c>
      <c r="P1581" s="154">
        <v>1.3203460045657438</v>
      </c>
      <c r="Q1581" s="155">
        <v>0.61638726359954121</v>
      </c>
      <c r="R1581" s="167">
        <v>0.20766892541388604</v>
      </c>
      <c r="S1581" s="154">
        <v>8.8509229797986855E-3</v>
      </c>
      <c r="T1581" s="154">
        <v>0.17789717242512479</v>
      </c>
      <c r="U1581" s="155">
        <v>0.19979898531639428</v>
      </c>
      <c r="V1581" s="167">
        <v>0</v>
      </c>
      <c r="W1581" s="154">
        <v>0</v>
      </c>
      <c r="X1581" s="154">
        <v>0</v>
      </c>
      <c r="Y1581" s="155">
        <v>0</v>
      </c>
      <c r="Z1581" s="186">
        <v>0.8161862489159355</v>
      </c>
      <c r="AA1581" s="187">
        <v>0.75520417602995793</v>
      </c>
      <c r="AB1581" s="188">
        <v>0.24479582397004207</v>
      </c>
      <c r="AC1581" s="189">
        <v>0</v>
      </c>
      <c r="AE1581" s="434"/>
      <c r="AF1581" s="42"/>
      <c r="AI1581" s="277"/>
      <c r="BA1581" s="159"/>
    </row>
    <row r="1582" spans="1:53" x14ac:dyDescent="0.25">
      <c r="A1582" s="143" t="s">
        <v>175</v>
      </c>
      <c r="B1582" s="167">
        <v>-81.861261789447212</v>
      </c>
      <c r="C1582" s="154">
        <v>148.97782178217483</v>
      </c>
      <c r="D1582" s="154">
        <v>143.61820870111598</v>
      </c>
      <c r="E1582" s="155">
        <v>210.73476869384359</v>
      </c>
      <c r="F1582" s="170">
        <v>-31792.245971429864</v>
      </c>
      <c r="G1582" s="171">
        <v>57858.130339707379</v>
      </c>
      <c r="H1582" s="171">
        <v>55776.631305121497</v>
      </c>
      <c r="I1582" s="155">
        <v>81842.515673399015</v>
      </c>
      <c r="L1582" s="143"/>
      <c r="M1582" s="190" t="s">
        <v>175</v>
      </c>
      <c r="N1582" s="154">
        <v>7.774374149614431</v>
      </c>
      <c r="O1582" s="154">
        <v>-9.307732752813898</v>
      </c>
      <c r="P1582" s="154">
        <v>-187.07871960851443</v>
      </c>
      <c r="Q1582" s="155">
        <v>-81.861261789447212</v>
      </c>
      <c r="R1582" s="167">
        <v>170.05672264093965</v>
      </c>
      <c r="S1582" s="154">
        <v>5.6689666149016462</v>
      </c>
      <c r="T1582" s="154">
        <v>113.94214294545498</v>
      </c>
      <c r="U1582" s="155">
        <v>148.97782178217483</v>
      </c>
      <c r="V1582" s="167">
        <v>0</v>
      </c>
      <c r="W1582" s="154">
        <v>15.495113453189079</v>
      </c>
      <c r="X1582" s="154">
        <v>311.44017137130567</v>
      </c>
      <c r="Y1582" s="155">
        <v>143.61820870111598</v>
      </c>
      <c r="Z1582" s="186">
        <v>210.73476869384359</v>
      </c>
      <c r="AA1582" s="187">
        <v>-0.38845636292877528</v>
      </c>
      <c r="AB1582" s="188">
        <v>0.70694467128303096</v>
      </c>
      <c r="AC1582" s="189">
        <v>0.68151169164574421</v>
      </c>
      <c r="AE1582" s="154"/>
      <c r="AF1582" s="154"/>
      <c r="AI1582" s="277"/>
      <c r="AV1582" s="432"/>
    </row>
    <row r="1583" spans="1:53" x14ac:dyDescent="0.25">
      <c r="A1583" s="143" t="s">
        <v>85</v>
      </c>
      <c r="B1583" s="102">
        <v>0.30293341666300244</v>
      </c>
      <c r="C1583" s="42">
        <v>0.18989832007322122</v>
      </c>
      <c r="D1583" s="42">
        <v>1.8683010094662209E-3</v>
      </c>
      <c r="E1583" s="36">
        <v>0.49470003774568988</v>
      </c>
      <c r="F1583" s="173">
        <v>117.64946551016092</v>
      </c>
      <c r="G1583" s="174">
        <v>73.750318152406464</v>
      </c>
      <c r="H1583" s="174">
        <v>0.7255872184623201</v>
      </c>
      <c r="I1583" s="36">
        <v>192.12537088102968</v>
      </c>
      <c r="L1583" s="143"/>
      <c r="M1583" s="190" t="s">
        <v>85</v>
      </c>
      <c r="N1583" s="42">
        <v>0.38213295247616014</v>
      </c>
      <c r="O1583" s="42">
        <v>9.3041596131850889E-3</v>
      </c>
      <c r="P1583" s="42">
        <v>0.1870069020773828</v>
      </c>
      <c r="Q1583" s="36">
        <v>0.30293341666300244</v>
      </c>
      <c r="R1583" s="102">
        <v>2.5243298212741091E-3</v>
      </c>
      <c r="S1583" s="42">
        <v>2.0333851063931301E-2</v>
      </c>
      <c r="T1583" s="42">
        <v>0.40869575038029199</v>
      </c>
      <c r="U1583" s="36">
        <v>0.18989832007322122</v>
      </c>
      <c r="V1583" s="102">
        <v>0</v>
      </c>
      <c r="W1583" s="42">
        <v>1.9408822737372066E-4</v>
      </c>
      <c r="X1583" s="42">
        <v>4.0612676598159227E-3</v>
      </c>
      <c r="Y1583" s="36">
        <v>1.8683010094662209E-3</v>
      </c>
      <c r="Z1583" s="30">
        <v>0.49470003774568988</v>
      </c>
      <c r="AA1583" s="187">
        <v>0.6123577795616244</v>
      </c>
      <c r="AB1583" s="188">
        <v>0.38386558638356549</v>
      </c>
      <c r="AC1583" s="189">
        <v>3.7766340548101135E-3</v>
      </c>
      <c r="AE1583" s="433"/>
      <c r="AF1583" s="42"/>
      <c r="AI1583" s="277"/>
    </row>
    <row r="1584" spans="1:53" x14ac:dyDescent="0.25">
      <c r="A1584" s="143" t="s">
        <v>86</v>
      </c>
      <c r="B1584" s="102">
        <v>5.4666066722761496E-2</v>
      </c>
      <c r="C1584" s="42">
        <v>2.4703595155676442E-3</v>
      </c>
      <c r="D1584" s="42">
        <v>3.503859148658842E-3</v>
      </c>
      <c r="E1584" s="36">
        <v>6.0640285386987978E-2</v>
      </c>
      <c r="F1584" s="173">
        <v>21.230518581680005</v>
      </c>
      <c r="G1584" s="174">
        <v>0.9594071193135858</v>
      </c>
      <c r="H1584" s="174">
        <v>1.3607846919086557</v>
      </c>
      <c r="I1584" s="36">
        <v>23.550710392902243</v>
      </c>
      <c r="L1584" s="143"/>
      <c r="M1584" s="190" t="s">
        <v>86</v>
      </c>
      <c r="N1584" s="42">
        <v>6.9815328121117996E-4</v>
      </c>
      <c r="O1584" s="42">
        <v>5.8552549772997765E-3</v>
      </c>
      <c r="P1584" s="42">
        <v>0.11768640475882441</v>
      </c>
      <c r="Q1584" s="36">
        <v>5.4666066722761496E-2</v>
      </c>
      <c r="R1584" s="102">
        <v>2.0424965738937133E-3</v>
      </c>
      <c r="S1584" s="42">
        <v>1.4156557197779921E-4</v>
      </c>
      <c r="T1584" s="42">
        <v>2.8453659607112266E-3</v>
      </c>
      <c r="U1584" s="36">
        <v>2.4703595155676442E-3</v>
      </c>
      <c r="V1584" s="102">
        <v>0</v>
      </c>
      <c r="W1584" s="42">
        <v>3.6399798944854352E-4</v>
      </c>
      <c r="X1584" s="42">
        <v>7.6166044833770605E-3</v>
      </c>
      <c r="Y1584" s="36">
        <v>3.503859148658842E-3</v>
      </c>
      <c r="Z1584" s="30">
        <v>6.0640285386987978E-2</v>
      </c>
      <c r="AA1584" s="187">
        <v>0.90148102657992413</v>
      </c>
      <c r="AB1584" s="188">
        <v>4.0737926937555721E-2</v>
      </c>
      <c r="AC1584" s="189">
        <v>5.7781046482520186E-2</v>
      </c>
      <c r="AE1584" s="433"/>
      <c r="AF1584" s="42"/>
      <c r="AI1584" s="277"/>
    </row>
    <row r="1585" spans="1:35" x14ac:dyDescent="0.25">
      <c r="A1585" s="143" t="s">
        <v>176</v>
      </c>
      <c r="B1585" s="167">
        <v>-58.286751608025341</v>
      </c>
      <c r="C1585" s="154">
        <v>155.32941665599688</v>
      </c>
      <c r="D1585" s="154">
        <v>144.60278040579456</v>
      </c>
      <c r="E1585" s="155">
        <v>241.64544545376611</v>
      </c>
      <c r="F1585" s="170">
        <v>-22636.674581979834</v>
      </c>
      <c r="G1585" s="171">
        <v>60324.882770897668</v>
      </c>
      <c r="H1585" s="171">
        <v>56159.006865031166</v>
      </c>
      <c r="I1585" s="155">
        <v>93847.215053948996</v>
      </c>
      <c r="L1585" s="143"/>
      <c r="M1585" s="190" t="s">
        <v>176</v>
      </c>
      <c r="N1585" s="154">
        <v>19.423373343420195</v>
      </c>
      <c r="O1585" s="154">
        <v>-7.4769653954339041</v>
      </c>
      <c r="P1585" s="154">
        <v>-150.28161528510446</v>
      </c>
      <c r="Q1585" s="155">
        <v>-58.286751608025341</v>
      </c>
      <c r="R1585" s="154">
        <v>170.67371412765971</v>
      </c>
      <c r="S1585" s="154">
        <v>6.3164970233937021</v>
      </c>
      <c r="T1585" s="154">
        <v>126.95703743645221</v>
      </c>
      <c r="U1585" s="155">
        <v>155.32941665599688</v>
      </c>
      <c r="V1585" s="154">
        <v>0</v>
      </c>
      <c r="W1585" s="154">
        <v>15.597395567214155</v>
      </c>
      <c r="X1585" s="154">
        <v>313.58040958919509</v>
      </c>
      <c r="Y1585" s="155">
        <v>144.60278040579456</v>
      </c>
      <c r="Z1585" s="154">
        <v>241.64544545376611</v>
      </c>
      <c r="AA1585" s="187">
        <v>-0.2412077392916446</v>
      </c>
      <c r="AB1585" s="188">
        <v>0.64279885914802382</v>
      </c>
      <c r="AC1585" s="189">
        <v>0.5984088801436207</v>
      </c>
      <c r="AE1585" s="435"/>
      <c r="AF1585" s="154"/>
      <c r="AI1585" s="277"/>
    </row>
    <row r="1586" spans="1:35" x14ac:dyDescent="0.25">
      <c r="A1586" s="143" t="s">
        <v>177</v>
      </c>
      <c r="B1586" s="102">
        <v>1.3693632495967452E-2</v>
      </c>
      <c r="C1586" s="42">
        <v>9.3881017008578871E-2</v>
      </c>
      <c r="D1586" s="42">
        <v>7.4214994283085103E-2</v>
      </c>
      <c r="E1586" s="36">
        <v>0.18178964378763141</v>
      </c>
      <c r="F1586" s="173">
        <v>5.3181605442866955</v>
      </c>
      <c r="G1586" s="174">
        <v>36.460327138146901</v>
      </c>
      <c r="H1586" s="174">
        <v>28.822684887081259</v>
      </c>
      <c r="I1586" s="36">
        <v>70.601172569514844</v>
      </c>
      <c r="L1586" s="143"/>
      <c r="M1586" s="190" t="s">
        <v>177</v>
      </c>
      <c r="N1586" s="42">
        <v>1.6307621247101743E-2</v>
      </c>
      <c r="O1586" s="42">
        <v>4.7968794048100039E-4</v>
      </c>
      <c r="P1586" s="42">
        <v>9.6413818595834696E-3</v>
      </c>
      <c r="Q1586" s="36">
        <v>1.3693632495967452E-2</v>
      </c>
      <c r="R1586" s="102">
        <v>2.8975821888000512E-3</v>
      </c>
      <c r="S1586" s="42">
        <v>9.9516248527479929E-3</v>
      </c>
      <c r="T1586" s="42">
        <v>0.20002048671987582</v>
      </c>
      <c r="U1586" s="36">
        <v>9.3881017008578871E-2</v>
      </c>
      <c r="V1586" s="102">
        <v>0</v>
      </c>
      <c r="W1586" s="42">
        <v>7.7098158230242218E-3</v>
      </c>
      <c r="X1586" s="42">
        <v>0.1613267640643356</v>
      </c>
      <c r="Y1586" s="36">
        <v>7.4214994283085103E-2</v>
      </c>
      <c r="Z1586" s="30">
        <v>0.18178964378763141</v>
      </c>
      <c r="AA1586" s="187">
        <v>7.5326801959986783E-2</v>
      </c>
      <c r="AB1586" s="188">
        <v>0.51642665144474165</v>
      </c>
      <c r="AC1586" s="189">
        <v>0.40824654659527165</v>
      </c>
      <c r="AE1586" s="433"/>
      <c r="AF1586" s="42"/>
      <c r="AI1586" s="277"/>
    </row>
    <row r="1587" spans="1:35" x14ac:dyDescent="0.25">
      <c r="A1587" s="143" t="s">
        <v>178</v>
      </c>
      <c r="B1587" s="102">
        <v>4.3636805584506513E-2</v>
      </c>
      <c r="C1587" s="42">
        <v>5.5538606700719528E-2</v>
      </c>
      <c r="D1587" s="42">
        <v>1.2436816774686912</v>
      </c>
      <c r="E1587" s="36">
        <v>1.3428570897539172</v>
      </c>
      <c r="F1587" s="173">
        <v>16.947113032759713</v>
      </c>
      <c r="G1587" s="174">
        <v>21.569384670386246</v>
      </c>
      <c r="H1587" s="174">
        <v>483.00542815896574</v>
      </c>
      <c r="I1587" s="36">
        <v>521.52192586211163</v>
      </c>
      <c r="L1587" s="143"/>
      <c r="M1587" s="190" t="s">
        <v>178</v>
      </c>
      <c r="N1587" s="42">
        <v>2.3474489307690371E-2</v>
      </c>
      <c r="O1587" s="42">
        <v>3.2718007862492385E-3</v>
      </c>
      <c r="P1587" s="42">
        <v>6.5760837591796351E-2</v>
      </c>
      <c r="Q1587" s="36">
        <v>4.3636805584506513E-2</v>
      </c>
      <c r="R1587" s="102">
        <v>3.0702470970360839E-2</v>
      </c>
      <c r="S1587" s="42">
        <v>4.1136753496800191E-3</v>
      </c>
      <c r="T1587" s="42">
        <v>8.2681909519865329E-2</v>
      </c>
      <c r="U1587" s="36">
        <v>5.5538606700719528E-2</v>
      </c>
      <c r="V1587" s="102">
        <v>0</v>
      </c>
      <c r="W1587" s="42">
        <v>0.12919972262180482</v>
      </c>
      <c r="X1587" s="42">
        <v>2.7034852254628263</v>
      </c>
      <c r="Y1587" s="36">
        <v>1.2436816774686912</v>
      </c>
      <c r="Z1587" s="30">
        <v>1.3428570897539172</v>
      </c>
      <c r="AA1587" s="187">
        <v>3.2495494805410079E-2</v>
      </c>
      <c r="AB1587" s="188">
        <v>4.1358538540312698E-2</v>
      </c>
      <c r="AC1587" s="189">
        <v>0.92614596665427729</v>
      </c>
      <c r="AE1587" s="433"/>
      <c r="AF1587" s="42"/>
      <c r="AI1587" s="277"/>
    </row>
    <row r="1588" spans="1:35" x14ac:dyDescent="0.25">
      <c r="A1588" s="143" t="s">
        <v>179</v>
      </c>
      <c r="B1588" s="102">
        <v>0.11089545853119623</v>
      </c>
      <c r="C1588" s="42">
        <v>0.1192556057314734</v>
      </c>
      <c r="D1588" s="42">
        <v>4.6385891238471852E-2</v>
      </c>
      <c r="E1588" s="36">
        <v>0.27653695550114149</v>
      </c>
      <c r="F1588" s="173">
        <v>43.068181673114402</v>
      </c>
      <c r="G1588" s="174">
        <v>46.314990363068354</v>
      </c>
      <c r="H1588" s="174">
        <v>18.014768299694062</v>
      </c>
      <c r="I1588" s="36">
        <v>107.39794033587683</v>
      </c>
      <c r="L1588" s="143"/>
      <c r="M1588" s="190" t="s">
        <v>179</v>
      </c>
      <c r="N1588" s="42">
        <v>4.2595677833429352E-2</v>
      </c>
      <c r="O1588" s="42">
        <v>9.3585259931381649E-3</v>
      </c>
      <c r="P1588" s="42">
        <v>0.18809962712885109</v>
      </c>
      <c r="Q1588" s="36">
        <v>0.11089545853119623</v>
      </c>
      <c r="R1588" s="102">
        <v>7.9932487965680046E-2</v>
      </c>
      <c r="S1588" s="42">
        <v>7.9761755686368063E-3</v>
      </c>
      <c r="T1588" s="42">
        <v>0.16031537995138259</v>
      </c>
      <c r="U1588" s="36">
        <v>0.1192556057314734</v>
      </c>
      <c r="V1588" s="102">
        <v>0</v>
      </c>
      <c r="W1588" s="42">
        <v>4.8187927748309534E-3</v>
      </c>
      <c r="X1588" s="42">
        <v>0.10083253126987646</v>
      </c>
      <c r="Y1588" s="36">
        <v>4.6385891238471852E-2</v>
      </c>
      <c r="Z1588" s="30">
        <v>0.27653695550114149</v>
      </c>
      <c r="AA1588" s="187">
        <v>0.40101496861506625</v>
      </c>
      <c r="AB1588" s="188">
        <v>0.43124654177000632</v>
      </c>
      <c r="AC1588" s="189">
        <v>0.16773848961492735</v>
      </c>
      <c r="AE1588" s="433"/>
      <c r="AF1588" s="42"/>
      <c r="AI1588" s="277"/>
    </row>
    <row r="1589" spans="1:35" x14ac:dyDescent="0.25">
      <c r="A1589" s="143" t="s">
        <v>180</v>
      </c>
      <c r="B1589" s="102">
        <v>1.0514145442648148E-2</v>
      </c>
      <c r="C1589" s="42">
        <v>2.8260787112628055E-2</v>
      </c>
      <c r="D1589" s="42">
        <v>2.0487005465967361E-2</v>
      </c>
      <c r="E1589" s="36">
        <v>5.9261938021243563E-2</v>
      </c>
      <c r="F1589" s="173">
        <v>4.0833514019343999</v>
      </c>
      <c r="G1589" s="174">
        <v>10.975568609506935</v>
      </c>
      <c r="H1589" s="174">
        <v>7.9564851891401656</v>
      </c>
      <c r="I1589" s="36">
        <v>23.015405200581501</v>
      </c>
      <c r="L1589" s="143"/>
      <c r="M1589" s="190" t="s">
        <v>180</v>
      </c>
      <c r="N1589" s="42">
        <v>1.1108546034017555E-2</v>
      </c>
      <c r="O1589" s="42">
        <v>4.547392061534756E-4</v>
      </c>
      <c r="P1589" s="42">
        <v>9.1399302818686613E-3</v>
      </c>
      <c r="Q1589" s="36">
        <v>1.0514145442648148E-2</v>
      </c>
      <c r="R1589" s="102">
        <v>1.2686076931499255E-2</v>
      </c>
      <c r="S1589" s="42">
        <v>2.2729235305386495E-3</v>
      </c>
      <c r="T1589" s="42">
        <v>4.5684124711539896E-2</v>
      </c>
      <c r="U1589" s="36">
        <v>2.8260787112628055E-2</v>
      </c>
      <c r="V1589" s="102">
        <v>1.7999999999999999E-2</v>
      </c>
      <c r="W1589" s="42">
        <v>2.5836226599067571E-4</v>
      </c>
      <c r="X1589" s="42">
        <v>2.3406192480517039E-2</v>
      </c>
      <c r="Y1589" s="36">
        <v>2.0487005465967361E-2</v>
      </c>
      <c r="Z1589" s="30">
        <v>5.9261938021243563E-2</v>
      </c>
      <c r="AA1589" s="187">
        <v>0.17741818431383655</v>
      </c>
      <c r="AB1589" s="188">
        <v>0.47687922562534896</v>
      </c>
      <c r="AC1589" s="189">
        <v>0.3457025900608145</v>
      </c>
      <c r="AE1589" s="433"/>
      <c r="AF1589" s="42"/>
      <c r="AI1589" s="277"/>
    </row>
    <row r="1590" spans="1:35" x14ac:dyDescent="0.25">
      <c r="A1590" s="143" t="s">
        <v>181</v>
      </c>
      <c r="B1590" s="102">
        <v>4.7673249054045637E-3</v>
      </c>
      <c r="C1590" s="42">
        <v>1.0729142607926262E-2</v>
      </c>
      <c r="D1590" s="42">
        <v>6.8000535958287651E-3</v>
      </c>
      <c r="E1590" s="36">
        <v>2.2296521109159591E-2</v>
      </c>
      <c r="F1590" s="173">
        <v>1.851473611635482</v>
      </c>
      <c r="G1590" s="174">
        <v>4.1668492935166572</v>
      </c>
      <c r="H1590" s="174">
        <v>2.6409191821834743</v>
      </c>
      <c r="I1590" s="36">
        <v>8.6592420873356133</v>
      </c>
      <c r="L1590" s="143"/>
      <c r="M1590" s="190" t="s">
        <v>181</v>
      </c>
      <c r="N1590" s="42">
        <v>2.1936702809389214E-3</v>
      </c>
      <c r="O1590" s="42">
        <v>3.8013807411826477E-4</v>
      </c>
      <c r="P1590" s="42">
        <v>7.6405012981267577E-3</v>
      </c>
      <c r="Q1590" s="36">
        <v>4.7673249054045637E-3</v>
      </c>
      <c r="R1590" s="102">
        <v>7.911479687635458E-3</v>
      </c>
      <c r="S1590" s="42">
        <v>6.7353776961042756E-4</v>
      </c>
      <c r="T1590" s="42">
        <v>1.3537623704182943E-2</v>
      </c>
      <c r="U1590" s="36">
        <v>1.0729142607926262E-2</v>
      </c>
      <c r="V1590" s="102">
        <v>4.5999999999999999E-3</v>
      </c>
      <c r="W1590" s="42">
        <v>2.2855230521102247E-4</v>
      </c>
      <c r="X1590" s="42">
        <v>9.38242342820007E-3</v>
      </c>
      <c r="Y1590" s="36">
        <v>6.8000535958287651E-3</v>
      </c>
      <c r="Z1590" s="30">
        <v>2.2296521109159591E-2</v>
      </c>
      <c r="AA1590" s="187">
        <v>0.21381474186329938</v>
      </c>
      <c r="AB1590" s="188">
        <v>0.48120254076402275</v>
      </c>
      <c r="AC1590" s="189">
        <v>0.30498271737267785</v>
      </c>
      <c r="AE1590" s="433"/>
      <c r="AF1590" s="42"/>
      <c r="AI1590" s="277"/>
    </row>
    <row r="1591" spans="1:35" x14ac:dyDescent="0.25">
      <c r="A1591" s="143" t="s">
        <v>182</v>
      </c>
      <c r="B1591" s="102">
        <v>8.3477370518899627E-2</v>
      </c>
      <c r="C1591" s="42">
        <v>0.24072441055998595</v>
      </c>
      <c r="D1591" s="42">
        <v>6.1657565264876322E-4</v>
      </c>
      <c r="E1591" s="36">
        <v>0.32481835673153436</v>
      </c>
      <c r="F1591" s="173">
        <v>32.419889928048541</v>
      </c>
      <c r="G1591" s="174">
        <v>93.489515120534293</v>
      </c>
      <c r="H1591" s="174">
        <v>0.239457887412277</v>
      </c>
      <c r="I1591" s="36">
        <v>126.14886293599513</v>
      </c>
      <c r="L1591" s="143"/>
      <c r="M1591" s="190" t="s">
        <v>182</v>
      </c>
      <c r="N1591" s="42">
        <v>1.8982160027655012E-2</v>
      </c>
      <c r="O1591" s="42">
        <v>7.8450827031053827E-3</v>
      </c>
      <c r="P1591" s="42">
        <v>0.15768050784184381</v>
      </c>
      <c r="Q1591" s="36">
        <v>8.3477370518899627E-2</v>
      </c>
      <c r="R1591" s="102">
        <v>0.30620223947355452</v>
      </c>
      <c r="S1591" s="42">
        <v>7.2379551955693219E-3</v>
      </c>
      <c r="T1591" s="42">
        <v>0.14547768253891302</v>
      </c>
      <c r="U1591" s="36">
        <v>0.24072441055998595</v>
      </c>
      <c r="V1591" s="102">
        <v>0</v>
      </c>
      <c r="W1591" s="42">
        <v>6.6522880951337782E-5</v>
      </c>
      <c r="X1591" s="42">
        <v>1.3370619595071151E-3</v>
      </c>
      <c r="Y1591" s="36">
        <v>6.1657565264876322E-4</v>
      </c>
      <c r="Z1591" s="30">
        <v>0.32481835673153436</v>
      </c>
      <c r="AA1591" s="187">
        <v>0.25699708402839594</v>
      </c>
      <c r="AB1591" s="188">
        <v>0.74110469919945776</v>
      </c>
      <c r="AC1591" s="189">
        <v>1.8982167721461913E-3</v>
      </c>
      <c r="AE1591" s="433"/>
      <c r="AF1591" s="42"/>
      <c r="AI1591" s="277"/>
    </row>
    <row r="1592" spans="1:35" x14ac:dyDescent="0.25">
      <c r="A1592" s="143" t="s">
        <v>200</v>
      </c>
      <c r="B1592" s="102">
        <v>7.2981530032521498E-4</v>
      </c>
      <c r="C1592" s="42">
        <v>7.7506160572451044E-4</v>
      </c>
      <c r="D1592" s="42">
        <v>1.1549124621443099E-3</v>
      </c>
      <c r="E1592" s="36">
        <v>2.6597893681940352E-3</v>
      </c>
      <c r="F1592" s="173">
        <v>0.28343647574515196</v>
      </c>
      <c r="G1592" s="174">
        <v>0.30100866604747978</v>
      </c>
      <c r="H1592" s="174">
        <v>0.44853035818579123</v>
      </c>
      <c r="I1592" s="36">
        <v>1.0329754999784229</v>
      </c>
      <c r="L1592" s="143"/>
      <c r="M1592" s="190" t="s">
        <v>200</v>
      </c>
      <c r="N1592" s="42">
        <v>2.4754757872102497E-4</v>
      </c>
      <c r="O1592" s="42">
        <v>6.3594993524764955E-5</v>
      </c>
      <c r="P1592" s="42">
        <v>1.2782135325628071E-3</v>
      </c>
      <c r="Q1592" s="36">
        <v>7.2981530032521498E-4</v>
      </c>
      <c r="R1592" s="102">
        <v>5.0152900492452055E-4</v>
      </c>
      <c r="S1592" s="42">
        <v>5.2937611046750956E-5</v>
      </c>
      <c r="T1592" s="42">
        <v>1.064007826263137E-3</v>
      </c>
      <c r="U1592" s="36">
        <v>7.7506160572451044E-4</v>
      </c>
      <c r="V1592" s="102">
        <v>6.5769220473088272E-4</v>
      </c>
      <c r="W1592" s="42">
        <v>5.1653667094709111E-5</v>
      </c>
      <c r="X1592" s="42">
        <v>1.7385376043784653E-3</v>
      </c>
      <c r="Y1592" s="36">
        <v>1.1549124621443099E-3</v>
      </c>
      <c r="Z1592" s="30">
        <v>2.6597893681940352E-3</v>
      </c>
      <c r="AA1592" s="187">
        <v>0.2743883816712715</v>
      </c>
      <c r="AB1592" s="188">
        <v>0.29139961795199137</v>
      </c>
      <c r="AC1592" s="189">
        <v>0.43421200037673718</v>
      </c>
      <c r="AE1592" s="433"/>
      <c r="AF1592" s="42"/>
      <c r="AI1592" s="277"/>
    </row>
    <row r="1593" spans="1:35" x14ac:dyDescent="0.25">
      <c r="A1593" s="143" t="s">
        <v>201</v>
      </c>
      <c r="B1593" s="102">
        <v>8.9239988478242895E-4</v>
      </c>
      <c r="C1593" s="42">
        <v>2.0256475445442563E-3</v>
      </c>
      <c r="D1593" s="42">
        <v>1.9557205105007604E-3</v>
      </c>
      <c r="E1593" s="36">
        <v>4.8737679398274461E-3</v>
      </c>
      <c r="F1593" s="173">
        <v>0.34657902922204925</v>
      </c>
      <c r="G1593" s="174">
        <v>0.7866954842843108</v>
      </c>
      <c r="H1593" s="174">
        <v>0.75953810339661543</v>
      </c>
      <c r="I1593" s="36">
        <v>1.8928126169029758</v>
      </c>
      <c r="L1593" s="143"/>
      <c r="M1593" s="190" t="s">
        <v>201</v>
      </c>
      <c r="N1593" s="42">
        <v>4.7259879358715608E-4</v>
      </c>
      <c r="O1593" s="42">
        <v>6.7367342498674882E-5</v>
      </c>
      <c r="P1593" s="42">
        <v>1.3540350279470841E-3</v>
      </c>
      <c r="Q1593" s="36">
        <v>8.9239988478242895E-4</v>
      </c>
      <c r="R1593" s="102">
        <v>1.2341993254531914E-3</v>
      </c>
      <c r="S1593" s="42">
        <v>1.43038308030364E-4</v>
      </c>
      <c r="T1593" s="42">
        <v>2.8749668938656322E-3</v>
      </c>
      <c r="U1593" s="36">
        <v>2.0256475445442563E-3</v>
      </c>
      <c r="V1593" s="102">
        <v>8.2226686785038681E-4</v>
      </c>
      <c r="W1593" s="42">
        <v>1.17748696381184E-4</v>
      </c>
      <c r="X1593" s="42">
        <v>3.2861410505826863E-3</v>
      </c>
      <c r="Y1593" s="36">
        <v>1.9557205105007604E-3</v>
      </c>
      <c r="Z1593" s="30">
        <v>4.8737679398274461E-3</v>
      </c>
      <c r="AA1593" s="187">
        <v>0.18310266221128782</v>
      </c>
      <c r="AB1593" s="188">
        <v>0.41562248542674224</v>
      </c>
      <c r="AC1593" s="189">
        <v>0.40127485236196986</v>
      </c>
      <c r="AE1593" s="433"/>
      <c r="AF1593" s="42"/>
      <c r="AI1593" s="277"/>
    </row>
    <row r="1594" spans="1:35" ht="11.25" customHeight="1" x14ac:dyDescent="0.25">
      <c r="A1594" s="143" t="s">
        <v>185</v>
      </c>
      <c r="B1594" s="102">
        <v>7.7481950913877351E-4</v>
      </c>
      <c r="C1594" s="42">
        <v>2.7285006276047581E-2</v>
      </c>
      <c r="D1594" s="42">
        <v>5.1208346055328709E-2</v>
      </c>
      <c r="E1594" s="36">
        <v>7.9268171840515059E-2</v>
      </c>
      <c r="F1594" s="173">
        <v>0.30091464362424386</v>
      </c>
      <c r="G1594" s="174">
        <v>10.596607136245437</v>
      </c>
      <c r="H1594" s="174">
        <v>19.887652572086065</v>
      </c>
      <c r="I1594" s="36">
        <v>30.785174351955742</v>
      </c>
      <c r="L1594" s="143"/>
      <c r="M1594" s="190" t="s">
        <v>185</v>
      </c>
      <c r="N1594" s="42">
        <v>4.3285251930689638E-4</v>
      </c>
      <c r="O1594" s="42">
        <v>5.7113243319723297E-5</v>
      </c>
      <c r="P1594" s="42">
        <v>1.1479350252845627E-3</v>
      </c>
      <c r="Q1594" s="36">
        <v>7.7481950913877351E-4</v>
      </c>
      <c r="R1594" s="102">
        <v>9.6130651542886212E-4</v>
      </c>
      <c r="S1594" s="42">
        <v>2.8849884677092869E-3</v>
      </c>
      <c r="T1594" s="42">
        <v>5.7986188791380601E-2</v>
      </c>
      <c r="U1594" s="36">
        <v>2.7285006276047581E-2</v>
      </c>
      <c r="V1594" s="102">
        <v>0</v>
      </c>
      <c r="W1594" s="42">
        <v>5.3197729178867123E-3</v>
      </c>
      <c r="X1594" s="42">
        <v>0.11131546720439156</v>
      </c>
      <c r="Y1594" s="36">
        <v>5.1208346055328709E-2</v>
      </c>
      <c r="Z1594" s="30">
        <v>7.9268171840515059E-2</v>
      </c>
      <c r="AA1594" s="187">
        <v>9.7746610165008567E-3</v>
      </c>
      <c r="AB1594" s="188">
        <v>0.34421137314664091</v>
      </c>
      <c r="AC1594" s="189">
        <v>0.64601396583685833</v>
      </c>
      <c r="AE1594" s="433"/>
      <c r="AF1594" s="42"/>
      <c r="AI1594" s="277"/>
    </row>
    <row r="1595" spans="1:35" x14ac:dyDescent="0.25">
      <c r="A1595" s="143" t="s">
        <v>186</v>
      </c>
      <c r="B1595" s="102">
        <v>1.4924881274196809E-3</v>
      </c>
      <c r="C1595" s="42">
        <v>9.3714156547853207E-3</v>
      </c>
      <c r="D1595" s="42">
        <v>0.8581403574533969</v>
      </c>
      <c r="E1595" s="36">
        <v>0.86900426123560193</v>
      </c>
      <c r="F1595" s="173">
        <v>0.57963374396071177</v>
      </c>
      <c r="G1595" s="174">
        <v>3.6395523973691155</v>
      </c>
      <c r="H1595" s="174">
        <v>333.27374542968636</v>
      </c>
      <c r="I1595" s="36">
        <v>337.49293157101619</v>
      </c>
      <c r="L1595" s="143"/>
      <c r="M1595" s="190" t="s">
        <v>186</v>
      </c>
      <c r="N1595" s="42">
        <v>1.5909265861235244E-3</v>
      </c>
      <c r="O1595" s="42">
        <v>6.3690054403635116E-5</v>
      </c>
      <c r="P1595" s="42">
        <v>1.280124187711185E-3</v>
      </c>
      <c r="Q1595" s="36">
        <v>1.4924881274196809E-3</v>
      </c>
      <c r="R1595" s="102">
        <v>9.766295502873848E-3</v>
      </c>
      <c r="S1595" s="42">
        <v>4.1357042852146846E-4</v>
      </c>
      <c r="T1595" s="42">
        <v>8.3124675246343451E-3</v>
      </c>
      <c r="U1595" s="36">
        <v>9.3714156547853207E-3</v>
      </c>
      <c r="V1595" s="102">
        <v>0</v>
      </c>
      <c r="W1595" s="42">
        <v>8.9147808609045323E-2</v>
      </c>
      <c r="X1595" s="42">
        <v>1.86540480556935</v>
      </c>
      <c r="Y1595" s="36">
        <v>0.8581403574533969</v>
      </c>
      <c r="Z1595" s="30">
        <v>0.86900426123560193</v>
      </c>
      <c r="AA1595" s="187">
        <v>1.7174692852455896E-3</v>
      </c>
      <c r="AB1595" s="188">
        <v>1.0784084811575589E-2</v>
      </c>
      <c r="AC1595" s="189">
        <v>0.98749844590317881</v>
      </c>
      <c r="AI1595" s="277"/>
    </row>
    <row r="1596" spans="1:35" x14ac:dyDescent="0.25">
      <c r="A1596" s="143" t="s">
        <v>187</v>
      </c>
      <c r="B1596" s="102">
        <v>3.1580950493926593E-3</v>
      </c>
      <c r="C1596" s="42">
        <v>2.230370452640483E-2</v>
      </c>
      <c r="D1596" s="42">
        <v>3.2006264954545581E-2</v>
      </c>
      <c r="E1596" s="36">
        <v>5.7468064530343074E-2</v>
      </c>
      <c r="F1596" s="173">
        <v>1.2265011852576817</v>
      </c>
      <c r="G1596" s="174">
        <v>8.6620318924642401</v>
      </c>
      <c r="H1596" s="174">
        <v>12.430190126788906</v>
      </c>
      <c r="I1596" s="36">
        <v>22.318723204510828</v>
      </c>
      <c r="L1596" s="143"/>
      <c r="M1596" s="190" t="s">
        <v>187</v>
      </c>
      <c r="N1596" s="42">
        <v>2.7494806264826612E-3</v>
      </c>
      <c r="O1596" s="42">
        <v>1.7251138407581299E-4</v>
      </c>
      <c r="P1596" s="42">
        <v>3.4673544791065233E-3</v>
      </c>
      <c r="Q1596" s="36">
        <v>3.1580950493926593E-3</v>
      </c>
      <c r="R1596" s="102">
        <v>2.5292097859549972E-2</v>
      </c>
      <c r="S1596" s="42">
        <v>8.5894944776468451E-4</v>
      </c>
      <c r="T1596" s="42">
        <v>1.7264264796137151E-2</v>
      </c>
      <c r="U1596" s="36">
        <v>2.230370452640483E-2</v>
      </c>
      <c r="V1596" s="102">
        <v>0</v>
      </c>
      <c r="W1596" s="42">
        <v>3.3249670146333577E-3</v>
      </c>
      <c r="X1596" s="42">
        <v>6.9574446576214755E-2</v>
      </c>
      <c r="Y1596" s="36">
        <v>3.2006264954545581E-2</v>
      </c>
      <c r="Z1596" s="30">
        <v>5.7468064530343074E-2</v>
      </c>
      <c r="AA1596" s="187">
        <v>5.4953913537930076E-2</v>
      </c>
      <c r="AB1596" s="188">
        <v>0.38810606740772519</v>
      </c>
      <c r="AC1596" s="189">
        <v>0.55694001905434465</v>
      </c>
      <c r="AI1596" s="277"/>
    </row>
    <row r="1597" spans="1:35" x14ac:dyDescent="0.25">
      <c r="A1597" s="143" t="s">
        <v>188</v>
      </c>
      <c r="B1597" s="102">
        <v>1.4633219323288617E-4</v>
      </c>
      <c r="C1597" s="42">
        <v>3.0498249486893272E-3</v>
      </c>
      <c r="D1597" s="42">
        <v>1.4136033771517478E-2</v>
      </c>
      <c r="E1597" s="36">
        <v>1.7332190913439689E-2</v>
      </c>
      <c r="F1597" s="173">
        <v>5.6830654440247631E-2</v>
      </c>
      <c r="G1597" s="174">
        <v>1.1844526069965102</v>
      </c>
      <c r="H1597" s="174">
        <v>5.4899747805067136</v>
      </c>
      <c r="I1597" s="36">
        <v>6.7312580419434704</v>
      </c>
      <c r="L1597" s="143"/>
      <c r="M1597" s="190" t="s">
        <v>188</v>
      </c>
      <c r="N1597" s="42">
        <v>7.2488543660596184E-5</v>
      </c>
      <c r="O1597" s="42">
        <v>1.1352926085066679E-5</v>
      </c>
      <c r="P1597" s="42">
        <v>2.2818563147532225E-4</v>
      </c>
      <c r="Q1597" s="36">
        <v>1.4633219323288617E-4</v>
      </c>
      <c r="R1597" s="102">
        <v>4.4187290317322311E-3</v>
      </c>
      <c r="S1597" s="42">
        <v>5.8702376097399184E-5</v>
      </c>
      <c r="T1597" s="42">
        <v>1.1798754487185779E-3</v>
      </c>
      <c r="U1597" s="36">
        <v>3.0498249486893272E-3</v>
      </c>
      <c r="V1597" s="102">
        <v>1.2419999999999999E-2</v>
      </c>
      <c r="W1597" s="42">
        <v>1.7826996353356622E-4</v>
      </c>
      <c r="X1597" s="42">
        <v>1.6150272811556756E-2</v>
      </c>
      <c r="Y1597" s="36">
        <v>1.4136033771517478E-2</v>
      </c>
      <c r="Z1597" s="30">
        <v>1.7332190913439689E-2</v>
      </c>
      <c r="AA1597" s="187">
        <v>8.4427983723291203E-3</v>
      </c>
      <c r="AB1597" s="188">
        <v>0.17596303686710713</v>
      </c>
      <c r="AC1597" s="189">
        <v>0.8155941647605639</v>
      </c>
      <c r="AI1597" s="277"/>
    </row>
    <row r="1598" spans="1:35" x14ac:dyDescent="0.25">
      <c r="A1598" s="143" t="s">
        <v>189</v>
      </c>
      <c r="B1598" s="102">
        <v>1.1777836894886486E-4</v>
      </c>
      <c r="C1598" s="42">
        <v>2.0198400589747302E-3</v>
      </c>
      <c r="D1598" s="42">
        <v>4.692036981121848E-3</v>
      </c>
      <c r="E1598" s="36">
        <v>6.8296554090454429E-3</v>
      </c>
      <c r="F1598" s="173">
        <v>4.5741279744344561E-2</v>
      </c>
      <c r="G1598" s="174">
        <v>0.78444004617273144</v>
      </c>
      <c r="H1598" s="174">
        <v>1.8222342357065973</v>
      </c>
      <c r="I1598" s="36">
        <v>2.6524155616236733</v>
      </c>
      <c r="L1598" s="143"/>
      <c r="M1598" s="190" t="s">
        <v>189</v>
      </c>
      <c r="N1598" s="42">
        <v>5.8333844868932179E-5</v>
      </c>
      <c r="O1598" s="42">
        <v>9.138239476614794E-6</v>
      </c>
      <c r="P1598" s="42">
        <v>1.8367202692237187E-4</v>
      </c>
      <c r="Q1598" s="36">
        <v>1.1777836894886486E-4</v>
      </c>
      <c r="R1598" s="102">
        <v>2.7732525263482691E-3</v>
      </c>
      <c r="S1598" s="42">
        <v>4.8249659675251949E-5</v>
      </c>
      <c r="T1598" s="42">
        <v>9.6978338262492902E-4</v>
      </c>
      <c r="U1598" s="36">
        <v>2.0198400589747302E-3</v>
      </c>
      <c r="V1598" s="102">
        <v>3.1739999999999997E-3</v>
      </c>
      <c r="W1598" s="42">
        <v>1.5770109059560551E-4</v>
      </c>
      <c r="X1598" s="42">
        <v>6.4738721654580477E-3</v>
      </c>
      <c r="Y1598" s="36">
        <v>4.692036981121848E-3</v>
      </c>
      <c r="Z1598" s="30">
        <v>6.8296554090454429E-3</v>
      </c>
      <c r="AA1598" s="187">
        <v>1.7245140771359406E-2</v>
      </c>
      <c r="AB1598" s="188">
        <v>0.29574553004527593</v>
      </c>
      <c r="AC1598" s="189">
        <v>0.68700932918336466</v>
      </c>
      <c r="AI1598" s="277"/>
    </row>
    <row r="1599" spans="1:35" x14ac:dyDescent="0.25">
      <c r="A1599" s="143" t="s">
        <v>190</v>
      </c>
      <c r="B1599" s="102">
        <v>2.1531703658383416E-3</v>
      </c>
      <c r="C1599" s="42">
        <v>7.6145720022574387E-2</v>
      </c>
      <c r="D1599" s="42">
        <v>4.2543720032764659E-4</v>
      </c>
      <c r="E1599" s="42">
        <v>7.8724327588740373E-2</v>
      </c>
      <c r="F1599" s="173">
        <v>0.83622119171818887</v>
      </c>
      <c r="G1599" s="174">
        <v>29.572515836072654</v>
      </c>
      <c r="H1599" s="174">
        <v>0.1652259423144711</v>
      </c>
      <c r="I1599" s="36">
        <v>30.57396297010531</v>
      </c>
      <c r="L1599" s="143"/>
      <c r="M1599" s="190" t="s">
        <v>190</v>
      </c>
      <c r="N1599" s="42">
        <v>1.0550067590089861E-3</v>
      </c>
      <c r="O1599" s="42">
        <v>1.6776018270949413E-4</v>
      </c>
      <c r="P1599" s="42">
        <v>3.3718587561610571E-3</v>
      </c>
      <c r="Q1599" s="36">
        <v>2.1531703658383416E-3</v>
      </c>
      <c r="R1599" s="102">
        <v>0.11373730056058695</v>
      </c>
      <c r="S1599" s="42">
        <v>1.2567727670197543E-3</v>
      </c>
      <c r="T1599" s="42">
        <v>2.526022677454139E-2</v>
      </c>
      <c r="U1599" s="36">
        <v>7.6145720022574387E-2</v>
      </c>
      <c r="V1599" s="102">
        <v>0</v>
      </c>
      <c r="W1599" s="42">
        <v>4.5900787856423064E-5</v>
      </c>
      <c r="X1599" s="42">
        <v>9.2257275205990933E-4</v>
      </c>
      <c r="Y1599" s="36">
        <v>4.2543720032764659E-4</v>
      </c>
      <c r="Z1599" s="30">
        <v>7.8724327588740373E-2</v>
      </c>
      <c r="AA1599" s="187">
        <v>2.7350762233074963E-2</v>
      </c>
      <c r="AB1599" s="188">
        <v>0.96724509887671883</v>
      </c>
      <c r="AC1599" s="189">
        <v>5.404138890206224E-3</v>
      </c>
      <c r="AI1599" s="277"/>
    </row>
    <row r="1600" spans="1:35" x14ac:dyDescent="0.25">
      <c r="A1600" s="143" t="s">
        <v>191</v>
      </c>
      <c r="B1600" s="102">
        <v>1.3691676525860386E-5</v>
      </c>
      <c r="C1600" s="42">
        <v>1.429521617824716E-4</v>
      </c>
      <c r="D1600" s="42">
        <v>7.9688959887957381E-4</v>
      </c>
      <c r="E1600" s="42">
        <v>9.5353343718790578E-4</v>
      </c>
      <c r="F1600" s="173">
        <v>5.3174009092481289E-3</v>
      </c>
      <c r="G1600" s="174">
        <v>5.5517960390415608E-2</v>
      </c>
      <c r="H1600" s="174">
        <v>0.30948594714819588</v>
      </c>
      <c r="I1600" s="36">
        <v>0.37032130844785965</v>
      </c>
      <c r="L1600" s="143"/>
      <c r="M1600" s="145" t="s">
        <v>191</v>
      </c>
      <c r="N1600" s="102">
        <v>5.9703065910252087E-6</v>
      </c>
      <c r="O1600" s="42">
        <v>1.1119326189791494E-6</v>
      </c>
      <c r="P1600" s="42">
        <v>2.2349044195179914E-5</v>
      </c>
      <c r="Q1600" s="36">
        <v>1.3691676525860386E-5</v>
      </c>
      <c r="R1600" s="42">
        <v>1.6532110880373586E-4</v>
      </c>
      <c r="S1600" s="42">
        <v>5.3085864075618749E-6</v>
      </c>
      <c r="T1600" s="42">
        <v>1.0669876052872268E-4</v>
      </c>
      <c r="U1600" s="36">
        <v>1.429521617824716E-4</v>
      </c>
      <c r="V1600" s="42">
        <v>4.5380762126430907E-4</v>
      </c>
      <c r="W1600" s="42">
        <v>3.5641030295349284E-5</v>
      </c>
      <c r="X1600" s="42">
        <v>1.1995909470211409E-3</v>
      </c>
      <c r="Y1600" s="42">
        <v>7.9688959887957381E-4</v>
      </c>
      <c r="Z1600" s="30">
        <v>9.5353343718790578E-4</v>
      </c>
      <c r="AA1600" s="188">
        <v>1.4358884536067158E-2</v>
      </c>
      <c r="AB1600" s="188">
        <v>0.1499183523170998</v>
      </c>
      <c r="AC1600" s="189">
        <v>0.83572276314683303</v>
      </c>
      <c r="AI1600" s="277"/>
    </row>
    <row r="1601" spans="1:53" x14ac:dyDescent="0.25">
      <c r="A1601" s="156" t="s">
        <v>192</v>
      </c>
      <c r="B1601" s="175">
        <v>4.4086821370900092E-5</v>
      </c>
      <c r="C1601" s="157">
        <v>3.5213112108046179E-4</v>
      </c>
      <c r="D1601" s="157">
        <v>1.3494471522455245E-3</v>
      </c>
      <c r="E1601" s="157">
        <v>1.7456650946968864E-3</v>
      </c>
      <c r="F1601" s="176">
        <v>1.7121884496811287E-2</v>
      </c>
      <c r="G1601" s="177">
        <v>0.13675625040302705</v>
      </c>
      <c r="H1601" s="177">
        <v>0.52408129134366455</v>
      </c>
      <c r="I1601" s="158">
        <v>0.67795942624350292</v>
      </c>
      <c r="L1601" s="156"/>
      <c r="M1601" s="192" t="s">
        <v>192</v>
      </c>
      <c r="N1601" s="175">
        <v>2.8469290123182878E-5</v>
      </c>
      <c r="O1601" s="157">
        <v>3.0147623817396039E-6</v>
      </c>
      <c r="P1601" s="157">
        <v>6.0594550926406176E-5</v>
      </c>
      <c r="Q1601" s="158">
        <v>4.4086821370900092E-5</v>
      </c>
      <c r="R1601" s="157">
        <v>4.0594939608628791E-4</v>
      </c>
      <c r="S1601" s="157">
        <v>1.3155009202658216E-5</v>
      </c>
      <c r="T1601" s="157">
        <v>2.6440620325368831E-4</v>
      </c>
      <c r="U1601" s="158">
        <v>3.5213112108046179E-4</v>
      </c>
      <c r="V1601" s="157">
        <v>5.6736413881676689E-4</v>
      </c>
      <c r="W1601" s="157">
        <v>8.1246600503016956E-5</v>
      </c>
      <c r="X1601" s="157">
        <v>2.2674373249020534E-3</v>
      </c>
      <c r="Y1601" s="157">
        <v>1.3494471522455245E-3</v>
      </c>
      <c r="Z1601" s="193">
        <v>1.7456650946968864E-3</v>
      </c>
      <c r="AA1601" s="194">
        <v>2.5255028301150305E-2</v>
      </c>
      <c r="AB1601" s="194">
        <v>0.20171745551319803</v>
      </c>
      <c r="AC1601" s="195">
        <v>0.77302751618565169</v>
      </c>
      <c r="AI1601" s="277"/>
      <c r="AY1601" s="159"/>
    </row>
    <row r="1603" spans="1:53" ht="12.75" customHeight="1" x14ac:dyDescent="0.25">
      <c r="A1603" s="77" t="s">
        <v>266</v>
      </c>
    </row>
    <row r="1604" spans="1:53" ht="12.75" customHeight="1" x14ac:dyDescent="0.25">
      <c r="A1604" s="149"/>
      <c r="B1604" s="160" t="s">
        <v>285</v>
      </c>
      <c r="C1604" s="161"/>
      <c r="D1604" s="161"/>
      <c r="E1604" s="162"/>
      <c r="F1604" s="60" t="s">
        <v>286</v>
      </c>
      <c r="G1604" s="83"/>
      <c r="H1604" s="84"/>
      <c r="I1604" s="84"/>
      <c r="L1604" s="692" t="s">
        <v>266</v>
      </c>
      <c r="M1604" s="693"/>
      <c r="N1604" s="60" t="s">
        <v>195</v>
      </c>
      <c r="O1604" s="83"/>
      <c r="P1604" s="83"/>
      <c r="Q1604" s="84"/>
      <c r="R1604" s="60" t="s">
        <v>196</v>
      </c>
      <c r="S1604" s="83"/>
      <c r="T1604" s="83"/>
      <c r="U1604" s="84"/>
      <c r="V1604" s="60" t="s">
        <v>197</v>
      </c>
      <c r="W1604" s="83"/>
      <c r="X1604" s="83"/>
      <c r="Y1604" s="84"/>
      <c r="Z1604" s="10" t="s">
        <v>198</v>
      </c>
      <c r="AA1604" s="60" t="s">
        <v>205</v>
      </c>
      <c r="AB1604" s="83"/>
      <c r="AC1604" s="84"/>
    </row>
    <row r="1605" spans="1:53" ht="26.25" x14ac:dyDescent="0.25">
      <c r="A1605" s="156" t="s">
        <v>194</v>
      </c>
      <c r="B1605" s="164" t="s">
        <v>195</v>
      </c>
      <c r="C1605" s="165" t="s">
        <v>196</v>
      </c>
      <c r="D1605" s="165" t="s">
        <v>197</v>
      </c>
      <c r="E1605" s="19" t="s">
        <v>198</v>
      </c>
      <c r="F1605" s="89" t="s">
        <v>195</v>
      </c>
      <c r="G1605" s="89" t="s">
        <v>196</v>
      </c>
      <c r="H1605" s="165" t="s">
        <v>197</v>
      </c>
      <c r="I1605" s="19" t="s">
        <v>198</v>
      </c>
      <c r="L1605" s="694"/>
      <c r="M1605" s="695"/>
      <c r="N1605" s="181" t="s">
        <v>206</v>
      </c>
      <c r="O1605" s="182" t="s">
        <v>224</v>
      </c>
      <c r="P1605" s="182" t="s">
        <v>225</v>
      </c>
      <c r="Q1605" s="183" t="s">
        <v>209</v>
      </c>
      <c r="R1605" s="181" t="s">
        <v>206</v>
      </c>
      <c r="S1605" s="182" t="s">
        <v>224</v>
      </c>
      <c r="T1605" s="182" t="s">
        <v>225</v>
      </c>
      <c r="U1605" s="183" t="s">
        <v>209</v>
      </c>
      <c r="V1605" s="181" t="s">
        <v>206</v>
      </c>
      <c r="W1605" s="182" t="s">
        <v>224</v>
      </c>
      <c r="X1605" s="182" t="s">
        <v>225</v>
      </c>
      <c r="Y1605" s="183" t="s">
        <v>209</v>
      </c>
      <c r="Z1605" s="184" t="s">
        <v>209</v>
      </c>
      <c r="AA1605" s="181" t="s">
        <v>195</v>
      </c>
      <c r="AB1605" s="182" t="s">
        <v>196</v>
      </c>
      <c r="AC1605" s="183" t="s">
        <v>197</v>
      </c>
    </row>
    <row r="1606" spans="1:53" x14ac:dyDescent="0.25">
      <c r="A1606" s="143" t="s">
        <v>170</v>
      </c>
      <c r="B1606" s="167">
        <v>254.78394994537581</v>
      </c>
      <c r="C1606" s="154">
        <v>1859.3628572150365</v>
      </c>
      <c r="D1606" s="154">
        <v>2287.6513810665997</v>
      </c>
      <c r="E1606" s="155">
        <v>4401.7981882270124</v>
      </c>
      <c r="F1606" s="168">
        <v>111373.59129719528</v>
      </c>
      <c r="G1606" s="169">
        <v>812782.43381127552</v>
      </c>
      <c r="H1606" s="169">
        <v>1000000</v>
      </c>
      <c r="I1606" s="151">
        <v>1924156.0251084708</v>
      </c>
      <c r="L1606" s="149"/>
      <c r="M1606" s="185" t="s">
        <v>170</v>
      </c>
      <c r="N1606" s="154">
        <v>114.80584475916874</v>
      </c>
      <c r="O1606" s="154">
        <v>20.550312768074452</v>
      </c>
      <c r="P1606" s="154">
        <v>411.19343799633964</v>
      </c>
      <c r="Q1606" s="155">
        <v>254.78394994537581</v>
      </c>
      <c r="R1606" s="167">
        <v>1254.0636698719907</v>
      </c>
      <c r="S1606" s="154">
        <v>124.40201335163943</v>
      </c>
      <c r="T1606" s="154">
        <v>2489.1733834433603</v>
      </c>
      <c r="U1606" s="155">
        <v>1859.3628572150365</v>
      </c>
      <c r="V1606" s="167">
        <v>1162.1996077201268</v>
      </c>
      <c r="W1606" s="154">
        <v>176.44584160459604</v>
      </c>
      <c r="X1606" s="154">
        <v>3530.5239899932499</v>
      </c>
      <c r="Y1606" s="155">
        <v>2287.6513810665997</v>
      </c>
      <c r="Z1606" s="186">
        <v>4401.7981882270124</v>
      </c>
      <c r="AA1606" s="187">
        <v>5.7881788089880488E-2</v>
      </c>
      <c r="AB1606" s="188">
        <v>0.42240983745871452</v>
      </c>
      <c r="AC1606" s="189">
        <v>0.51970837445140483</v>
      </c>
    </row>
    <row r="1607" spans="1:53" x14ac:dyDescent="0.25">
      <c r="A1607" s="143" t="s">
        <v>172</v>
      </c>
      <c r="B1607" s="167">
        <v>252.31601307559765</v>
      </c>
      <c r="C1607" s="154">
        <v>1624.9943316890076</v>
      </c>
      <c r="D1607" s="154">
        <v>2204.0062670496259</v>
      </c>
      <c r="E1607" s="155">
        <v>4081.3166118142312</v>
      </c>
      <c r="F1607" s="170">
        <v>110294.78318412192</v>
      </c>
      <c r="G1607" s="171">
        <v>710333.02763612824</v>
      </c>
      <c r="H1607" s="171">
        <v>963436.24963608966</v>
      </c>
      <c r="I1607" s="155">
        <v>1784064.06045634</v>
      </c>
      <c r="L1607" s="143"/>
      <c r="M1607" s="190" t="s">
        <v>172</v>
      </c>
      <c r="N1607" s="154">
        <v>112.37081273669666</v>
      </c>
      <c r="O1607" s="154">
        <v>20.432527763043069</v>
      </c>
      <c r="P1607" s="154">
        <v>408.83666505035751</v>
      </c>
      <c r="Q1607" s="155">
        <v>252.31601307559765</v>
      </c>
      <c r="R1607" s="167">
        <v>982.51989169992328</v>
      </c>
      <c r="S1607" s="154">
        <v>115.69223703610558</v>
      </c>
      <c r="T1607" s="154">
        <v>2314.8985240880675</v>
      </c>
      <c r="U1607" s="155">
        <v>1624.9943316890076</v>
      </c>
      <c r="V1607" s="167">
        <v>1014.6865568018108</v>
      </c>
      <c r="W1607" s="154">
        <v>176.44584160459604</v>
      </c>
      <c r="X1607" s="154">
        <v>3530.5239899932499</v>
      </c>
      <c r="Y1607" s="155">
        <v>2204.0062670496259</v>
      </c>
      <c r="Z1607" s="186">
        <v>4081.3166118142312</v>
      </c>
      <c r="AA1607" s="187">
        <v>6.1822210103772826E-2</v>
      </c>
      <c r="AB1607" s="188">
        <v>0.39815444040413794</v>
      </c>
      <c r="AC1607" s="189">
        <v>0.54002334949208919</v>
      </c>
    </row>
    <row r="1608" spans="1:53" x14ac:dyDescent="0.25">
      <c r="A1608" s="143" t="s">
        <v>33</v>
      </c>
      <c r="B1608" s="167">
        <v>7.3873431526769835</v>
      </c>
      <c r="C1608" s="154">
        <v>573.25733049986854</v>
      </c>
      <c r="D1608" s="154">
        <v>324.77677188105434</v>
      </c>
      <c r="E1608" s="155">
        <v>905.42144553359981</v>
      </c>
      <c r="F1608" s="170">
        <v>3229.2259274368512</v>
      </c>
      <c r="G1608" s="171">
        <v>250587.71421395149</v>
      </c>
      <c r="H1608" s="171">
        <v>141969.52147911178</v>
      </c>
      <c r="I1608" s="155">
        <v>395786.46162050008</v>
      </c>
      <c r="L1608" s="143"/>
      <c r="M1608" s="190" t="s">
        <v>33</v>
      </c>
      <c r="N1608" s="154">
        <v>7.6151179747210751</v>
      </c>
      <c r="O1608" s="154">
        <v>0.3325256359554013</v>
      </c>
      <c r="P1608" s="154">
        <v>6.6535415306592647</v>
      </c>
      <c r="Q1608" s="155">
        <v>7.3873431526769835</v>
      </c>
      <c r="R1608" s="167">
        <v>610.42076484258143</v>
      </c>
      <c r="S1608" s="154">
        <v>24.606769835020401</v>
      </c>
      <c r="T1608" s="154">
        <v>492.35952759636393</v>
      </c>
      <c r="U1608" s="155">
        <v>573.25733049986854</v>
      </c>
      <c r="V1608" s="167">
        <v>572.76283319853303</v>
      </c>
      <c r="W1608" s="154">
        <v>0</v>
      </c>
      <c r="X1608" s="154">
        <v>0</v>
      </c>
      <c r="Y1608" s="155">
        <v>324.77677188105434</v>
      </c>
      <c r="Z1608" s="186">
        <v>905.42144553359981</v>
      </c>
      <c r="AA1608" s="187">
        <v>8.1590105791268693E-3</v>
      </c>
      <c r="AB1608" s="188">
        <v>0.63313867075682739</v>
      </c>
      <c r="AC1608" s="189">
        <v>0.35870231866404584</v>
      </c>
    </row>
    <row r="1609" spans="1:53" x14ac:dyDescent="0.25">
      <c r="A1609" s="143" t="s">
        <v>25</v>
      </c>
      <c r="B1609" s="167">
        <v>224.69870937303241</v>
      </c>
      <c r="C1609" s="154">
        <v>1040.5428249147888</v>
      </c>
      <c r="D1609" s="154">
        <v>1866.6770786625796</v>
      </c>
      <c r="E1609" s="155">
        <v>3131.9186129504005</v>
      </c>
      <c r="F1609" s="170">
        <v>98222.443870913761</v>
      </c>
      <c r="G1609" s="171">
        <v>454852.00827655994</v>
      </c>
      <c r="H1609" s="171">
        <v>815979.69608125172</v>
      </c>
      <c r="I1609" s="155">
        <v>1369054.1482287254</v>
      </c>
      <c r="L1609" s="143"/>
      <c r="M1609" s="190" t="s">
        <v>25</v>
      </c>
      <c r="N1609" s="154">
        <v>80.87390491107665</v>
      </c>
      <c r="O1609" s="154">
        <v>19.375414432873722</v>
      </c>
      <c r="P1609" s="154">
        <v>387.68476972449275</v>
      </c>
      <c r="Q1609" s="155">
        <v>224.69870937303241</v>
      </c>
      <c r="R1609" s="167">
        <v>372.09422132716696</v>
      </c>
      <c r="S1609" s="154">
        <v>89.873000809690708</v>
      </c>
      <c r="T1609" s="154">
        <v>1798.2786249071389</v>
      </c>
      <c r="U1609" s="155">
        <v>1040.5428249147888</v>
      </c>
      <c r="V1609" s="167">
        <v>419.78680291212345</v>
      </c>
      <c r="W1609" s="154">
        <v>176.44584160459604</v>
      </c>
      <c r="X1609" s="154">
        <v>3530.5239899932499</v>
      </c>
      <c r="Y1609" s="155">
        <v>1866.6770786625796</v>
      </c>
      <c r="Z1609" s="186">
        <v>3131.9186129504005</v>
      </c>
      <c r="AA1609" s="187">
        <v>7.1744747275331228E-2</v>
      </c>
      <c r="AB1609" s="188">
        <v>0.33223814329407275</v>
      </c>
      <c r="AC1609" s="189">
        <v>0.59601710943059605</v>
      </c>
      <c r="AZ1609" s="159"/>
    </row>
    <row r="1610" spans="1:53" x14ac:dyDescent="0.25">
      <c r="A1610" s="143" t="s">
        <v>173</v>
      </c>
      <c r="B1610" s="167">
        <v>20.229960549888265</v>
      </c>
      <c r="C1610" s="154">
        <v>11.194176274350156</v>
      </c>
      <c r="D1610" s="154">
        <v>12.552416505992003</v>
      </c>
      <c r="E1610" s="155">
        <v>43.976553330230423</v>
      </c>
      <c r="F1610" s="170">
        <v>8843.1133857713066</v>
      </c>
      <c r="G1610" s="171">
        <v>4893.3051456166186</v>
      </c>
      <c r="H1610" s="171">
        <v>5487.0320757263007</v>
      </c>
      <c r="I1610" s="155">
        <v>19223.450607114228</v>
      </c>
      <c r="L1610" s="143"/>
      <c r="M1610" s="190" t="s">
        <v>173</v>
      </c>
      <c r="N1610" s="154">
        <v>23.881789850898944</v>
      </c>
      <c r="O1610" s="154">
        <v>0.72458769421394398</v>
      </c>
      <c r="P1610" s="154">
        <v>14.498353795205494</v>
      </c>
      <c r="Q1610" s="155">
        <v>20.229960549888265</v>
      </c>
      <c r="R1610" s="167">
        <v>4.9055301748737179E-3</v>
      </c>
      <c r="S1610" s="154">
        <v>1.212466391394474</v>
      </c>
      <c r="T1610" s="154">
        <v>24.260371584564641</v>
      </c>
      <c r="U1610" s="155">
        <v>11.194176274350156</v>
      </c>
      <c r="V1610" s="167">
        <v>22.136920691154295</v>
      </c>
      <c r="W1610" s="154">
        <v>0</v>
      </c>
      <c r="X1610" s="154">
        <v>0</v>
      </c>
      <c r="Y1610" s="155">
        <v>12.552416505992003</v>
      </c>
      <c r="Z1610" s="186">
        <v>43.976553330230423</v>
      </c>
      <c r="AA1610" s="187">
        <v>0.46001696399389619</v>
      </c>
      <c r="AB1610" s="188">
        <v>0.25454874078671919</v>
      </c>
      <c r="AC1610" s="189">
        <v>0.28543429521938463</v>
      </c>
      <c r="AX1610" s="159"/>
    </row>
    <row r="1611" spans="1:53" x14ac:dyDescent="0.25">
      <c r="A1611" s="143" t="s">
        <v>199</v>
      </c>
      <c r="B1611" s="272">
        <v>1.4532029642775175E-2</v>
      </c>
      <c r="C1611" s="273">
        <v>0.1955108759368917</v>
      </c>
      <c r="D1611" s="154">
        <v>0</v>
      </c>
      <c r="E1611" s="155">
        <v>0.21004290557966687</v>
      </c>
      <c r="F1611" s="170">
        <v>6.3523794591463192</v>
      </c>
      <c r="G1611" s="171">
        <v>85.463579614887067</v>
      </c>
      <c r="H1611" s="171">
        <v>0</v>
      </c>
      <c r="I1611" s="155">
        <v>91.815959074033387</v>
      </c>
      <c r="L1611" s="143"/>
      <c r="M1611" s="191" t="s">
        <v>199</v>
      </c>
      <c r="N1611" s="154">
        <v>1.3056873181265829E-2</v>
      </c>
      <c r="O1611" s="154">
        <v>7.7227637227872208E-4</v>
      </c>
      <c r="P1611" s="154">
        <v>1.5452561729082799E-2</v>
      </c>
      <c r="Q1611" s="155">
        <v>1.4532029642775175E-2</v>
      </c>
      <c r="R1611" s="167">
        <v>0.20446929531656474</v>
      </c>
      <c r="S1611" s="154">
        <v>8.6204997567105295E-3</v>
      </c>
      <c r="T1611" s="154">
        <v>0.17248851500280826</v>
      </c>
      <c r="U1611" s="155">
        <v>0.1955108759368917</v>
      </c>
      <c r="V1611" s="167">
        <v>0</v>
      </c>
      <c r="W1611" s="154">
        <v>0</v>
      </c>
      <c r="X1611" s="154">
        <v>0</v>
      </c>
      <c r="Y1611" s="155">
        <v>0</v>
      </c>
      <c r="Z1611" s="186">
        <v>0.21004290557966687</v>
      </c>
      <c r="AA1611" s="187">
        <v>6.9186005605237369E-2</v>
      </c>
      <c r="AB1611" s="188">
        <v>0.93081399439476264</v>
      </c>
      <c r="AC1611" s="189">
        <v>0</v>
      </c>
      <c r="BA1611" s="159"/>
    </row>
    <row r="1612" spans="1:53" x14ac:dyDescent="0.25">
      <c r="A1612" s="143" t="s">
        <v>175</v>
      </c>
      <c r="B1612" s="167">
        <v>15.832742743209597</v>
      </c>
      <c r="C1612" s="154">
        <v>264.69760716101331</v>
      </c>
      <c r="D1612" s="154">
        <v>0.42591789781648304</v>
      </c>
      <c r="E1612" s="155">
        <v>280.95626780203941</v>
      </c>
      <c r="F1612" s="170">
        <v>6920.9595807503256</v>
      </c>
      <c r="G1612" s="171">
        <v>115707.1437334128</v>
      </c>
      <c r="H1612" s="171">
        <v>186.18129551623471</v>
      </c>
      <c r="I1612" s="155">
        <v>122814.28460967935</v>
      </c>
      <c r="L1612" s="143"/>
      <c r="M1612" s="190" t="s">
        <v>175</v>
      </c>
      <c r="N1612" s="154">
        <v>7.6545915607299051</v>
      </c>
      <c r="O1612" s="154">
        <v>1.2450682577047518</v>
      </c>
      <c r="P1612" s="154">
        <v>24.912705865045584</v>
      </c>
      <c r="Q1612" s="155">
        <v>15.832742743209597</v>
      </c>
      <c r="R1612" s="167">
        <v>167.4365973288385</v>
      </c>
      <c r="S1612" s="154">
        <v>18.391130494184424</v>
      </c>
      <c r="T1612" s="154">
        <v>367.99012559513449</v>
      </c>
      <c r="U1612" s="155">
        <v>264.69760716101331</v>
      </c>
      <c r="V1612" s="167">
        <v>0</v>
      </c>
      <c r="W1612" s="154">
        <v>3.8291364778706559E-2</v>
      </c>
      <c r="X1612" s="154">
        <v>0.93357584208409783</v>
      </c>
      <c r="Y1612" s="155">
        <v>0.42591789781648304</v>
      </c>
      <c r="Z1612" s="186">
        <v>280.95626780203941</v>
      </c>
      <c r="AA1612" s="187">
        <v>5.6353050483875587E-2</v>
      </c>
      <c r="AB1612" s="188">
        <v>0.94213099153039048</v>
      </c>
      <c r="AC1612" s="189">
        <v>1.5159579857338616E-3</v>
      </c>
      <c r="AV1612" s="432"/>
    </row>
    <row r="1613" spans="1:53" x14ac:dyDescent="0.25">
      <c r="A1613" s="143" t="s">
        <v>85</v>
      </c>
      <c r="B1613" s="102">
        <v>0.72985263017046531</v>
      </c>
      <c r="C1613" s="42">
        <v>0.26319507702007849</v>
      </c>
      <c r="D1613" s="42">
        <v>3.9422125856663711E-4</v>
      </c>
      <c r="E1613" s="36">
        <v>0.99344192844911039</v>
      </c>
      <c r="F1613" s="173">
        <v>319.04014580673442</v>
      </c>
      <c r="G1613" s="174">
        <v>115.05034342136774</v>
      </c>
      <c r="H1613" s="174">
        <v>0.17232575812440204</v>
      </c>
      <c r="I1613" s="36">
        <v>434.26281498622654</v>
      </c>
      <c r="L1613" s="143"/>
      <c r="M1613" s="190" t="s">
        <v>85</v>
      </c>
      <c r="N1613" s="42">
        <v>0.37624529213658769</v>
      </c>
      <c r="O1613" s="42">
        <v>5.5958074323244657E-2</v>
      </c>
      <c r="P1613" s="42">
        <v>1.1196711808871243</v>
      </c>
      <c r="Q1613" s="36">
        <v>0.72985263017046531</v>
      </c>
      <c r="R1613" s="102">
        <v>2.4854365604956036E-3</v>
      </c>
      <c r="S1613" s="42">
        <v>2.8361650092365898E-2</v>
      </c>
      <c r="T1613" s="42">
        <v>0.56749133409038</v>
      </c>
      <c r="U1613" s="36">
        <v>0.26319507702007849</v>
      </c>
      <c r="V1613" s="102">
        <v>0</v>
      </c>
      <c r="W1613" s="42">
        <v>3.544173675885314E-5</v>
      </c>
      <c r="X1613" s="42">
        <v>8.6409950208849416E-4</v>
      </c>
      <c r="Y1613" s="36">
        <v>3.9422125856663711E-4</v>
      </c>
      <c r="Z1613" s="30">
        <v>0.99344192844911039</v>
      </c>
      <c r="AA1613" s="187">
        <v>0.73467065287838051</v>
      </c>
      <c r="AB1613" s="188">
        <v>0.26493252346512047</v>
      </c>
      <c r="AC1613" s="189">
        <v>3.9682365649904347E-4</v>
      </c>
    </row>
    <row r="1614" spans="1:53" x14ac:dyDescent="0.25">
      <c r="A1614" s="143" t="s">
        <v>86</v>
      </c>
      <c r="B1614" s="102">
        <v>2.9415040711768584E-3</v>
      </c>
      <c r="C1614" s="42">
        <v>2.6513097561930606E-3</v>
      </c>
      <c r="D1614" s="42">
        <v>3.4748630200387397E-3</v>
      </c>
      <c r="E1614" s="36">
        <v>9.0676768474086591E-3</v>
      </c>
      <c r="F1614" s="173">
        <v>1.2858183268315146</v>
      </c>
      <c r="G1614" s="174">
        <v>1.1589658188901615</v>
      </c>
      <c r="H1614" s="174">
        <v>1.5189652797615569</v>
      </c>
      <c r="I1614" s="36">
        <v>3.9637494254832331</v>
      </c>
      <c r="L1614" s="143"/>
      <c r="M1614" s="190" t="s">
        <v>86</v>
      </c>
      <c r="N1614" s="42">
        <v>6.8739658159107625E-4</v>
      </c>
      <c r="O1614" s="42">
        <v>2.7645186331657192E-4</v>
      </c>
      <c r="P1614" s="42">
        <v>5.5315553296217141E-3</v>
      </c>
      <c r="Q1614" s="36">
        <v>2.9415040711768584E-3</v>
      </c>
      <c r="R1614" s="102">
        <v>2.0110270918877698E-3</v>
      </c>
      <c r="S1614" s="42">
        <v>1.6369900044382182E-4</v>
      </c>
      <c r="T1614" s="42">
        <v>3.2754710621062002E-3</v>
      </c>
      <c r="U1614" s="36">
        <v>2.6513097561930606E-3</v>
      </c>
      <c r="V1614" s="102">
        <v>0</v>
      </c>
      <c r="W1614" s="42">
        <v>3.1240116496271826E-4</v>
      </c>
      <c r="X1614" s="42">
        <v>7.6166044833770605E-3</v>
      </c>
      <c r="Y1614" s="36">
        <v>3.4748630200387397E-3</v>
      </c>
      <c r="Z1614" s="30">
        <v>9.0676768474086591E-3</v>
      </c>
      <c r="AA1614" s="187">
        <v>0.32439445303098502</v>
      </c>
      <c r="AB1614" s="188">
        <v>0.29239129280955201</v>
      </c>
      <c r="AC1614" s="189">
        <v>0.38321425415946297</v>
      </c>
    </row>
    <row r="1615" spans="1:53" x14ac:dyDescent="0.25">
      <c r="A1615" s="143" t="s">
        <v>176</v>
      </c>
      <c r="B1615" s="167">
        <v>38.50782022718542</v>
      </c>
      <c r="C1615" s="154">
        <v>273.29605655700681</v>
      </c>
      <c r="D1615" s="154">
        <v>1.3585832358837482</v>
      </c>
      <c r="E1615" s="155">
        <v>313.16246002007603</v>
      </c>
      <c r="F1615" s="170">
        <v>16832.905811562709</v>
      </c>
      <c r="G1615" s="171">
        <v>119465.7799780597</v>
      </c>
      <c r="H1615" s="171">
        <v>593.87686739677929</v>
      </c>
      <c r="I1615" s="155">
        <v>136892.56265701921</v>
      </c>
      <c r="L1615" s="143"/>
      <c r="M1615" s="190" t="s">
        <v>176</v>
      </c>
      <c r="N1615" s="154">
        <v>19.124110418949172</v>
      </c>
      <c r="O1615" s="154">
        <v>2.9970702311809831</v>
      </c>
      <c r="P1615" s="154">
        <v>59.968703454009059</v>
      </c>
      <c r="Q1615" s="155">
        <v>38.50782022718542</v>
      </c>
      <c r="R1615" s="154">
        <v>168.04408260500364</v>
      </c>
      <c r="S1615" s="154">
        <v>19.285360232073014</v>
      </c>
      <c r="T1615" s="154">
        <v>385.88286544930401</v>
      </c>
      <c r="U1615" s="155">
        <v>273.29605655700681</v>
      </c>
      <c r="V1615" s="154">
        <v>0</v>
      </c>
      <c r="W1615" s="154">
        <v>0.12214092559659248</v>
      </c>
      <c r="X1615" s="154">
        <v>2.977899015241674</v>
      </c>
      <c r="Y1615" s="155">
        <v>1.3585832358837482</v>
      </c>
      <c r="Z1615" s="154">
        <v>313.16246002007603</v>
      </c>
      <c r="AA1615" s="187">
        <v>0.12296435602376091</v>
      </c>
      <c r="AB1615" s="188">
        <v>0.87269737419832027</v>
      </c>
      <c r="AC1615" s="189">
        <v>4.3382697779186337E-3</v>
      </c>
    </row>
    <row r="1616" spans="1:53" x14ac:dyDescent="0.25">
      <c r="A1616" s="143" t="s">
        <v>177</v>
      </c>
      <c r="B1616" s="102">
        <v>2.662433454153363E-2</v>
      </c>
      <c r="C1616" s="42">
        <v>1.5116646369302452E-2</v>
      </c>
      <c r="D1616" s="42">
        <v>1.2282726149660011E-2</v>
      </c>
      <c r="E1616" s="36">
        <v>5.4023707060496098E-2</v>
      </c>
      <c r="F1616" s="173">
        <v>11.638283158826518</v>
      </c>
      <c r="G1616" s="174">
        <v>6.6079327009408377</v>
      </c>
      <c r="H1616" s="174">
        <v>5.3691424538354644</v>
      </c>
      <c r="I1616" s="36">
        <v>23.615358313602822</v>
      </c>
      <c r="L1616" s="143"/>
      <c r="M1616" s="190" t="s">
        <v>177</v>
      </c>
      <c r="N1616" s="42">
        <v>1.6056363839889998E-2</v>
      </c>
      <c r="O1616" s="42">
        <v>1.8980815052380875E-3</v>
      </c>
      <c r="P1616" s="42">
        <v>3.7978918790404714E-2</v>
      </c>
      <c r="Q1616" s="36">
        <v>2.662433454153363E-2</v>
      </c>
      <c r="R1616" s="102">
        <v>2.8529380940599783E-3</v>
      </c>
      <c r="S1616" s="42">
        <v>1.4624628102307235E-3</v>
      </c>
      <c r="T1616" s="42">
        <v>2.9262577055020961E-2</v>
      </c>
      <c r="U1616" s="36">
        <v>1.5116646369302452E-2</v>
      </c>
      <c r="V1616" s="102">
        <v>0</v>
      </c>
      <c r="W1616" s="42">
        <v>1.1042558903599752E-3</v>
      </c>
      <c r="X1616" s="42">
        <v>2.6922692065873183E-2</v>
      </c>
      <c r="Y1616" s="36">
        <v>1.2282726149660011E-2</v>
      </c>
      <c r="Z1616" s="30">
        <v>5.4023707060496098E-2</v>
      </c>
      <c r="AA1616" s="187">
        <v>0.49282687157546456</v>
      </c>
      <c r="AB1616" s="188">
        <v>0.27981505142501112</v>
      </c>
      <c r="AC1616" s="189">
        <v>0.22735807699952421</v>
      </c>
    </row>
    <row r="1617" spans="1:51" x14ac:dyDescent="0.25">
      <c r="A1617" s="143" t="s">
        <v>178</v>
      </c>
      <c r="B1617" s="102">
        <v>6.88822437642619E-2</v>
      </c>
      <c r="C1617" s="42">
        <v>6.7249260359474511E-2</v>
      </c>
      <c r="D1617" s="42">
        <v>0.24667792205002717</v>
      </c>
      <c r="E1617" s="36">
        <v>0.38280942617376357</v>
      </c>
      <c r="F1617" s="173">
        <v>30.1104636547139</v>
      </c>
      <c r="G1617" s="174">
        <v>29.39663836721488</v>
      </c>
      <c r="H1617" s="174">
        <v>107.8302070374969</v>
      </c>
      <c r="I1617" s="36">
        <v>167.33730905942568</v>
      </c>
      <c r="L1617" s="143"/>
      <c r="M1617" s="190" t="s">
        <v>178</v>
      </c>
      <c r="N1617" s="42">
        <v>2.3112809377202753E-2</v>
      </c>
      <c r="O1617" s="42">
        <v>6.042775713464287E-3</v>
      </c>
      <c r="P1617" s="42">
        <v>0.12091055492451191</v>
      </c>
      <c r="Q1617" s="36">
        <v>6.88822437642619E-2</v>
      </c>
      <c r="R1617" s="102">
        <v>3.0229426917269538E-2</v>
      </c>
      <c r="S1617" s="42">
        <v>5.4286706188673671E-3</v>
      </c>
      <c r="T1617" s="42">
        <v>0.1086228594530023</v>
      </c>
      <c r="U1617" s="36">
        <v>6.7249260359474511E-2</v>
      </c>
      <c r="V1617" s="102">
        <v>0</v>
      </c>
      <c r="W1617" s="42">
        <v>2.2177124616023558E-2</v>
      </c>
      <c r="X1617" s="42">
        <v>0.54069704509256533</v>
      </c>
      <c r="Y1617" s="36">
        <v>0.24667792205002717</v>
      </c>
      <c r="Z1617" s="30">
        <v>0.38280942617376357</v>
      </c>
      <c r="AA1617" s="187">
        <v>0.17993873466688123</v>
      </c>
      <c r="AB1617" s="188">
        <v>0.17567294784676737</v>
      </c>
      <c r="AC1617" s="189">
        <v>0.64438831748635139</v>
      </c>
    </row>
    <row r="1618" spans="1:51" x14ac:dyDescent="0.25">
      <c r="A1618" s="143" t="s">
        <v>179</v>
      </c>
      <c r="B1618" s="102">
        <v>9.3533832433501635E-2</v>
      </c>
      <c r="C1618" s="42">
        <v>0.12477354561816437</v>
      </c>
      <c r="D1618" s="42">
        <v>4.6002025560245699E-2</v>
      </c>
      <c r="E1618" s="36">
        <v>0.26430940361191169</v>
      </c>
      <c r="F1618" s="173">
        <v>40.886401314300002</v>
      </c>
      <c r="G1618" s="174">
        <v>54.542202824623423</v>
      </c>
      <c r="H1618" s="174">
        <v>20.108844354946083</v>
      </c>
      <c r="I1618" s="36">
        <v>115.5374484938695</v>
      </c>
      <c r="L1618" s="143"/>
      <c r="M1618" s="190" t="s">
        <v>179</v>
      </c>
      <c r="N1618" s="42">
        <v>4.1939390849038152E-2</v>
      </c>
      <c r="O1618" s="42">
        <v>7.5569511796821885E-3</v>
      </c>
      <c r="P1618" s="42">
        <v>0.15120785612428281</v>
      </c>
      <c r="Q1618" s="36">
        <v>9.3533832433501635E-2</v>
      </c>
      <c r="R1618" s="102">
        <v>7.8700939269894007E-2</v>
      </c>
      <c r="S1618" s="42">
        <v>8.683095213453269E-3</v>
      </c>
      <c r="T1618" s="42">
        <v>0.17374099428871892</v>
      </c>
      <c r="U1618" s="36">
        <v>0.12477354561816437</v>
      </c>
      <c r="V1618" s="102">
        <v>0</v>
      </c>
      <c r="W1618" s="42">
        <v>4.1357274496262829E-3</v>
      </c>
      <c r="X1618" s="42">
        <v>0.10083253126987646</v>
      </c>
      <c r="Y1618" s="36">
        <v>4.6002025560245699E-2</v>
      </c>
      <c r="Z1618" s="30">
        <v>0.26430940361191169</v>
      </c>
      <c r="AA1618" s="187">
        <v>0.35388007825419016</v>
      </c>
      <c r="AB1618" s="188">
        <v>0.47207380408368177</v>
      </c>
      <c r="AC1618" s="189">
        <v>0.17404611766212816</v>
      </c>
    </row>
    <row r="1619" spans="1:51" x14ac:dyDescent="0.25">
      <c r="A1619" s="143" t="s">
        <v>180</v>
      </c>
      <c r="B1619" s="102">
        <v>7.0321730089899833E-3</v>
      </c>
      <c r="C1619" s="42">
        <v>3.1448963768613815E-2</v>
      </c>
      <c r="D1619" s="42">
        <v>1.8246642429323449E-2</v>
      </c>
      <c r="E1619" s="36">
        <v>5.6727779206927245E-2</v>
      </c>
      <c r="F1619" s="173">
        <v>3.0739705652664995</v>
      </c>
      <c r="G1619" s="174">
        <v>13.747271122206996</v>
      </c>
      <c r="H1619" s="174">
        <v>7.9761464444884496</v>
      </c>
      <c r="I1619" s="36">
        <v>24.797388131961942</v>
      </c>
      <c r="L1619" s="143"/>
      <c r="M1619" s="190" t="s">
        <v>180</v>
      </c>
      <c r="N1619" s="42">
        <v>1.0937392655354457E-2</v>
      </c>
      <c r="O1619" s="42">
        <v>8.9952361439056753E-5</v>
      </c>
      <c r="P1619" s="42">
        <v>1.799866560351181E-3</v>
      </c>
      <c r="Q1619" s="36">
        <v>7.0321730089899833E-3</v>
      </c>
      <c r="R1619" s="102">
        <v>1.2490617964848081E-2</v>
      </c>
      <c r="S1619" s="42">
        <v>2.6398292160958957E-3</v>
      </c>
      <c r="T1619" s="42">
        <v>5.2820629220591775E-2</v>
      </c>
      <c r="U1619" s="36">
        <v>3.1448963768613815E-2</v>
      </c>
      <c r="V1619" s="102">
        <v>1.7999999999999999E-2</v>
      </c>
      <c r="W1619" s="42">
        <v>2.2173933707758764E-5</v>
      </c>
      <c r="X1619" s="42">
        <v>1.8540619248051702E-2</v>
      </c>
      <c r="Y1619" s="36">
        <v>1.8246642429323449E-2</v>
      </c>
      <c r="Z1619" s="30">
        <v>5.6727779206927245E-2</v>
      </c>
      <c r="AA1619" s="187">
        <v>0.12396348151297377</v>
      </c>
      <c r="AB1619" s="188">
        <v>0.55438383466232122</v>
      </c>
      <c r="AC1619" s="189">
        <v>0.32165268382470508</v>
      </c>
    </row>
    <row r="1620" spans="1:51" x14ac:dyDescent="0.25">
      <c r="A1620" s="143" t="s">
        <v>181</v>
      </c>
      <c r="B1620" s="102">
        <v>1.9633699318144524E-3</v>
      </c>
      <c r="C1620" s="42">
        <v>2.6191578414094089E-2</v>
      </c>
      <c r="D1620" s="42">
        <v>4.8181847088566571E-3</v>
      </c>
      <c r="E1620" s="36">
        <v>3.2973133054765194E-2</v>
      </c>
      <c r="F1620" s="173">
        <v>0.85824699867470478</v>
      </c>
      <c r="G1620" s="174">
        <v>11.449112671128443</v>
      </c>
      <c r="H1620" s="174">
        <v>2.106170874082316</v>
      </c>
      <c r="I1620" s="36">
        <v>14.413530543885463</v>
      </c>
      <c r="L1620" s="143"/>
      <c r="M1620" s="190" t="s">
        <v>181</v>
      </c>
      <c r="N1620" s="42">
        <v>2.1598716110584732E-3</v>
      </c>
      <c r="O1620" s="42">
        <v>8.0024334918802074E-5</v>
      </c>
      <c r="P1620" s="42">
        <v>1.6012156004629014E-3</v>
      </c>
      <c r="Q1620" s="36">
        <v>1.9633699318144524E-3</v>
      </c>
      <c r="R1620" s="102">
        <v>7.7895846642348525E-3</v>
      </c>
      <c r="S1620" s="42">
        <v>2.359042985029387E-3</v>
      </c>
      <c r="T1620" s="42">
        <v>4.7202347056359263E-2</v>
      </c>
      <c r="U1620" s="36">
        <v>2.6191578414094089E-2</v>
      </c>
      <c r="V1620" s="102">
        <v>4.5999999999999999E-3</v>
      </c>
      <c r="W1620" s="42">
        <v>1.9615494720454111E-5</v>
      </c>
      <c r="X1620" s="42">
        <v>5.0782423428200069E-3</v>
      </c>
      <c r="Y1620" s="36">
        <v>4.8181847088566571E-3</v>
      </c>
      <c r="Z1620" s="30">
        <v>3.2973133054765194E-2</v>
      </c>
      <c r="AA1620" s="187">
        <v>5.9544536715800837E-2</v>
      </c>
      <c r="AB1620" s="188">
        <v>0.79433089875300611</v>
      </c>
      <c r="AC1620" s="189">
        <v>0.14612456453119324</v>
      </c>
    </row>
    <row r="1621" spans="1:51" x14ac:dyDescent="0.25">
      <c r="A1621" s="143" t="s">
        <v>182</v>
      </c>
      <c r="B1621" s="102">
        <v>2.9746719444801381E-2</v>
      </c>
      <c r="C1621" s="42">
        <v>0.23879863235996346</v>
      </c>
      <c r="D1621" s="42">
        <v>0</v>
      </c>
      <c r="E1621" s="36">
        <v>0.26854535180476485</v>
      </c>
      <c r="F1621" s="173">
        <v>13.003169840910028</v>
      </c>
      <c r="G1621" s="174">
        <v>104.38593674558292</v>
      </c>
      <c r="H1621" s="174">
        <v>0</v>
      </c>
      <c r="I1621" s="36">
        <v>117.38910658649294</v>
      </c>
      <c r="L1621" s="143"/>
      <c r="M1621" s="190" t="s">
        <v>182</v>
      </c>
      <c r="N1621" s="42">
        <v>1.8689695036007339E-2</v>
      </c>
      <c r="O1621" s="42">
        <v>2.0745869237937132E-3</v>
      </c>
      <c r="P1621" s="42">
        <v>4.1510634862075534E-2</v>
      </c>
      <c r="Q1621" s="36">
        <v>2.9746719444801381E-2</v>
      </c>
      <c r="R1621" s="102">
        <v>0.3014844710383679</v>
      </c>
      <c r="S1621" s="42">
        <v>7.3504096312594401E-3</v>
      </c>
      <c r="T1621" s="42">
        <v>0.14707514387101842</v>
      </c>
      <c r="U1621" s="36">
        <v>0.23879863235996346</v>
      </c>
      <c r="V1621" s="102">
        <v>0</v>
      </c>
      <c r="W1621" s="42">
        <v>0</v>
      </c>
      <c r="X1621" s="42">
        <v>0</v>
      </c>
      <c r="Y1621" s="36">
        <v>0</v>
      </c>
      <c r="Z1621" s="30">
        <v>0.26854535180476485</v>
      </c>
      <c r="AA1621" s="187">
        <v>0.11076981688525946</v>
      </c>
      <c r="AB1621" s="188">
        <v>0.88923018311474045</v>
      </c>
      <c r="AC1621" s="189">
        <v>0</v>
      </c>
    </row>
    <row r="1622" spans="1:51" x14ac:dyDescent="0.25">
      <c r="A1622" s="143" t="s">
        <v>200</v>
      </c>
      <c r="B1622" s="102">
        <v>3.9109603428997045E-4</v>
      </c>
      <c r="C1622" s="42">
        <v>6.1466724363064859E-4</v>
      </c>
      <c r="D1622" s="42">
        <v>7.0700275666792025E-4</v>
      </c>
      <c r="E1622" s="36">
        <v>1.7127660345885392E-3</v>
      </c>
      <c r="F1622" s="173">
        <v>0.17095963026832567</v>
      </c>
      <c r="G1622" s="174">
        <v>0.26868921056671879</v>
      </c>
      <c r="H1622" s="174">
        <v>0.3090517910724167</v>
      </c>
      <c r="I1622" s="36">
        <v>0.74870063190746106</v>
      </c>
      <c r="L1622" s="143"/>
      <c r="M1622" s="190" t="s">
        <v>200</v>
      </c>
      <c r="N1622" s="42">
        <v>2.4373352381696934E-4</v>
      </c>
      <c r="O1622" s="42">
        <v>2.7397947664137093E-5</v>
      </c>
      <c r="P1622" s="42">
        <v>5.4820850763703083E-4</v>
      </c>
      <c r="Q1622" s="36">
        <v>3.9109603428997045E-4</v>
      </c>
      <c r="R1622" s="102">
        <v>4.9380176650578309E-4</v>
      </c>
      <c r="S1622" s="42">
        <v>3.6257239781552627E-5</v>
      </c>
      <c r="T1622" s="42">
        <v>7.2547504489544657E-4</v>
      </c>
      <c r="U1622" s="36">
        <v>6.1466724363064859E-4</v>
      </c>
      <c r="V1622" s="102">
        <v>6.5769220473088272E-4</v>
      </c>
      <c r="W1622" s="42">
        <v>4.4331744247902527E-6</v>
      </c>
      <c r="X1622" s="42">
        <v>7.65776744695641E-4</v>
      </c>
      <c r="Y1622" s="36">
        <v>7.0700275666792025E-4</v>
      </c>
      <c r="Z1622" s="30">
        <v>1.7127660345885392E-3</v>
      </c>
      <c r="AA1622" s="187">
        <v>0.22834177371103936</v>
      </c>
      <c r="AB1622" s="188">
        <v>0.35887402670167451</v>
      </c>
      <c r="AC1622" s="189">
        <v>0.41278419958728618</v>
      </c>
    </row>
    <row r="1623" spans="1:51" x14ac:dyDescent="0.25">
      <c r="A1623" s="143" t="s">
        <v>201</v>
      </c>
      <c r="B1623" s="102">
        <v>5.164506715388638E-4</v>
      </c>
      <c r="C1623" s="42">
        <v>1.3648336566355196E-3</v>
      </c>
      <c r="D1623" s="42">
        <v>9.3467424442206064E-4</v>
      </c>
      <c r="E1623" s="36">
        <v>2.8159585725964441E-3</v>
      </c>
      <c r="F1623" s="173">
        <v>0.2257558454112325</v>
      </c>
      <c r="G1623" s="174">
        <v>0.59660911095604807</v>
      </c>
      <c r="H1623" s="174">
        <v>0.40857372419493221</v>
      </c>
      <c r="I1623" s="36">
        <v>1.2309386805622129</v>
      </c>
      <c r="L1623" s="143"/>
      <c r="M1623" s="190" t="s">
        <v>201</v>
      </c>
      <c r="N1623" s="42">
        <v>4.6531729337760149E-4</v>
      </c>
      <c r="O1623" s="42">
        <v>2.7366400119809208E-5</v>
      </c>
      <c r="P1623" s="42">
        <v>5.4757726939949527E-4</v>
      </c>
      <c r="Q1623" s="36">
        <v>5.164506715388638E-4</v>
      </c>
      <c r="R1623" s="102">
        <v>1.2151835709297678E-3</v>
      </c>
      <c r="S1623" s="42">
        <v>7.3213618608189147E-5</v>
      </c>
      <c r="T1623" s="42">
        <v>1.4649392388043395E-3</v>
      </c>
      <c r="U1623" s="36">
        <v>1.3648336566355196E-3</v>
      </c>
      <c r="V1623" s="102">
        <v>8.2226686785038681E-4</v>
      </c>
      <c r="W1623" s="42">
        <v>1.0105778325328735E-5</v>
      </c>
      <c r="X1623" s="42">
        <v>1.0686542861236168E-3</v>
      </c>
      <c r="Y1623" s="36">
        <v>9.3467424442206064E-4</v>
      </c>
      <c r="Z1623" s="30">
        <v>2.8159585725964441E-3</v>
      </c>
      <c r="AA1623" s="187">
        <v>0.18340137407017049</v>
      </c>
      <c r="AB1623" s="188">
        <v>0.48467817315120504</v>
      </c>
      <c r="AC1623" s="189">
        <v>0.33192045277862442</v>
      </c>
    </row>
    <row r="1624" spans="1:51" ht="11.25" customHeight="1" x14ac:dyDescent="0.25">
      <c r="A1624" s="143" t="s">
        <v>185</v>
      </c>
      <c r="B1624" s="102">
        <v>1.3063738187089975E-3</v>
      </c>
      <c r="C1624" s="42">
        <v>3.6207264928082728E-3</v>
      </c>
      <c r="D1624" s="42">
        <v>8.4750810432654058E-3</v>
      </c>
      <c r="E1624" s="36">
        <v>1.3402181354782676E-2</v>
      </c>
      <c r="F1624" s="173">
        <v>0.5710545887896219</v>
      </c>
      <c r="G1624" s="174">
        <v>1.5827265127784189</v>
      </c>
      <c r="H1624" s="174">
        <v>3.7047082931464694</v>
      </c>
      <c r="I1624" s="36">
        <v>5.8584893947145096</v>
      </c>
      <c r="L1624" s="143"/>
      <c r="M1624" s="190" t="s">
        <v>185</v>
      </c>
      <c r="N1624" s="42">
        <v>4.2618340429262337E-4</v>
      </c>
      <c r="O1624" s="42">
        <v>1.1535009546521903E-4</v>
      </c>
      <c r="P1624" s="42">
        <v>2.3080525762719899E-3</v>
      </c>
      <c r="Q1624" s="36">
        <v>1.3063738187089975E-3</v>
      </c>
      <c r="R1624" s="102">
        <v>9.4649531893720076E-4</v>
      </c>
      <c r="S1624" s="42">
        <v>3.3412126626510111E-4</v>
      </c>
      <c r="T1624" s="42">
        <v>6.6854686706605566E-3</v>
      </c>
      <c r="U1624" s="36">
        <v>3.6207264928082728E-3</v>
      </c>
      <c r="V1624" s="102">
        <v>0</v>
      </c>
      <c r="W1624" s="42">
        <v>7.6193656434838275E-4</v>
      </c>
      <c r="X1624" s="42">
        <v>1.8576657525452494E-2</v>
      </c>
      <c r="Y1624" s="36">
        <v>8.4750810432654058E-3</v>
      </c>
      <c r="Z1624" s="30">
        <v>1.3402181354782676E-2</v>
      </c>
      <c r="AA1624" s="187">
        <v>9.747471580384244E-2</v>
      </c>
      <c r="AB1624" s="188">
        <v>0.27015949097839864</v>
      </c>
      <c r="AC1624" s="189">
        <v>0.63236579321775888</v>
      </c>
    </row>
    <row r="1625" spans="1:51" x14ac:dyDescent="0.25">
      <c r="A1625" s="143" t="s">
        <v>186</v>
      </c>
      <c r="B1625" s="102">
        <v>6.0586940063078127E-3</v>
      </c>
      <c r="C1625" s="42">
        <v>2.3121794942701786E-2</v>
      </c>
      <c r="D1625" s="42">
        <v>0.17020776621451875</v>
      </c>
      <c r="E1625" s="36">
        <v>0.19938825516352834</v>
      </c>
      <c r="F1625" s="173">
        <v>2.6484341348737299</v>
      </c>
      <c r="G1625" s="174">
        <v>10.107219628858584</v>
      </c>
      <c r="H1625" s="174">
        <v>74.402842855872862</v>
      </c>
      <c r="I1625" s="36">
        <v>87.158496619605174</v>
      </c>
      <c r="L1625" s="143"/>
      <c r="M1625" s="190" t="s">
        <v>186</v>
      </c>
      <c r="N1625" s="42">
        <v>1.5664146059250221E-3</v>
      </c>
      <c r="O1625" s="42">
        <v>5.6016567212964789E-4</v>
      </c>
      <c r="P1625" s="42">
        <v>1.120841571464329E-2</v>
      </c>
      <c r="Q1625" s="36">
        <v>6.0586940063078127E-3</v>
      </c>
      <c r="R1625" s="102">
        <v>9.6158226626641245E-3</v>
      </c>
      <c r="S1625" s="42">
        <v>1.9142754918809856E-3</v>
      </c>
      <c r="T1625" s="42">
        <v>3.8302946026277485E-2</v>
      </c>
      <c r="U1625" s="36">
        <v>2.3121794942701786E-2</v>
      </c>
      <c r="V1625" s="102">
        <v>0</v>
      </c>
      <c r="W1625" s="42">
        <v>1.5302215985056255E-2</v>
      </c>
      <c r="X1625" s="42">
        <v>0.37308096111387007</v>
      </c>
      <c r="Y1625" s="36">
        <v>0.17020776621451875</v>
      </c>
      <c r="Z1625" s="30">
        <v>0.19938825516352834</v>
      </c>
      <c r="AA1625" s="187">
        <v>3.0386413689907524E-2</v>
      </c>
      <c r="AB1625" s="188">
        <v>0.11596367561237966</v>
      </c>
      <c r="AC1625" s="189">
        <v>0.85364991069771279</v>
      </c>
    </row>
    <row r="1626" spans="1:51" x14ac:dyDescent="0.25">
      <c r="A1626" s="143" t="s">
        <v>187</v>
      </c>
      <c r="B1626" s="102">
        <v>7.7226388913045722E-3</v>
      </c>
      <c r="C1626" s="42">
        <v>4.3774356814182576E-2</v>
      </c>
      <c r="D1626" s="42">
        <v>3.1741397636569531E-2</v>
      </c>
      <c r="E1626" s="36">
        <v>8.3238393342056682E-2</v>
      </c>
      <c r="F1626" s="173">
        <v>3.3757936000300677</v>
      </c>
      <c r="G1626" s="174">
        <v>19.135064536701009</v>
      </c>
      <c r="H1626" s="174">
        <v>13.875102604912795</v>
      </c>
      <c r="I1626" s="36">
        <v>36.385960741643871</v>
      </c>
      <c r="L1626" s="143"/>
      <c r="M1626" s="190" t="s">
        <v>187</v>
      </c>
      <c r="N1626" s="42">
        <v>2.7071183859743012E-3</v>
      </c>
      <c r="O1626" s="42">
        <v>6.7036020526889547E-4</v>
      </c>
      <c r="P1626" s="42">
        <v>1.3413310084928557E-2</v>
      </c>
      <c r="Q1626" s="36">
        <v>7.7226388913045722E-3</v>
      </c>
      <c r="R1626" s="102">
        <v>2.4902413377991039E-2</v>
      </c>
      <c r="S1626" s="42">
        <v>3.2126689208926778E-3</v>
      </c>
      <c r="T1626" s="42">
        <v>6.4282641030072765E-2</v>
      </c>
      <c r="U1626" s="36">
        <v>4.3774356814182576E-2</v>
      </c>
      <c r="V1626" s="102">
        <v>0</v>
      </c>
      <c r="W1626" s="42">
        <v>2.853651940242135E-3</v>
      </c>
      <c r="X1626" s="42">
        <v>6.9574446576214755E-2</v>
      </c>
      <c r="Y1626" s="36">
        <v>3.1741397636569531E-2</v>
      </c>
      <c r="Z1626" s="30">
        <v>8.3238393342056682E-2</v>
      </c>
      <c r="AA1626" s="187">
        <v>9.2777366083574606E-2</v>
      </c>
      <c r="AB1626" s="188">
        <v>0.52589141929131067</v>
      </c>
      <c r="AC1626" s="189">
        <v>0.38133121462511466</v>
      </c>
    </row>
    <row r="1627" spans="1:51" x14ac:dyDescent="0.25">
      <c r="A1627" s="143" t="s">
        <v>188</v>
      </c>
      <c r="B1627" s="102">
        <v>7.0185256933685109E-5</v>
      </c>
      <c r="C1627" s="42">
        <v>1.7047635580883971E-2</v>
      </c>
      <c r="D1627" s="42">
        <v>1.259018327623318E-2</v>
      </c>
      <c r="E1627" s="36">
        <v>2.9708004114050838E-2</v>
      </c>
      <c r="F1627" s="173">
        <v>3.0680049204421078E-2</v>
      </c>
      <c r="G1627" s="174">
        <v>7.4520251302170202</v>
      </c>
      <c r="H1627" s="174">
        <v>5.5035410466970305</v>
      </c>
      <c r="I1627" s="36">
        <v>12.986246226118471</v>
      </c>
      <c r="L1627" s="143"/>
      <c r="M1627" s="190" t="s">
        <v>188</v>
      </c>
      <c r="N1627" s="42">
        <v>7.1371686501802797E-5</v>
      </c>
      <c r="O1627" s="42">
        <v>3.2192970795943689E-6</v>
      </c>
      <c r="P1627" s="42">
        <v>6.4415264576725924E-5</v>
      </c>
      <c r="Q1627" s="36">
        <v>7.0185256933685109E-5</v>
      </c>
      <c r="R1627" s="102">
        <v>4.3506480784858076E-3</v>
      </c>
      <c r="S1627" s="42">
        <v>1.5796570492427823E-3</v>
      </c>
      <c r="T1627" s="42">
        <v>3.1607529299621205E-2</v>
      </c>
      <c r="U1627" s="36">
        <v>1.7047635580883971E-2</v>
      </c>
      <c r="V1627" s="102">
        <v>1.2419999999999999E-2</v>
      </c>
      <c r="W1627" s="42">
        <v>1.5300014258353547E-5</v>
      </c>
      <c r="X1627" s="42">
        <v>1.2793027281155674E-2</v>
      </c>
      <c r="Y1627" s="36">
        <v>1.259018327623318E-2</v>
      </c>
      <c r="Z1627" s="30">
        <v>2.9708004114050838E-2</v>
      </c>
      <c r="AA1627" s="187">
        <v>2.3625032723248464E-3</v>
      </c>
      <c r="AB1627" s="188">
        <v>0.57383981486730173</v>
      </c>
      <c r="AC1627" s="189">
        <v>0.42379768186037337</v>
      </c>
    </row>
    <row r="1628" spans="1:51" x14ac:dyDescent="0.25">
      <c r="A1628" s="143" t="s">
        <v>189</v>
      </c>
      <c r="B1628" s="102">
        <v>5.6873125512039044E-5</v>
      </c>
      <c r="C1628" s="42">
        <v>1.5816855202200216E-2</v>
      </c>
      <c r="D1628" s="42">
        <v>3.3245474491110931E-3</v>
      </c>
      <c r="E1628" s="36">
        <v>1.9198275776823349E-2</v>
      </c>
      <c r="F1628" s="173">
        <v>2.4860923295717544E-2</v>
      </c>
      <c r="G1628" s="174">
        <v>6.9140146672285923</v>
      </c>
      <c r="H1628" s="174">
        <v>1.4532579031167978</v>
      </c>
      <c r="I1628" s="36">
        <v>8.3921334936411096</v>
      </c>
      <c r="L1628" s="143"/>
      <c r="M1628" s="190" t="s">
        <v>189</v>
      </c>
      <c r="N1628" s="42">
        <v>5.743507426392656E-5</v>
      </c>
      <c r="O1628" s="42">
        <v>2.6332277172280379E-6</v>
      </c>
      <c r="P1628" s="42">
        <v>5.2688539113446533E-5</v>
      </c>
      <c r="Q1628" s="36">
        <v>5.6873125512039044E-5</v>
      </c>
      <c r="R1628" s="102">
        <v>2.7305240235975976E-3</v>
      </c>
      <c r="S1628" s="42">
        <v>1.5458430109646644E-3</v>
      </c>
      <c r="T1628" s="42">
        <v>3.093094053870854E-2</v>
      </c>
      <c r="U1628" s="36">
        <v>1.5816855202200216E-2</v>
      </c>
      <c r="V1628" s="102">
        <v>3.1739999999999997E-3</v>
      </c>
      <c r="W1628" s="42">
        <v>1.3534691357113336E-5</v>
      </c>
      <c r="X1628" s="42">
        <v>3.5039872165458044E-3</v>
      </c>
      <c r="Y1628" s="36">
        <v>3.3245474491110931E-3</v>
      </c>
      <c r="Z1628" s="30">
        <v>1.9198275776823349E-2</v>
      </c>
      <c r="AA1628" s="187">
        <v>2.9624079877369892E-3</v>
      </c>
      <c r="AB1628" s="188">
        <v>0.8238685278859641</v>
      </c>
      <c r="AC1628" s="189">
        <v>0.17316906412629887</v>
      </c>
    </row>
    <row r="1629" spans="1:51" x14ac:dyDescent="0.25">
      <c r="A1629" s="143" t="s">
        <v>190</v>
      </c>
      <c r="B1629" s="102">
        <v>1.1106860286030193E-3</v>
      </c>
      <c r="C1629" s="42">
        <v>8.5174673295129705E-2</v>
      </c>
      <c r="D1629" s="42">
        <v>0</v>
      </c>
      <c r="E1629" s="42">
        <v>8.6285359323732727E-2</v>
      </c>
      <c r="F1629" s="173">
        <v>0.4855136747650643</v>
      </c>
      <c r="G1629" s="174">
        <v>37.232365910324013</v>
      </c>
      <c r="H1629" s="174">
        <v>0</v>
      </c>
      <c r="I1629" s="36">
        <v>37.717879585089079</v>
      </c>
      <c r="L1629" s="143"/>
      <c r="M1629" s="190" t="s">
        <v>190</v>
      </c>
      <c r="N1629" s="42">
        <v>1.0387518890409596E-3</v>
      </c>
      <c r="O1629" s="42">
        <v>5.6518051355138536E-5</v>
      </c>
      <c r="P1629" s="42">
        <v>1.1308758220788216E-3</v>
      </c>
      <c r="Q1629" s="36">
        <v>1.1106860286030193E-3</v>
      </c>
      <c r="R1629" s="102">
        <v>0.11198490891442978</v>
      </c>
      <c r="S1629" s="42">
        <v>2.3482809010979162E-3</v>
      </c>
      <c r="T1629" s="42">
        <v>4.6987007351230237E-2</v>
      </c>
      <c r="U1629" s="36">
        <v>8.5174673295129705E-2</v>
      </c>
      <c r="V1629" s="102">
        <v>0</v>
      </c>
      <c r="W1629" s="42">
        <v>0</v>
      </c>
      <c r="X1629" s="42">
        <v>0</v>
      </c>
      <c r="Y1629" s="36">
        <v>0</v>
      </c>
      <c r="Z1629" s="30">
        <v>8.6285359323732727E-2</v>
      </c>
      <c r="AA1629" s="187">
        <v>1.2872242027014726E-2</v>
      </c>
      <c r="AB1629" s="188">
        <v>0.98712775797298524</v>
      </c>
      <c r="AC1629" s="189">
        <v>0</v>
      </c>
    </row>
    <row r="1630" spans="1:51" x14ac:dyDescent="0.25">
      <c r="A1630" s="143" t="s">
        <v>191</v>
      </c>
      <c r="B1630" s="102">
        <v>8.0489807429540405E-6</v>
      </c>
      <c r="C1630" s="42">
        <v>1.9729786296519738E-4</v>
      </c>
      <c r="D1630" s="42">
        <v>4.8783190210086497E-4</v>
      </c>
      <c r="E1630" s="42">
        <v>6.9317874580901635E-4</v>
      </c>
      <c r="F1630" s="173">
        <v>3.5184472641112238E-3</v>
      </c>
      <c r="G1630" s="174">
        <v>8.6244724435769929E-2</v>
      </c>
      <c r="H1630" s="174">
        <v>0.2132457358399675</v>
      </c>
      <c r="I1630" s="36">
        <v>0.30300890753984866</v>
      </c>
      <c r="L1630" s="143"/>
      <c r="M1630" s="145" t="s">
        <v>191</v>
      </c>
      <c r="N1630" s="102">
        <v>5.87831992224071E-6</v>
      </c>
      <c r="O1630" s="42">
        <v>5.109021198349693E-7</v>
      </c>
      <c r="P1630" s="42">
        <v>1.0222695951417545E-5</v>
      </c>
      <c r="Q1630" s="36">
        <v>8.0489807429540405E-6</v>
      </c>
      <c r="R1630" s="42">
        <v>1.627739468034668E-4</v>
      </c>
      <c r="S1630" s="42">
        <v>1.1375534847256397E-5</v>
      </c>
      <c r="T1630" s="42">
        <v>2.2761431106572923E-4</v>
      </c>
      <c r="U1630" s="36">
        <v>1.9729786296519738E-4</v>
      </c>
      <c r="V1630" s="42">
        <v>4.5380762126430907E-4</v>
      </c>
      <c r="W1630" s="42">
        <v>3.058890353105274E-6</v>
      </c>
      <c r="X1630" s="42">
        <v>5.2838595383999226E-4</v>
      </c>
      <c r="Y1630" s="42">
        <v>4.8783190210086497E-4</v>
      </c>
      <c r="Z1630" s="30">
        <v>6.9317874580901635E-4</v>
      </c>
      <c r="AA1630" s="188">
        <v>1.1611695816726159E-2</v>
      </c>
      <c r="AB1630" s="188">
        <v>0.28462768680959616</v>
      </c>
      <c r="AC1630" s="189">
        <v>0.70376061737367768</v>
      </c>
    </row>
    <row r="1631" spans="1:51" x14ac:dyDescent="0.25">
      <c r="A1631" s="156" t="s">
        <v>192</v>
      </c>
      <c r="B1631" s="175">
        <v>2.3363484720090702E-5</v>
      </c>
      <c r="C1631" s="157">
        <v>4.9540310322077508E-4</v>
      </c>
      <c r="D1631" s="157">
        <v>6.4492522865122184E-4</v>
      </c>
      <c r="E1631" s="157">
        <v>1.1636918165920875E-3</v>
      </c>
      <c r="F1631" s="176">
        <v>1.0212869370505947E-2</v>
      </c>
      <c r="G1631" s="177">
        <v>0.21655533151637699</v>
      </c>
      <c r="H1631" s="177">
        <v>0.28191586969450322</v>
      </c>
      <c r="I1631" s="158">
        <v>0.50868407058138609</v>
      </c>
      <c r="L1631" s="156"/>
      <c r="M1631" s="192" t="s">
        <v>192</v>
      </c>
      <c r="N1631" s="175">
        <v>2.8030653493528433E-5</v>
      </c>
      <c r="O1631" s="157">
        <v>8.0919753335652884E-7</v>
      </c>
      <c r="P1631" s="157">
        <v>1.6191321247234043E-5</v>
      </c>
      <c r="Q1631" s="158">
        <v>2.3363484720090702E-5</v>
      </c>
      <c r="R1631" s="157">
        <v>3.9969478720285295E-4</v>
      </c>
      <c r="S1631" s="157">
        <v>2.911745492345079E-5</v>
      </c>
      <c r="T1631" s="157">
        <v>5.8261431496446419E-4</v>
      </c>
      <c r="U1631" s="158">
        <v>4.9540310322077508E-4</v>
      </c>
      <c r="V1631" s="157">
        <v>5.6736413881676689E-4</v>
      </c>
      <c r="W1631" s="157">
        <v>6.972987044476827E-6</v>
      </c>
      <c r="X1631" s="157">
        <v>7.3737145742529557E-4</v>
      </c>
      <c r="Y1631" s="157">
        <v>6.4492522865122184E-4</v>
      </c>
      <c r="Z1631" s="193">
        <v>1.1636918165920875E-3</v>
      </c>
      <c r="AA1631" s="194">
        <v>2.0077037912418678E-2</v>
      </c>
      <c r="AB1631" s="194">
        <v>0.4257167543478827</v>
      </c>
      <c r="AC1631" s="195">
        <v>0.55420620773969875</v>
      </c>
      <c r="AY1631" s="159"/>
    </row>
    <row r="1633" spans="1:53" ht="12.75" customHeight="1" x14ac:dyDescent="0.25">
      <c r="A1633" s="77" t="s">
        <v>267</v>
      </c>
    </row>
    <row r="1634" spans="1:53" ht="12.75" customHeight="1" x14ac:dyDescent="0.25">
      <c r="A1634" s="149"/>
      <c r="B1634" s="160" t="s">
        <v>285</v>
      </c>
      <c r="C1634" s="161"/>
      <c r="D1634" s="161"/>
      <c r="E1634" s="162"/>
      <c r="F1634" s="60" t="s">
        <v>286</v>
      </c>
      <c r="G1634" s="83"/>
      <c r="H1634" s="84"/>
      <c r="I1634" s="84"/>
      <c r="L1634" s="692" t="s">
        <v>267</v>
      </c>
      <c r="M1634" s="693"/>
      <c r="N1634" s="60" t="s">
        <v>195</v>
      </c>
      <c r="O1634" s="83"/>
      <c r="P1634" s="83"/>
      <c r="Q1634" s="84"/>
      <c r="R1634" s="60" t="s">
        <v>196</v>
      </c>
      <c r="S1634" s="83"/>
      <c r="T1634" s="83"/>
      <c r="U1634" s="84"/>
      <c r="V1634" s="60" t="s">
        <v>197</v>
      </c>
      <c r="W1634" s="83"/>
      <c r="X1634" s="83"/>
      <c r="Y1634" s="84"/>
      <c r="Z1634" s="10" t="s">
        <v>198</v>
      </c>
      <c r="AA1634" s="60" t="s">
        <v>205</v>
      </c>
      <c r="AB1634" s="83"/>
      <c r="AC1634" s="84"/>
    </row>
    <row r="1635" spans="1:53" ht="26.25" x14ac:dyDescent="0.25">
      <c r="A1635" s="156" t="s">
        <v>194</v>
      </c>
      <c r="B1635" s="164" t="s">
        <v>195</v>
      </c>
      <c r="C1635" s="165" t="s">
        <v>196</v>
      </c>
      <c r="D1635" s="165" t="s">
        <v>197</v>
      </c>
      <c r="E1635" s="19" t="s">
        <v>198</v>
      </c>
      <c r="F1635" s="89" t="s">
        <v>195</v>
      </c>
      <c r="G1635" s="89" t="s">
        <v>196</v>
      </c>
      <c r="H1635" s="165" t="s">
        <v>197</v>
      </c>
      <c r="I1635" s="19" t="s">
        <v>198</v>
      </c>
      <c r="L1635" s="694"/>
      <c r="M1635" s="695"/>
      <c r="N1635" s="181" t="s">
        <v>206</v>
      </c>
      <c r="O1635" s="182" t="s">
        <v>224</v>
      </c>
      <c r="P1635" s="182" t="s">
        <v>225</v>
      </c>
      <c r="Q1635" s="183" t="s">
        <v>209</v>
      </c>
      <c r="R1635" s="181" t="s">
        <v>206</v>
      </c>
      <c r="S1635" s="182" t="s">
        <v>224</v>
      </c>
      <c r="T1635" s="182" t="s">
        <v>225</v>
      </c>
      <c r="U1635" s="183" t="s">
        <v>209</v>
      </c>
      <c r="V1635" s="181" t="s">
        <v>206</v>
      </c>
      <c r="W1635" s="182" t="s">
        <v>224</v>
      </c>
      <c r="X1635" s="182" t="s">
        <v>225</v>
      </c>
      <c r="Y1635" s="183" t="s">
        <v>209</v>
      </c>
      <c r="Z1635" s="184" t="s">
        <v>209</v>
      </c>
      <c r="AA1635" s="181" t="s">
        <v>195</v>
      </c>
      <c r="AB1635" s="182" t="s">
        <v>196</v>
      </c>
      <c r="AC1635" s="183" t="s">
        <v>197</v>
      </c>
    </row>
    <row r="1636" spans="1:53" x14ac:dyDescent="0.25">
      <c r="A1636" s="143" t="s">
        <v>170</v>
      </c>
      <c r="B1636" s="167">
        <v>203.43415840945954</v>
      </c>
      <c r="C1636" s="154">
        <v>2854.8538112007232</v>
      </c>
      <c r="D1636" s="154">
        <v>2287.6513810665997</v>
      </c>
      <c r="E1636" s="155">
        <v>5345.9393506767829</v>
      </c>
      <c r="F1636" s="168">
        <v>88927.080451659538</v>
      </c>
      <c r="G1636" s="169">
        <v>1247940.9383914387</v>
      </c>
      <c r="H1636" s="169">
        <v>1000000</v>
      </c>
      <c r="I1636" s="151">
        <v>2336868.0188430985</v>
      </c>
      <c r="L1636" s="149"/>
      <c r="M1636" s="185" t="s">
        <v>170</v>
      </c>
      <c r="N1636" s="154">
        <v>114.80584475916874</v>
      </c>
      <c r="O1636" s="154">
        <v>14.987119055033252</v>
      </c>
      <c r="P1636" s="154">
        <v>299.87889135553087</v>
      </c>
      <c r="Q1636" s="155">
        <v>203.43415840945954</v>
      </c>
      <c r="R1636" s="167">
        <v>1254.0636698719907</v>
      </c>
      <c r="S1636" s="154">
        <v>232.25267546638167</v>
      </c>
      <c r="T1636" s="154">
        <v>4647.1689840766339</v>
      </c>
      <c r="U1636" s="155">
        <v>2854.8538112007232</v>
      </c>
      <c r="V1636" s="167">
        <v>1162.1996077201268</v>
      </c>
      <c r="W1636" s="154">
        <v>176.44584160459604</v>
      </c>
      <c r="X1636" s="154">
        <v>3530.5239899932499</v>
      </c>
      <c r="Y1636" s="155">
        <v>2287.6513810665997</v>
      </c>
      <c r="Z1636" s="186">
        <v>5345.9393506767829</v>
      </c>
      <c r="AA1636" s="187">
        <v>3.8053959288502831E-2</v>
      </c>
      <c r="AB1636" s="188">
        <v>0.53402285808560579</v>
      </c>
      <c r="AC1636" s="189">
        <v>0.4279231826258913</v>
      </c>
    </row>
    <row r="1637" spans="1:53" x14ac:dyDescent="0.25">
      <c r="A1637" s="143" t="s">
        <v>172</v>
      </c>
      <c r="B1637" s="167">
        <v>201.2804179316654</v>
      </c>
      <c r="C1637" s="154">
        <v>2461.0894718305376</v>
      </c>
      <c r="D1637" s="154">
        <v>2204.0062670496259</v>
      </c>
      <c r="E1637" s="155">
        <v>4866.3761568118289</v>
      </c>
      <c r="F1637" s="170">
        <v>87985.616863448813</v>
      </c>
      <c r="G1637" s="171">
        <v>1075814.9131460204</v>
      </c>
      <c r="H1637" s="171">
        <v>963436.24963608966</v>
      </c>
      <c r="I1637" s="155">
        <v>2127236.7796455594</v>
      </c>
      <c r="L1637" s="143"/>
      <c r="M1637" s="190" t="s">
        <v>172</v>
      </c>
      <c r="N1637" s="154">
        <v>112.37081273669666</v>
      </c>
      <c r="O1637" s="154">
        <v>14.903373825826922</v>
      </c>
      <c r="P1637" s="154">
        <v>298.20322397753165</v>
      </c>
      <c r="Q1637" s="155">
        <v>201.2804179316654</v>
      </c>
      <c r="R1637" s="167">
        <v>982.51989169992328</v>
      </c>
      <c r="S1637" s="154">
        <v>206.27408923089584</v>
      </c>
      <c r="T1637" s="154">
        <v>4127.3606332738673</v>
      </c>
      <c r="U1637" s="155">
        <v>2461.0894718305376</v>
      </c>
      <c r="V1637" s="167">
        <v>1014.6865568018108</v>
      </c>
      <c r="W1637" s="154">
        <v>176.44584160459604</v>
      </c>
      <c r="X1637" s="154">
        <v>3530.5239899932499</v>
      </c>
      <c r="Y1637" s="155">
        <v>2204.0062670496259</v>
      </c>
      <c r="Z1637" s="186">
        <v>4866.3761568118289</v>
      </c>
      <c r="AA1637" s="187">
        <v>4.1361459008859854E-2</v>
      </c>
      <c r="AB1637" s="188">
        <v>0.50573350528720795</v>
      </c>
      <c r="AC1637" s="189">
        <v>0.45290503570393226</v>
      </c>
    </row>
    <row r="1638" spans="1:53" x14ac:dyDescent="0.25">
      <c r="A1638" s="143" t="s">
        <v>33</v>
      </c>
      <c r="B1638" s="167">
        <v>6.4996648114411153</v>
      </c>
      <c r="C1638" s="154">
        <v>1023.5786115456283</v>
      </c>
      <c r="D1638" s="154">
        <v>324.77677188105434</v>
      </c>
      <c r="E1638" s="155">
        <v>1354.8550482381238</v>
      </c>
      <c r="F1638" s="170">
        <v>2841.1955008680989</v>
      </c>
      <c r="G1638" s="171">
        <v>447436.44945952942</v>
      </c>
      <c r="H1638" s="171">
        <v>141969.52147911178</v>
      </c>
      <c r="I1638" s="155">
        <v>592247.16643950925</v>
      </c>
      <c r="L1638" s="143"/>
      <c r="M1638" s="190" t="s">
        <v>33</v>
      </c>
      <c r="N1638" s="154">
        <v>7.6151179747210751</v>
      </c>
      <c r="O1638" s="154">
        <v>0.23635530265011134</v>
      </c>
      <c r="P1638" s="154">
        <v>4.7292588965530893</v>
      </c>
      <c r="Q1638" s="155">
        <v>6.4996648114411153</v>
      </c>
      <c r="R1638" s="167">
        <v>610.42076484258143</v>
      </c>
      <c r="S1638" s="154">
        <v>73.394202940959403</v>
      </c>
      <c r="T1638" s="154">
        <v>1468.5525703131152</v>
      </c>
      <c r="U1638" s="155">
        <v>1023.5786115456283</v>
      </c>
      <c r="V1638" s="167">
        <v>572.76283319853303</v>
      </c>
      <c r="W1638" s="154">
        <v>0</v>
      </c>
      <c r="X1638" s="154">
        <v>0</v>
      </c>
      <c r="Y1638" s="155">
        <v>324.77677188105434</v>
      </c>
      <c r="Z1638" s="186">
        <v>1354.8550482381238</v>
      </c>
      <c r="AA1638" s="187">
        <v>4.7973137937474481E-3</v>
      </c>
      <c r="AB1638" s="188">
        <v>0.75548938823876921</v>
      </c>
      <c r="AC1638" s="189">
        <v>0.23971329796748331</v>
      </c>
    </row>
    <row r="1639" spans="1:53" x14ac:dyDescent="0.25">
      <c r="A1639" s="143" t="s">
        <v>25</v>
      </c>
      <c r="B1639" s="167">
        <v>174.55325726849202</v>
      </c>
      <c r="C1639" s="154">
        <v>1397.8566493376479</v>
      </c>
      <c r="D1639" s="154">
        <v>1866.6770786625796</v>
      </c>
      <c r="E1639" s="155">
        <v>3439.0869852687192</v>
      </c>
      <c r="F1639" s="170">
        <v>76302.385369185024</v>
      </c>
      <c r="G1639" s="171">
        <v>611044.43662473967</v>
      </c>
      <c r="H1639" s="171">
        <v>815979.69608125172</v>
      </c>
      <c r="I1639" s="155">
        <v>1503326.518075176</v>
      </c>
      <c r="L1639" s="143"/>
      <c r="M1639" s="190" t="s">
        <v>25</v>
      </c>
      <c r="N1639" s="154">
        <v>80.87390491107665</v>
      </c>
      <c r="O1639" s="154">
        <v>13.942697852311468</v>
      </c>
      <c r="P1639" s="154">
        <v>278.98095418492875</v>
      </c>
      <c r="Q1639" s="155">
        <v>174.55325726849202</v>
      </c>
      <c r="R1639" s="167">
        <v>372.09422132716696</v>
      </c>
      <c r="S1639" s="154">
        <v>128.5840834091517</v>
      </c>
      <c r="T1639" s="154">
        <v>2572.8528770013136</v>
      </c>
      <c r="U1639" s="155">
        <v>1397.8566493376479</v>
      </c>
      <c r="V1639" s="167">
        <v>419.78680291212345</v>
      </c>
      <c r="W1639" s="154">
        <v>176.44584160459604</v>
      </c>
      <c r="X1639" s="154">
        <v>3530.5239899932499</v>
      </c>
      <c r="Y1639" s="155">
        <v>1866.6770786625796</v>
      </c>
      <c r="Z1639" s="186">
        <v>3439.0869852687192</v>
      </c>
      <c r="AA1639" s="187">
        <v>5.0755697083612147E-2</v>
      </c>
      <c r="AB1639" s="188">
        <v>0.40646155660654915</v>
      </c>
      <c r="AC1639" s="189">
        <v>0.5427827463098388</v>
      </c>
      <c r="AZ1639" s="159"/>
    </row>
    <row r="1640" spans="1:53" x14ac:dyDescent="0.25">
      <c r="A1640" s="143" t="s">
        <v>173</v>
      </c>
      <c r="B1640" s="167">
        <v>20.227495851732286</v>
      </c>
      <c r="C1640" s="154">
        <v>39.654210947261419</v>
      </c>
      <c r="D1640" s="154">
        <v>12.552416505992003</v>
      </c>
      <c r="E1640" s="155">
        <v>72.434123304985704</v>
      </c>
      <c r="F1640" s="170">
        <v>8842.0359933957134</v>
      </c>
      <c r="G1640" s="171">
        <v>17334.027061751407</v>
      </c>
      <c r="H1640" s="171">
        <v>5487.0320757263007</v>
      </c>
      <c r="I1640" s="155">
        <v>31663.095130873418</v>
      </c>
      <c r="L1640" s="143"/>
      <c r="M1640" s="190" t="s">
        <v>173</v>
      </c>
      <c r="N1640" s="154">
        <v>23.881789850898944</v>
      </c>
      <c r="O1640" s="154">
        <v>0.72432067086534291</v>
      </c>
      <c r="P1640" s="154">
        <v>14.493010896049858</v>
      </c>
      <c r="Q1640" s="155">
        <v>20.227495851732286</v>
      </c>
      <c r="R1640" s="167">
        <v>4.9055301748737179E-3</v>
      </c>
      <c r="S1640" s="154">
        <v>4.2958028807847466</v>
      </c>
      <c r="T1640" s="154">
        <v>85.955185959438367</v>
      </c>
      <c r="U1640" s="155">
        <v>39.654210947261419</v>
      </c>
      <c r="V1640" s="167">
        <v>22.136920691154295</v>
      </c>
      <c r="W1640" s="154">
        <v>0</v>
      </c>
      <c r="X1640" s="154">
        <v>0</v>
      </c>
      <c r="Y1640" s="155">
        <v>12.552416505992003</v>
      </c>
      <c r="Z1640" s="186">
        <v>72.434123304985704</v>
      </c>
      <c r="AA1640" s="187">
        <v>0.27925368498716974</v>
      </c>
      <c r="AB1640" s="188">
        <v>0.54745207283446173</v>
      </c>
      <c r="AC1640" s="189">
        <v>0.17329424217836856</v>
      </c>
      <c r="AX1640" s="159"/>
    </row>
    <row r="1641" spans="1:53" x14ac:dyDescent="0.25">
      <c r="A1641" s="143" t="s">
        <v>199</v>
      </c>
      <c r="B1641" s="272">
        <v>1.4402356708087299E-2</v>
      </c>
      <c r="C1641" s="273">
        <v>0.26596481794362203</v>
      </c>
      <c r="D1641" s="154">
        <v>0</v>
      </c>
      <c r="E1641" s="155">
        <v>0.28036717465170935</v>
      </c>
      <c r="F1641" s="170">
        <v>6.2956955886225607</v>
      </c>
      <c r="G1641" s="171">
        <v>116.26107900217646</v>
      </c>
      <c r="H1641" s="171">
        <v>0</v>
      </c>
      <c r="I1641" s="155">
        <v>122.55677459079904</v>
      </c>
      <c r="L1641" s="143"/>
      <c r="M1641" s="191" t="s">
        <v>199</v>
      </c>
      <c r="N1641" s="154">
        <v>1.3056873181265829E-2</v>
      </c>
      <c r="O1641" s="154">
        <v>7.5822771436932031E-4</v>
      </c>
      <c r="P1641" s="154">
        <v>1.5171460608618311E-2</v>
      </c>
      <c r="Q1641" s="155">
        <v>1.4402356708087299E-2</v>
      </c>
      <c r="R1641" s="167">
        <v>0.20446929531656474</v>
      </c>
      <c r="S1641" s="154">
        <v>1.6253421244944135E-2</v>
      </c>
      <c r="T1641" s="154">
        <v>0.32521646927408526</v>
      </c>
      <c r="U1641" s="155">
        <v>0.26596481794362203</v>
      </c>
      <c r="V1641" s="167">
        <v>0</v>
      </c>
      <c r="W1641" s="154">
        <v>0</v>
      </c>
      <c r="X1641" s="154">
        <v>0</v>
      </c>
      <c r="Y1641" s="155">
        <v>0</v>
      </c>
      <c r="Z1641" s="186">
        <v>0.28036717465170935</v>
      </c>
      <c r="AA1641" s="187">
        <v>5.1369625299319932E-2</v>
      </c>
      <c r="AB1641" s="188">
        <v>0.94863037470068001</v>
      </c>
      <c r="AC1641" s="189">
        <v>0</v>
      </c>
      <c r="BA1641" s="159"/>
    </row>
    <row r="1642" spans="1:53" x14ac:dyDescent="0.25">
      <c r="A1642" s="143" t="s">
        <v>175</v>
      </c>
      <c r="B1642" s="167">
        <v>13.25065356735468</v>
      </c>
      <c r="C1642" s="154">
        <v>336.13053461005524</v>
      </c>
      <c r="D1642" s="154">
        <v>0.42591789781648304</v>
      </c>
      <c r="E1642" s="155">
        <v>349.80710607522639</v>
      </c>
      <c r="F1642" s="170">
        <v>5792.2521224263928</v>
      </c>
      <c r="G1642" s="171">
        <v>146932.58657852709</v>
      </c>
      <c r="H1642" s="171">
        <v>186.18129551623471</v>
      </c>
      <c r="I1642" s="155">
        <v>152911.01999646972</v>
      </c>
      <c r="L1642" s="143"/>
      <c r="M1642" s="190" t="s">
        <v>175</v>
      </c>
      <c r="N1642" s="154">
        <v>7.6545915607299051</v>
      </c>
      <c r="O1642" s="154">
        <v>0.96532686363150522</v>
      </c>
      <c r="P1642" s="154">
        <v>19.315329957581714</v>
      </c>
      <c r="Q1642" s="155">
        <v>13.25065356735468</v>
      </c>
      <c r="R1642" s="167">
        <v>167.4365973288385</v>
      </c>
      <c r="S1642" s="154">
        <v>26.130114451123813</v>
      </c>
      <c r="T1642" s="154">
        <v>522.84029531109627</v>
      </c>
      <c r="U1642" s="155">
        <v>336.13053461005524</v>
      </c>
      <c r="V1642" s="167">
        <v>0</v>
      </c>
      <c r="W1642" s="154">
        <v>3.8291364778706559E-2</v>
      </c>
      <c r="X1642" s="154">
        <v>0.93357584208409783</v>
      </c>
      <c r="Y1642" s="155">
        <v>0.42591789781648304</v>
      </c>
      <c r="Z1642" s="186">
        <v>349.80710607522639</v>
      </c>
      <c r="AA1642" s="187">
        <v>3.7879886763950169E-2</v>
      </c>
      <c r="AB1642" s="188">
        <v>0.96090253391756431</v>
      </c>
      <c r="AC1642" s="189">
        <v>1.2175793184855683E-3</v>
      </c>
      <c r="AV1642" s="432"/>
    </row>
    <row r="1643" spans="1:53" x14ac:dyDescent="0.25">
      <c r="A1643" s="143" t="s">
        <v>85</v>
      </c>
      <c r="B1643" s="102">
        <v>0.5622317414604725</v>
      </c>
      <c r="C1643" s="42">
        <v>0.34844440200544979</v>
      </c>
      <c r="D1643" s="42">
        <v>3.9422125856663711E-4</v>
      </c>
      <c r="E1643" s="36">
        <v>0.91107036472448888</v>
      </c>
      <c r="F1643" s="173">
        <v>245.76810352910343</v>
      </c>
      <c r="G1643" s="174">
        <v>152.31534179084156</v>
      </c>
      <c r="H1643" s="174">
        <v>0.17232575812440204</v>
      </c>
      <c r="I1643" s="36">
        <v>398.25577107806936</v>
      </c>
      <c r="L1643" s="143"/>
      <c r="M1643" s="190" t="s">
        <v>85</v>
      </c>
      <c r="N1643" s="42">
        <v>0.37624529213658769</v>
      </c>
      <c r="O1643" s="42">
        <v>3.7798166632215857E-2</v>
      </c>
      <c r="P1643" s="42">
        <v>0.75630761744925379</v>
      </c>
      <c r="Q1643" s="36">
        <v>0.5622317414604725</v>
      </c>
      <c r="R1643" s="102">
        <v>2.4854365604956036E-3</v>
      </c>
      <c r="S1643" s="42">
        <v>3.7597491068816734E-2</v>
      </c>
      <c r="T1643" s="42">
        <v>0.75229227832681811</v>
      </c>
      <c r="U1643" s="36">
        <v>0.34844440200544979</v>
      </c>
      <c r="V1643" s="102">
        <v>0</v>
      </c>
      <c r="W1643" s="42">
        <v>3.544173675885314E-5</v>
      </c>
      <c r="X1643" s="42">
        <v>8.6409950208849416E-4</v>
      </c>
      <c r="Y1643" s="36">
        <v>3.9422125856663711E-4</v>
      </c>
      <c r="Z1643" s="30">
        <v>0.91107036472448888</v>
      </c>
      <c r="AA1643" s="187">
        <v>0.6171112169041888</v>
      </c>
      <c r="AB1643" s="188">
        <v>0.38245608187554286</v>
      </c>
      <c r="AC1643" s="189">
        <v>4.3270122026837203E-4</v>
      </c>
    </row>
    <row r="1644" spans="1:53" x14ac:dyDescent="0.25">
      <c r="A1644" s="143" t="s">
        <v>86</v>
      </c>
      <c r="B1644" s="102">
        <v>7.9367314703637456E-4</v>
      </c>
      <c r="C1644" s="42">
        <v>3.1309083899639851E-3</v>
      </c>
      <c r="D1644" s="42">
        <v>3.4748630200387397E-3</v>
      </c>
      <c r="E1644" s="36">
        <v>7.3994445570390996E-3</v>
      </c>
      <c r="F1644" s="173">
        <v>0.34693797910166307</v>
      </c>
      <c r="G1644" s="174">
        <v>1.3686125499175592</v>
      </c>
      <c r="H1644" s="174">
        <v>1.5189652797615569</v>
      </c>
      <c r="I1644" s="36">
        <v>3.2345158087807793</v>
      </c>
      <c r="L1644" s="143"/>
      <c r="M1644" s="190" t="s">
        <v>86</v>
      </c>
      <c r="N1644" s="42">
        <v>6.8739658159107625E-4</v>
      </c>
      <c r="O1644" s="42">
        <v>4.3757647109359161E-5</v>
      </c>
      <c r="P1644" s="42">
        <v>8.7555150895223606E-4</v>
      </c>
      <c r="Q1644" s="36">
        <v>7.9367314703637456E-4</v>
      </c>
      <c r="R1644" s="102">
        <v>2.0110270918877698E-3</v>
      </c>
      <c r="S1644" s="42">
        <v>2.1565831759725893E-4</v>
      </c>
      <c r="T1644" s="42">
        <v>4.315130676895893E-3</v>
      </c>
      <c r="U1644" s="36">
        <v>3.1309083899639851E-3</v>
      </c>
      <c r="V1644" s="102">
        <v>0</v>
      </c>
      <c r="W1644" s="42">
        <v>3.1240116496271826E-4</v>
      </c>
      <c r="X1644" s="42">
        <v>7.6166044833770605E-3</v>
      </c>
      <c r="Y1644" s="36">
        <v>3.4748630200387397E-3</v>
      </c>
      <c r="Z1644" s="30">
        <v>7.3994445570390996E-3</v>
      </c>
      <c r="AA1644" s="187">
        <v>0.10726117898692172</v>
      </c>
      <c r="AB1644" s="188">
        <v>0.42312748826336549</v>
      </c>
      <c r="AC1644" s="189">
        <v>0.46961133274971278</v>
      </c>
    </row>
    <row r="1645" spans="1:53" x14ac:dyDescent="0.25">
      <c r="A1645" s="143" t="s">
        <v>176</v>
      </c>
      <c r="B1645" s="167">
        <v>30.327929195133493</v>
      </c>
      <c r="C1645" s="154">
        <v>347.41355739355919</v>
      </c>
      <c r="D1645" s="154">
        <v>1.3585832358837482</v>
      </c>
      <c r="E1645" s="155">
        <v>379.10006982457639</v>
      </c>
      <c r="F1645" s="170">
        <v>13257.233792761435</v>
      </c>
      <c r="G1645" s="171">
        <v>151864.7291579805</v>
      </c>
      <c r="H1645" s="171">
        <v>593.87686739677929</v>
      </c>
      <c r="I1645" s="155">
        <v>165715.83981813872</v>
      </c>
      <c r="L1645" s="143"/>
      <c r="M1645" s="190" t="s">
        <v>176</v>
      </c>
      <c r="N1645" s="154">
        <v>19.124110418949172</v>
      </c>
      <c r="O1645" s="154">
        <v>2.1108676390819614</v>
      </c>
      <c r="P1645" s="154">
        <v>42.236579630931672</v>
      </c>
      <c r="Q1645" s="155">
        <v>30.327929195133493</v>
      </c>
      <c r="R1645" s="154">
        <v>168.04408260500364</v>
      </c>
      <c r="S1645" s="154">
        <v>27.315188637351589</v>
      </c>
      <c r="T1645" s="154">
        <v>546.55257329027825</v>
      </c>
      <c r="U1645" s="155">
        <v>347.41355739355919</v>
      </c>
      <c r="V1645" s="154">
        <v>0</v>
      </c>
      <c r="W1645" s="154">
        <v>0.12214092559659248</v>
      </c>
      <c r="X1645" s="154">
        <v>2.977899015241674</v>
      </c>
      <c r="Y1645" s="155">
        <v>1.3585832358837482</v>
      </c>
      <c r="Z1645" s="154">
        <v>379.10006982457639</v>
      </c>
      <c r="AA1645" s="187">
        <v>7.9999798494279739E-2</v>
      </c>
      <c r="AB1645" s="188">
        <v>0.91641649539742964</v>
      </c>
      <c r="AC1645" s="189">
        <v>3.583706108290655E-3</v>
      </c>
    </row>
    <row r="1646" spans="1:53" x14ac:dyDescent="0.25">
      <c r="A1646" s="143" t="s">
        <v>177</v>
      </c>
      <c r="B1646" s="102">
        <v>2.094059383221282E-2</v>
      </c>
      <c r="C1646" s="42">
        <v>2.1170341108551999E-2</v>
      </c>
      <c r="D1646" s="42">
        <v>1.2282726149660011E-2</v>
      </c>
      <c r="E1646" s="36">
        <v>5.439366109042483E-2</v>
      </c>
      <c r="F1646" s="173">
        <v>9.1537521868604959</v>
      </c>
      <c r="G1646" s="174">
        <v>9.2541815084960604</v>
      </c>
      <c r="H1646" s="174">
        <v>5.3691424538354644</v>
      </c>
      <c r="I1646" s="36">
        <v>23.77707614919202</v>
      </c>
      <c r="L1646" s="143"/>
      <c r="M1646" s="190" t="s">
        <v>177</v>
      </c>
      <c r="N1646" s="42">
        <v>1.6056363839889998E-2</v>
      </c>
      <c r="O1646" s="42">
        <v>1.2823097633307492E-3</v>
      </c>
      <c r="P1646" s="42">
        <v>2.5657875192020688E-2</v>
      </c>
      <c r="Q1646" s="36">
        <v>2.094059383221282E-2</v>
      </c>
      <c r="R1646" s="102">
        <v>2.8529380940599783E-3</v>
      </c>
      <c r="S1646" s="42">
        <v>2.1183150640905644E-3</v>
      </c>
      <c r="T1646" s="42">
        <v>4.2385595966014648E-2</v>
      </c>
      <c r="U1646" s="36">
        <v>2.1170341108551999E-2</v>
      </c>
      <c r="V1646" s="102">
        <v>0</v>
      </c>
      <c r="W1646" s="42">
        <v>1.1042558903599752E-3</v>
      </c>
      <c r="X1646" s="42">
        <v>2.6922692065873183E-2</v>
      </c>
      <c r="Y1646" s="36">
        <v>1.2282726149660011E-2</v>
      </c>
      <c r="Z1646" s="30">
        <v>5.439366109042483E-2</v>
      </c>
      <c r="AA1646" s="187">
        <v>0.38498224632096129</v>
      </c>
      <c r="AB1646" s="188">
        <v>0.38920603401484799</v>
      </c>
      <c r="AC1646" s="189">
        <v>0.22581171966419072</v>
      </c>
    </row>
    <row r="1647" spans="1:53" x14ac:dyDescent="0.25">
      <c r="A1647" s="143" t="s">
        <v>178</v>
      </c>
      <c r="B1647" s="102">
        <v>3.8639334402344114E-2</v>
      </c>
      <c r="C1647" s="42">
        <v>8.2552315211325472E-2</v>
      </c>
      <c r="D1647" s="42">
        <v>0.24667792205002717</v>
      </c>
      <c r="E1647" s="36">
        <v>0.36786957166369677</v>
      </c>
      <c r="F1647" s="173">
        <v>16.890394542689815</v>
      </c>
      <c r="G1647" s="174">
        <v>36.086055722719472</v>
      </c>
      <c r="H1647" s="174">
        <v>107.8302070374969</v>
      </c>
      <c r="I1647" s="36">
        <v>160.80665730290619</v>
      </c>
      <c r="L1647" s="143"/>
      <c r="M1647" s="190" t="s">
        <v>178</v>
      </c>
      <c r="N1647" s="42">
        <v>2.3112809377202753E-2</v>
      </c>
      <c r="O1647" s="42">
        <v>2.7662840628873532E-3</v>
      </c>
      <c r="P1647" s="42">
        <v>5.5350877971075976E-2</v>
      </c>
      <c r="Q1647" s="36">
        <v>3.8639334402344114E-2</v>
      </c>
      <c r="R1647" s="102">
        <v>3.0229426917269538E-2</v>
      </c>
      <c r="S1647" s="42">
        <v>7.0865908556534416E-3</v>
      </c>
      <c r="T1647" s="42">
        <v>0.14179636536415582</v>
      </c>
      <c r="U1647" s="36">
        <v>8.2552315211325472E-2</v>
      </c>
      <c r="V1647" s="102">
        <v>0</v>
      </c>
      <c r="W1647" s="42">
        <v>2.2177124616023558E-2</v>
      </c>
      <c r="X1647" s="42">
        <v>0.54069704509256533</v>
      </c>
      <c r="Y1647" s="36">
        <v>0.24667792205002717</v>
      </c>
      <c r="Z1647" s="30">
        <v>0.36786957166369677</v>
      </c>
      <c r="AA1647" s="187">
        <v>0.10503541847072871</v>
      </c>
      <c r="AB1647" s="188">
        <v>0.22440647873642047</v>
      </c>
      <c r="AC1647" s="189">
        <v>0.67055810279285077</v>
      </c>
    </row>
    <row r="1648" spans="1:53" x14ac:dyDescent="0.25">
      <c r="A1648" s="143" t="s">
        <v>179</v>
      </c>
      <c r="B1648" s="102">
        <v>5.7827717970264952E-2</v>
      </c>
      <c r="C1648" s="42">
        <v>0.17102449679105886</v>
      </c>
      <c r="D1648" s="42">
        <v>4.6002025560245699E-2</v>
      </c>
      <c r="E1648" s="36">
        <v>0.27485424032156952</v>
      </c>
      <c r="F1648" s="173">
        <v>25.278203859585997</v>
      </c>
      <c r="G1648" s="174">
        <v>74.759859918568552</v>
      </c>
      <c r="H1648" s="174">
        <v>20.108844354946083</v>
      </c>
      <c r="I1648" s="36">
        <v>120.14690813310062</v>
      </c>
      <c r="L1648" s="143"/>
      <c r="M1648" s="190" t="s">
        <v>179</v>
      </c>
      <c r="N1648" s="42">
        <v>4.1939390849038152E-2</v>
      </c>
      <c r="O1648" s="42">
        <v>3.6885804315736907E-3</v>
      </c>
      <c r="P1648" s="42">
        <v>7.3805206086258707E-2</v>
      </c>
      <c r="Q1648" s="36">
        <v>5.7827717970264952E-2</v>
      </c>
      <c r="R1648" s="102">
        <v>7.8700939269894007E-2</v>
      </c>
      <c r="S1648" s="42">
        <v>1.3693884801708033E-2</v>
      </c>
      <c r="T1648" s="42">
        <v>0.27400242685784465</v>
      </c>
      <c r="U1648" s="36">
        <v>0.17102449679105886</v>
      </c>
      <c r="V1648" s="102">
        <v>0</v>
      </c>
      <c r="W1648" s="42">
        <v>4.1357274496262829E-3</v>
      </c>
      <c r="X1648" s="42">
        <v>0.10083253126987646</v>
      </c>
      <c r="Y1648" s="36">
        <v>4.6002025560245699E-2</v>
      </c>
      <c r="Z1648" s="30">
        <v>0.27485424032156952</v>
      </c>
      <c r="AA1648" s="187">
        <v>0.21039412709299524</v>
      </c>
      <c r="AB1648" s="188">
        <v>0.62223706860394945</v>
      </c>
      <c r="AC1648" s="189">
        <v>0.16736880430305529</v>
      </c>
    </row>
    <row r="1649" spans="1:51" x14ac:dyDescent="0.25">
      <c r="A1649" s="143" t="s">
        <v>180</v>
      </c>
      <c r="B1649" s="102">
        <v>6.9666447716867936E-3</v>
      </c>
      <c r="C1649" s="42">
        <v>4.1729933231024564E-2</v>
      </c>
      <c r="D1649" s="42">
        <v>1.8246642429323449E-2</v>
      </c>
      <c r="E1649" s="36">
        <v>6.6943220432034808E-2</v>
      </c>
      <c r="F1649" s="173">
        <v>3.0453262369193026</v>
      </c>
      <c r="G1649" s="174">
        <v>18.241386592553411</v>
      </c>
      <c r="H1649" s="174">
        <v>7.9761464444884496</v>
      </c>
      <c r="I1649" s="36">
        <v>29.262859273961165</v>
      </c>
      <c r="L1649" s="143"/>
      <c r="M1649" s="190" t="s">
        <v>180</v>
      </c>
      <c r="N1649" s="42">
        <v>1.0937392655354457E-2</v>
      </c>
      <c r="O1649" s="42">
        <v>8.2853086702239234E-5</v>
      </c>
      <c r="P1649" s="42">
        <v>1.6578164018325437E-3</v>
      </c>
      <c r="Q1649" s="36">
        <v>6.9666447716867936E-3</v>
      </c>
      <c r="R1649" s="102">
        <v>1.2490617964848081E-2</v>
      </c>
      <c r="S1649" s="42">
        <v>3.7536608981047189E-3</v>
      </c>
      <c r="T1649" s="42">
        <v>7.5107408202660181E-2</v>
      </c>
      <c r="U1649" s="36">
        <v>4.1729933231024564E-2</v>
      </c>
      <c r="V1649" s="102">
        <v>1.7999999999999999E-2</v>
      </c>
      <c r="W1649" s="42">
        <v>2.2173933707758764E-5</v>
      </c>
      <c r="X1649" s="42">
        <v>1.8540619248051702E-2</v>
      </c>
      <c r="Y1649" s="36">
        <v>1.8246642429323449E-2</v>
      </c>
      <c r="Z1649" s="30">
        <v>6.6943220432034808E-2</v>
      </c>
      <c r="AA1649" s="187">
        <v>0.10406796575853103</v>
      </c>
      <c r="AB1649" s="188">
        <v>0.6233630972891655</v>
      </c>
      <c r="AC1649" s="189">
        <v>0.27256893695230344</v>
      </c>
    </row>
    <row r="1650" spans="1:51" x14ac:dyDescent="0.25">
      <c r="A1650" s="143" t="s">
        <v>181</v>
      </c>
      <c r="B1650" s="102">
        <v>1.9076134636946264E-3</v>
      </c>
      <c r="C1650" s="42">
        <v>3.1368566919528842E-2</v>
      </c>
      <c r="D1650" s="42">
        <v>4.8181847088566571E-3</v>
      </c>
      <c r="E1650" s="36">
        <v>3.8094365092080126E-2</v>
      </c>
      <c r="F1650" s="173">
        <v>0.83387419931319096</v>
      </c>
      <c r="G1650" s="174">
        <v>13.712127284404451</v>
      </c>
      <c r="H1650" s="174">
        <v>2.106170874082316</v>
      </c>
      <c r="I1650" s="36">
        <v>16.652172357799959</v>
      </c>
      <c r="L1650" s="143"/>
      <c r="M1650" s="190" t="s">
        <v>181</v>
      </c>
      <c r="N1650" s="42">
        <v>2.1598716110584732E-3</v>
      </c>
      <c r="O1650" s="42">
        <v>7.398372552920712E-5</v>
      </c>
      <c r="P1650" s="42">
        <v>1.4803483917477486E-3</v>
      </c>
      <c r="Q1650" s="36">
        <v>1.9076134636946264E-3</v>
      </c>
      <c r="R1650" s="102">
        <v>7.7895846642348525E-3</v>
      </c>
      <c r="S1650" s="42">
        <v>2.919913614577645E-3</v>
      </c>
      <c r="T1650" s="42">
        <v>5.8424868340483216E-2</v>
      </c>
      <c r="U1650" s="36">
        <v>3.1368566919528842E-2</v>
      </c>
      <c r="V1650" s="102">
        <v>4.5999999999999999E-3</v>
      </c>
      <c r="W1650" s="42">
        <v>1.9615494720454111E-5</v>
      </c>
      <c r="X1650" s="42">
        <v>5.0782423428200069E-3</v>
      </c>
      <c r="Y1650" s="36">
        <v>4.8181847088566571E-3</v>
      </c>
      <c r="Z1650" s="30">
        <v>3.8094365092080126E-2</v>
      </c>
      <c r="AA1650" s="187">
        <v>5.0076000980292544E-2</v>
      </c>
      <c r="AB1650" s="188">
        <v>0.82344375194877351</v>
      </c>
      <c r="AC1650" s="189">
        <v>0.12648024707093397</v>
      </c>
    </row>
    <row r="1651" spans="1:51" x14ac:dyDescent="0.25">
      <c r="A1651" s="143" t="s">
        <v>182</v>
      </c>
      <c r="B1651" s="102">
        <v>2.9585272521865769E-2</v>
      </c>
      <c r="C1651" s="42">
        <v>0.36103057163314178</v>
      </c>
      <c r="D1651" s="42">
        <v>0</v>
      </c>
      <c r="E1651" s="36">
        <v>0.39061584415500755</v>
      </c>
      <c r="F1651" s="173">
        <v>12.93259662146243</v>
      </c>
      <c r="G1651" s="174">
        <v>157.81712835319081</v>
      </c>
      <c r="H1651" s="174">
        <v>0</v>
      </c>
      <c r="I1651" s="36">
        <v>170.74972497465325</v>
      </c>
      <c r="L1651" s="143"/>
      <c r="M1651" s="190" t="s">
        <v>182</v>
      </c>
      <c r="N1651" s="42">
        <v>1.8689695036007339E-2</v>
      </c>
      <c r="O1651" s="42">
        <v>2.0570958984204748E-3</v>
      </c>
      <c r="P1651" s="42">
        <v>4.1160655037511672E-2</v>
      </c>
      <c r="Q1651" s="36">
        <v>2.9585272521865769E-2</v>
      </c>
      <c r="R1651" s="102">
        <v>0.3014844710383679</v>
      </c>
      <c r="S1651" s="42">
        <v>2.0592916285288556E-2</v>
      </c>
      <c r="T1651" s="42">
        <v>0.4120458963949884</v>
      </c>
      <c r="U1651" s="36">
        <v>0.36103057163314178</v>
      </c>
      <c r="V1651" s="102">
        <v>0</v>
      </c>
      <c r="W1651" s="42">
        <v>0</v>
      </c>
      <c r="X1651" s="42">
        <v>0</v>
      </c>
      <c r="Y1651" s="36">
        <v>0</v>
      </c>
      <c r="Z1651" s="30">
        <v>0.39061584415500755</v>
      </c>
      <c r="AA1651" s="187">
        <v>7.5740072924756957E-2</v>
      </c>
      <c r="AB1651" s="188">
        <v>0.92425992707524307</v>
      </c>
      <c r="AC1651" s="189">
        <v>0</v>
      </c>
    </row>
    <row r="1652" spans="1:51" x14ac:dyDescent="0.25">
      <c r="A1652" s="143" t="s">
        <v>200</v>
      </c>
      <c r="B1652" s="102">
        <v>3.8140368691845169E-4</v>
      </c>
      <c r="C1652" s="42">
        <v>1.0379369845967084E-3</v>
      </c>
      <c r="D1652" s="42">
        <v>7.0700275666792025E-4</v>
      </c>
      <c r="E1652" s="36">
        <v>2.1263434281830803E-3</v>
      </c>
      <c r="F1652" s="173">
        <v>0.16672281890286325</v>
      </c>
      <c r="G1652" s="174">
        <v>0.45371291849231782</v>
      </c>
      <c r="H1652" s="174">
        <v>0.3090517910724167</v>
      </c>
      <c r="I1652" s="36">
        <v>0.92948752846759775</v>
      </c>
      <c r="L1652" s="143"/>
      <c r="M1652" s="190" t="s">
        <v>200</v>
      </c>
      <c r="N1652" s="42">
        <v>2.4373352381696934E-4</v>
      </c>
      <c r="O1652" s="42">
        <v>2.6347886809963415E-5</v>
      </c>
      <c r="P1652" s="42">
        <v>5.2719772606859509E-4</v>
      </c>
      <c r="Q1652" s="36">
        <v>3.8140368691845169E-4</v>
      </c>
      <c r="R1652" s="102">
        <v>4.9380176650578309E-4</v>
      </c>
      <c r="S1652" s="42">
        <v>8.2113931531040243E-5</v>
      </c>
      <c r="T1652" s="42">
        <v>1.6430265658096944E-3</v>
      </c>
      <c r="U1652" s="36">
        <v>1.0379369845967084E-3</v>
      </c>
      <c r="V1652" s="102">
        <v>6.5769220473088272E-4</v>
      </c>
      <c r="W1652" s="42">
        <v>4.4331744247902527E-6</v>
      </c>
      <c r="X1652" s="42">
        <v>7.65776744695641E-4</v>
      </c>
      <c r="Y1652" s="36">
        <v>7.0700275666792025E-4</v>
      </c>
      <c r="Z1652" s="30">
        <v>2.1263434281830803E-3</v>
      </c>
      <c r="AA1652" s="187">
        <v>0.17937068954301227</v>
      </c>
      <c r="AB1652" s="188">
        <v>0.4881323359339021</v>
      </c>
      <c r="AC1652" s="189">
        <v>0.33249697452308563</v>
      </c>
    </row>
    <row r="1653" spans="1:51" x14ac:dyDescent="0.25">
      <c r="A1653" s="143" t="s">
        <v>201</v>
      </c>
      <c r="B1653" s="102">
        <v>4.9423277988570554E-4</v>
      </c>
      <c r="C1653" s="42">
        <v>2.4073347441583496E-3</v>
      </c>
      <c r="D1653" s="42">
        <v>9.3467424442206064E-4</v>
      </c>
      <c r="E1653" s="36">
        <v>3.836241768466116E-3</v>
      </c>
      <c r="F1653" s="173">
        <v>0.21604374861316208</v>
      </c>
      <c r="G1653" s="174">
        <v>1.0523171336691819</v>
      </c>
      <c r="H1653" s="174">
        <v>0.40857372419493221</v>
      </c>
      <c r="I1653" s="36">
        <v>1.6769346064772763</v>
      </c>
      <c r="L1653" s="143"/>
      <c r="M1653" s="190" t="s">
        <v>201</v>
      </c>
      <c r="N1653" s="42">
        <v>4.6531729337760149E-4</v>
      </c>
      <c r="O1653" s="42">
        <v>2.4959332214276873E-5</v>
      </c>
      <c r="P1653" s="42">
        <v>4.9941398649782916E-4</v>
      </c>
      <c r="Q1653" s="36">
        <v>4.9423277988570554E-4</v>
      </c>
      <c r="R1653" s="102">
        <v>1.2151835709297678E-3</v>
      </c>
      <c r="S1653" s="42">
        <v>1.8615731949720059E-4</v>
      </c>
      <c r="T1653" s="42">
        <v>3.7248420048941822E-3</v>
      </c>
      <c r="U1653" s="36">
        <v>2.4073347441583496E-3</v>
      </c>
      <c r="V1653" s="102">
        <v>8.2226686785038681E-4</v>
      </c>
      <c r="W1653" s="42">
        <v>1.0105778325328735E-5</v>
      </c>
      <c r="X1653" s="42">
        <v>1.0686542861236168E-3</v>
      </c>
      <c r="Y1653" s="36">
        <v>9.3467424442206064E-4</v>
      </c>
      <c r="Z1653" s="30">
        <v>3.836241768466116E-3</v>
      </c>
      <c r="AA1653" s="187">
        <v>0.12883254229394403</v>
      </c>
      <c r="AB1653" s="188">
        <v>0.62752425145532442</v>
      </c>
      <c r="AC1653" s="189">
        <v>0.24364320625073144</v>
      </c>
    </row>
    <row r="1654" spans="1:51" ht="11.25" customHeight="1" x14ac:dyDescent="0.25">
      <c r="A1654" s="143" t="s">
        <v>185</v>
      </c>
      <c r="B1654" s="102">
        <v>5.0488804604030394E-4</v>
      </c>
      <c r="C1654" s="42">
        <v>1.9328517928437277E-3</v>
      </c>
      <c r="D1654" s="42">
        <v>8.4750810432654058E-3</v>
      </c>
      <c r="E1654" s="36">
        <v>1.0912820882149437E-2</v>
      </c>
      <c r="F1654" s="173">
        <v>0.22070148022506114</v>
      </c>
      <c r="G1654" s="174">
        <v>0.84490661856989357</v>
      </c>
      <c r="H1654" s="174">
        <v>3.7047082931464694</v>
      </c>
      <c r="I1654" s="36">
        <v>4.7703163919414235</v>
      </c>
      <c r="L1654" s="143"/>
      <c r="M1654" s="190" t="s">
        <v>185</v>
      </c>
      <c r="N1654" s="42">
        <v>4.2618340429262337E-4</v>
      </c>
      <c r="O1654" s="42">
        <v>2.851779336164087E-5</v>
      </c>
      <c r="P1654" s="42">
        <v>5.7061562170769109E-4</v>
      </c>
      <c r="Q1654" s="36">
        <v>5.0488804604030394E-4</v>
      </c>
      <c r="R1654" s="102">
        <v>9.4649531893720076E-4</v>
      </c>
      <c r="S1654" s="42">
        <v>1.5125832489023107E-4</v>
      </c>
      <c r="T1654" s="42">
        <v>3.0265442350739069E-3</v>
      </c>
      <c r="U1654" s="36">
        <v>1.9328517928437277E-3</v>
      </c>
      <c r="V1654" s="102">
        <v>0</v>
      </c>
      <c r="W1654" s="42">
        <v>7.6193656434838275E-4</v>
      </c>
      <c r="X1654" s="42">
        <v>1.8576657525452494E-2</v>
      </c>
      <c r="Y1654" s="36">
        <v>8.4750810432654058E-3</v>
      </c>
      <c r="Z1654" s="30">
        <v>1.0912820882149437E-2</v>
      </c>
      <c r="AA1654" s="187">
        <v>4.6265585359892662E-2</v>
      </c>
      <c r="AB1654" s="188">
        <v>0.17711752201535491</v>
      </c>
      <c r="AC1654" s="189">
        <v>0.77661689262475242</v>
      </c>
    </row>
    <row r="1655" spans="1:51" x14ac:dyDescent="0.25">
      <c r="A1655" s="143" t="s">
        <v>186</v>
      </c>
      <c r="B1655" s="102">
        <v>1.8090835544404302E-3</v>
      </c>
      <c r="C1655" s="42">
        <v>1.4961256516058521E-2</v>
      </c>
      <c r="D1655" s="42">
        <v>0.17020776621451875</v>
      </c>
      <c r="E1655" s="36">
        <v>0.18697810628501771</v>
      </c>
      <c r="F1655" s="173">
        <v>0.79080386522747148</v>
      </c>
      <c r="G1655" s="174">
        <v>6.5400072055922056</v>
      </c>
      <c r="H1655" s="174">
        <v>74.402842855872862</v>
      </c>
      <c r="I1655" s="36">
        <v>81.73365392669254</v>
      </c>
      <c r="L1655" s="143"/>
      <c r="M1655" s="190" t="s">
        <v>186</v>
      </c>
      <c r="N1655" s="42">
        <v>1.5664146059250221E-3</v>
      </c>
      <c r="O1655" s="42">
        <v>9.9766409706801302E-5</v>
      </c>
      <c r="P1655" s="42">
        <v>1.9962369170177293E-3</v>
      </c>
      <c r="Q1655" s="36">
        <v>1.8090835544404302E-3</v>
      </c>
      <c r="R1655" s="102">
        <v>9.6158226626641245E-3</v>
      </c>
      <c r="S1655" s="42">
        <v>1.0301695449585113E-3</v>
      </c>
      <c r="T1655" s="42">
        <v>2.0612774204034949E-2</v>
      </c>
      <c r="U1655" s="36">
        <v>1.4961256516058521E-2</v>
      </c>
      <c r="V1655" s="102">
        <v>0</v>
      </c>
      <c r="W1655" s="42">
        <v>1.5302215985056255E-2</v>
      </c>
      <c r="X1655" s="42">
        <v>0.37308096111387007</v>
      </c>
      <c r="Y1655" s="36">
        <v>0.17020776621451875</v>
      </c>
      <c r="Z1655" s="30">
        <v>0.18697810628501771</v>
      </c>
      <c r="AA1655" s="187">
        <v>9.6753763870234977E-3</v>
      </c>
      <c r="AB1655" s="188">
        <v>8.0016087515896214E-2</v>
      </c>
      <c r="AC1655" s="189">
        <v>0.91030853609708018</v>
      </c>
    </row>
    <row r="1656" spans="1:51" x14ac:dyDescent="0.25">
      <c r="A1656" s="143" t="s">
        <v>187</v>
      </c>
      <c r="B1656" s="102">
        <v>2.6983157686415191E-3</v>
      </c>
      <c r="C1656" s="42">
        <v>3.546617734863336E-2</v>
      </c>
      <c r="D1656" s="42">
        <v>3.1741397636569531E-2</v>
      </c>
      <c r="E1656" s="36">
        <v>6.9905890753844402E-2</v>
      </c>
      <c r="F1656" s="173">
        <v>1.1795135355735238</v>
      </c>
      <c r="G1656" s="174">
        <v>15.50331385374704</v>
      </c>
      <c r="H1656" s="174">
        <v>13.875102604912795</v>
      </c>
      <c r="I1656" s="36">
        <v>30.557929994233358</v>
      </c>
      <c r="L1656" s="143"/>
      <c r="M1656" s="190" t="s">
        <v>187</v>
      </c>
      <c r="N1656" s="42">
        <v>2.7071183859743012E-3</v>
      </c>
      <c r="O1656" s="42">
        <v>1.2602921633515703E-4</v>
      </c>
      <c r="P1656" s="42">
        <v>2.521732264500877E-3</v>
      </c>
      <c r="Q1656" s="36">
        <v>2.6983157686415191E-3</v>
      </c>
      <c r="R1656" s="102">
        <v>2.4902413377991039E-2</v>
      </c>
      <c r="S1656" s="42">
        <v>2.3125676665919073E-3</v>
      </c>
      <c r="T1656" s="42">
        <v>4.6272417366920643E-2</v>
      </c>
      <c r="U1656" s="36">
        <v>3.546617734863336E-2</v>
      </c>
      <c r="V1656" s="102">
        <v>0</v>
      </c>
      <c r="W1656" s="42">
        <v>2.853651940242135E-3</v>
      </c>
      <c r="X1656" s="42">
        <v>6.9574446576214755E-2</v>
      </c>
      <c r="Y1656" s="36">
        <v>3.1741397636569531E-2</v>
      </c>
      <c r="Z1656" s="30">
        <v>6.9905890753844402E-2</v>
      </c>
      <c r="AA1656" s="187">
        <v>3.8599261657975913E-2</v>
      </c>
      <c r="AB1656" s="188">
        <v>0.50734175569721829</v>
      </c>
      <c r="AC1656" s="189">
        <v>0.45405898264480588</v>
      </c>
    </row>
    <row r="1657" spans="1:51" x14ac:dyDescent="0.25">
      <c r="A1657" s="143" t="s">
        <v>188</v>
      </c>
      <c r="B1657" s="102">
        <v>5.9726259629210374E-5</v>
      </c>
      <c r="C1657" s="42">
        <v>7.1009821741939783E-3</v>
      </c>
      <c r="D1657" s="42">
        <v>1.259018327623318E-2</v>
      </c>
      <c r="E1657" s="36">
        <v>1.9750891710056367E-2</v>
      </c>
      <c r="F1657" s="173">
        <v>2.6108112505045886E-2</v>
      </c>
      <c r="G1657" s="174">
        <v>3.1040490841236488</v>
      </c>
      <c r="H1657" s="174">
        <v>5.5035410466970305</v>
      </c>
      <c r="I1657" s="36">
        <v>8.633698243325723</v>
      </c>
      <c r="L1657" s="143"/>
      <c r="M1657" s="190" t="s">
        <v>188</v>
      </c>
      <c r="N1657" s="42">
        <v>7.1371686501802797E-5</v>
      </c>
      <c r="O1657" s="42">
        <v>2.0861780092224615E-6</v>
      </c>
      <c r="P1657" s="42">
        <v>4.1742562148114748E-5</v>
      </c>
      <c r="Q1657" s="36">
        <v>5.9726259629210374E-5</v>
      </c>
      <c r="R1657" s="102">
        <v>4.3506480784858076E-3</v>
      </c>
      <c r="S1657" s="42">
        <v>5.0204489069694339E-4</v>
      </c>
      <c r="T1657" s="42">
        <v>1.004547069253758E-2</v>
      </c>
      <c r="U1657" s="36">
        <v>7.1009821741939783E-3</v>
      </c>
      <c r="V1657" s="102">
        <v>1.2419999999999999E-2</v>
      </c>
      <c r="W1657" s="42">
        <v>1.5300014258353547E-5</v>
      </c>
      <c r="X1657" s="42">
        <v>1.2793027281155674E-2</v>
      </c>
      <c r="Y1657" s="36">
        <v>1.259018327623318E-2</v>
      </c>
      <c r="Z1657" s="30">
        <v>1.9750891710056367E-2</v>
      </c>
      <c r="AA1657" s="187">
        <v>3.023977879378486E-3</v>
      </c>
      <c r="AB1657" s="188">
        <v>0.35952716861783213</v>
      </c>
      <c r="AC1657" s="189">
        <v>0.63744885350278946</v>
      </c>
    </row>
    <row r="1658" spans="1:51" x14ac:dyDescent="0.25">
      <c r="A1658" s="143" t="s">
        <v>189</v>
      </c>
      <c r="B1658" s="102">
        <v>4.7626429462852536E-5</v>
      </c>
      <c r="C1658" s="42">
        <v>5.2506585832748313E-3</v>
      </c>
      <c r="D1658" s="42">
        <v>3.3245474491110931E-3</v>
      </c>
      <c r="E1658" s="36">
        <v>8.6228324618487767E-3</v>
      </c>
      <c r="F1658" s="173">
        <v>2.0818919288588058E-2</v>
      </c>
      <c r="G1658" s="174">
        <v>2.2952179806464885</v>
      </c>
      <c r="H1658" s="174">
        <v>1.4532579031167978</v>
      </c>
      <c r="I1658" s="36">
        <v>3.7692948030518743</v>
      </c>
      <c r="L1658" s="143"/>
      <c r="M1658" s="190" t="s">
        <v>189</v>
      </c>
      <c r="N1658" s="42">
        <v>5.743507426392656E-5</v>
      </c>
      <c r="O1658" s="42">
        <v>1.6314483567167663E-6</v>
      </c>
      <c r="P1658" s="42">
        <v>3.2643827190504765E-5</v>
      </c>
      <c r="Q1658" s="36">
        <v>4.7626429462852536E-5</v>
      </c>
      <c r="R1658" s="102">
        <v>2.7305240235975976E-3</v>
      </c>
      <c r="S1658" s="42">
        <v>4.0111005601102404E-4</v>
      </c>
      <c r="T1658" s="42">
        <v>8.0258546333322554E-3</v>
      </c>
      <c r="U1658" s="36">
        <v>5.2506585832748313E-3</v>
      </c>
      <c r="V1658" s="102">
        <v>3.1739999999999997E-3</v>
      </c>
      <c r="W1658" s="42">
        <v>1.3534691357113336E-5</v>
      </c>
      <c r="X1658" s="42">
        <v>3.5039872165458044E-3</v>
      </c>
      <c r="Y1658" s="36">
        <v>3.3245474491110931E-3</v>
      </c>
      <c r="Z1658" s="30">
        <v>8.6228324618487767E-3</v>
      </c>
      <c r="AA1658" s="187">
        <v>5.5232929172140269E-3</v>
      </c>
      <c r="AB1658" s="188">
        <v>0.60892503785804331</v>
      </c>
      <c r="AC1658" s="189">
        <v>0.38555166922474265</v>
      </c>
    </row>
    <row r="1659" spans="1:51" x14ac:dyDescent="0.25">
      <c r="A1659" s="143" t="s">
        <v>190</v>
      </c>
      <c r="B1659" s="102">
        <v>1.0259264651019211E-3</v>
      </c>
      <c r="C1659" s="42">
        <v>0.12806515506628086</v>
      </c>
      <c r="D1659" s="42">
        <v>0</v>
      </c>
      <c r="E1659" s="42">
        <v>0.12909108153138277</v>
      </c>
      <c r="F1659" s="173">
        <v>0.44846276560880133</v>
      </c>
      <c r="G1659" s="174">
        <v>55.981062554457694</v>
      </c>
      <c r="H1659" s="174">
        <v>0</v>
      </c>
      <c r="I1659" s="36">
        <v>56.429525320066496</v>
      </c>
      <c r="L1659" s="143"/>
      <c r="M1659" s="190" t="s">
        <v>190</v>
      </c>
      <c r="N1659" s="42">
        <v>1.0387518890409596E-3</v>
      </c>
      <c r="O1659" s="42">
        <v>4.73352707306132E-5</v>
      </c>
      <c r="P1659" s="42">
        <v>9.471365681813956E-4</v>
      </c>
      <c r="Q1659" s="36">
        <v>1.0259264651019211E-3</v>
      </c>
      <c r="R1659" s="102">
        <v>0.11198490891442978</v>
      </c>
      <c r="S1659" s="42">
        <v>6.995000028899699E-3</v>
      </c>
      <c r="T1659" s="42">
        <v>0.13996371457354073</v>
      </c>
      <c r="U1659" s="36">
        <v>0.12806515506628086</v>
      </c>
      <c r="V1659" s="102">
        <v>0</v>
      </c>
      <c r="W1659" s="42">
        <v>0</v>
      </c>
      <c r="X1659" s="42">
        <v>0</v>
      </c>
      <c r="Y1659" s="36">
        <v>0</v>
      </c>
      <c r="Z1659" s="30">
        <v>0.12909108153138277</v>
      </c>
      <c r="AA1659" s="187">
        <v>7.9473070713449133E-3</v>
      </c>
      <c r="AB1659" s="188">
        <v>0.99205269292865517</v>
      </c>
      <c r="AC1659" s="189">
        <v>0</v>
      </c>
    </row>
    <row r="1660" spans="1:51" x14ac:dyDescent="0.25">
      <c r="A1660" s="143" t="s">
        <v>191</v>
      </c>
      <c r="B1660" s="102">
        <v>6.4937305859112783E-6</v>
      </c>
      <c r="C1660" s="42">
        <v>2.1524329085744484E-4</v>
      </c>
      <c r="D1660" s="42">
        <v>4.8783190210086497E-4</v>
      </c>
      <c r="E1660" s="42">
        <v>7.0956892354422107E-4</v>
      </c>
      <c r="F1660" s="173">
        <v>2.8386014755813131E-3</v>
      </c>
      <c r="G1660" s="174">
        <v>9.4089201107683346E-2</v>
      </c>
      <c r="H1660" s="174">
        <v>0.2132457358399675</v>
      </c>
      <c r="I1660" s="36">
        <v>0.31017353842323214</v>
      </c>
      <c r="L1660" s="143"/>
      <c r="M1660" s="145" t="s">
        <v>191</v>
      </c>
      <c r="N1660" s="102">
        <v>5.87831992224071E-6</v>
      </c>
      <c r="O1660" s="42">
        <v>3.4240761115103569E-7</v>
      </c>
      <c r="P1660" s="42">
        <v>6.8512710445963997E-6</v>
      </c>
      <c r="Q1660" s="36">
        <v>6.4937305859112783E-6</v>
      </c>
      <c r="R1660" s="42">
        <v>1.627739468034668E-4</v>
      </c>
      <c r="S1660" s="42">
        <v>1.3319727581868707E-5</v>
      </c>
      <c r="T1660" s="42">
        <v>2.6651587444800022E-4</v>
      </c>
      <c r="U1660" s="36">
        <v>2.1524329085744484E-4</v>
      </c>
      <c r="V1660" s="42">
        <v>4.5380762126430907E-4</v>
      </c>
      <c r="W1660" s="42">
        <v>3.058890353105274E-6</v>
      </c>
      <c r="X1660" s="42">
        <v>5.2838595383999226E-4</v>
      </c>
      <c r="Y1660" s="42">
        <v>4.8783190210086497E-4</v>
      </c>
      <c r="Z1660" s="30">
        <v>7.0956892354422107E-4</v>
      </c>
      <c r="AA1660" s="188">
        <v>9.15165584405217E-3</v>
      </c>
      <c r="AB1660" s="188">
        <v>0.30334373972062867</v>
      </c>
      <c r="AC1660" s="189">
        <v>0.68750460443531924</v>
      </c>
    </row>
    <row r="1661" spans="1:51" x14ac:dyDescent="0.25">
      <c r="A1661" s="156" t="s">
        <v>192</v>
      </c>
      <c r="B1661" s="175">
        <v>1.9971899332149403E-5</v>
      </c>
      <c r="C1661" s="157">
        <v>5.4304121415423099E-4</v>
      </c>
      <c r="D1661" s="157">
        <v>6.4492522865122184E-4</v>
      </c>
      <c r="E1661" s="157">
        <v>1.2079383421376021E-3</v>
      </c>
      <c r="F1661" s="176">
        <v>8.7303072039051945E-3</v>
      </c>
      <c r="G1661" s="177">
        <v>0.23737935712085739</v>
      </c>
      <c r="H1661" s="177">
        <v>0.28191586969450322</v>
      </c>
      <c r="I1661" s="158">
        <v>0.52802553401926577</v>
      </c>
      <c r="L1661" s="156"/>
      <c r="M1661" s="192" t="s">
        <v>192</v>
      </c>
      <c r="N1661" s="175">
        <v>2.8030653493528433E-5</v>
      </c>
      <c r="O1661" s="157">
        <v>4.4175599283459165E-7</v>
      </c>
      <c r="P1661" s="157">
        <v>8.8391435935387145E-6</v>
      </c>
      <c r="Q1661" s="158">
        <v>1.9971899332149403E-5</v>
      </c>
      <c r="R1661" s="157">
        <v>3.9969478720285295E-4</v>
      </c>
      <c r="S1661" s="157">
        <v>3.4278528246616946E-5</v>
      </c>
      <c r="T1661" s="157">
        <v>6.8588279109202887E-4</v>
      </c>
      <c r="U1661" s="158">
        <v>5.4304121415423099E-4</v>
      </c>
      <c r="V1661" s="157">
        <v>5.6736413881676689E-4</v>
      </c>
      <c r="W1661" s="157">
        <v>6.972987044476827E-6</v>
      </c>
      <c r="X1661" s="157">
        <v>7.3737145742529557E-4</v>
      </c>
      <c r="Y1661" s="157">
        <v>6.4492522865122184E-4</v>
      </c>
      <c r="Z1661" s="193">
        <v>1.2079383421376021E-3</v>
      </c>
      <c r="AA1661" s="194">
        <v>1.6533873158464829E-2</v>
      </c>
      <c r="AB1661" s="194">
        <v>0.44956037507117275</v>
      </c>
      <c r="AC1661" s="195">
        <v>0.53390575177036259</v>
      </c>
      <c r="AY1661" s="159"/>
    </row>
    <row r="1663" spans="1:51" x14ac:dyDescent="0.25">
      <c r="A1663" s="77" t="s">
        <v>226</v>
      </c>
    </row>
    <row r="1664" spans="1:51" x14ac:dyDescent="0.25">
      <c r="A1664" s="149"/>
      <c r="B1664" s="160" t="s">
        <v>285</v>
      </c>
      <c r="C1664" s="161"/>
      <c r="D1664" s="161"/>
      <c r="E1664" s="162"/>
      <c r="F1664" s="60" t="s">
        <v>286</v>
      </c>
      <c r="G1664" s="83"/>
      <c r="H1664" s="84"/>
      <c r="I1664" s="84"/>
    </row>
    <row r="1665" spans="1:53" ht="26.25" x14ac:dyDescent="0.25">
      <c r="A1665" s="156" t="s">
        <v>194</v>
      </c>
      <c r="B1665" s="164" t="s">
        <v>195</v>
      </c>
      <c r="C1665" s="165" t="s">
        <v>196</v>
      </c>
      <c r="D1665" s="165" t="s">
        <v>197</v>
      </c>
      <c r="E1665" s="19" t="s">
        <v>198</v>
      </c>
      <c r="F1665" s="89" t="s">
        <v>195</v>
      </c>
      <c r="G1665" s="89" t="s">
        <v>196</v>
      </c>
      <c r="H1665" s="165" t="s">
        <v>197</v>
      </c>
      <c r="I1665" s="19" t="s">
        <v>198</v>
      </c>
    </row>
    <row r="1666" spans="1:53" x14ac:dyDescent="0.25">
      <c r="A1666" s="143" t="s">
        <v>170</v>
      </c>
      <c r="B1666" s="167">
        <v>225.53967332997678</v>
      </c>
      <c r="C1666" s="154">
        <v>341.21588896744487</v>
      </c>
      <c r="D1666" s="154">
        <v>2688.6867331288345</v>
      </c>
      <c r="E1666" s="155">
        <v>3255.4422954262564</v>
      </c>
      <c r="F1666" s="168">
        <v>83884.697518299377</v>
      </c>
      <c r="G1666" s="169">
        <v>126908.01228835266</v>
      </c>
      <c r="H1666" s="169">
        <v>1000000</v>
      </c>
      <c r="I1666" s="151">
        <v>1210792.7098066523</v>
      </c>
    </row>
    <row r="1667" spans="1:53" ht="15" customHeight="1" x14ac:dyDescent="0.25">
      <c r="A1667" s="143" t="s">
        <v>172</v>
      </c>
      <c r="B1667" s="167">
        <v>215.31601872315323</v>
      </c>
      <c r="C1667" s="154">
        <v>336.69422465224454</v>
      </c>
      <c r="D1667" s="154">
        <v>2688.6867331288345</v>
      </c>
      <c r="E1667" s="155">
        <v>3240.6969765042322</v>
      </c>
      <c r="F1667" s="170">
        <v>80082.226043712129</v>
      </c>
      <c r="G1667" s="171">
        <v>125226.27515643381</v>
      </c>
      <c r="H1667" s="171">
        <v>1000000</v>
      </c>
      <c r="I1667" s="155">
        <v>1205308.501200146</v>
      </c>
    </row>
    <row r="1668" spans="1:53" ht="15" customHeight="1" x14ac:dyDescent="0.25">
      <c r="A1668" s="143" t="s">
        <v>33</v>
      </c>
      <c r="B1668" s="167">
        <v>27.959830021367779</v>
      </c>
      <c r="C1668" s="154">
        <v>12.741155999278693</v>
      </c>
      <c r="D1668" s="154">
        <v>0</v>
      </c>
      <c r="E1668" s="155">
        <v>40.700986020646468</v>
      </c>
      <c r="F1668" s="170">
        <v>10399.065713702848</v>
      </c>
      <c r="G1668" s="171">
        <v>4738.802718177496</v>
      </c>
      <c r="H1668" s="171">
        <v>0</v>
      </c>
      <c r="I1668" s="155">
        <v>15137.868431880343</v>
      </c>
    </row>
    <row r="1669" spans="1:53" ht="15" customHeight="1" x14ac:dyDescent="0.25">
      <c r="A1669" s="143" t="s">
        <v>25</v>
      </c>
      <c r="B1669" s="167">
        <v>144.49454911165438</v>
      </c>
      <c r="C1669" s="154">
        <v>222.24347707066326</v>
      </c>
      <c r="D1669" s="154">
        <v>0</v>
      </c>
      <c r="E1669" s="155">
        <v>366.73802618231764</v>
      </c>
      <c r="F1669" s="170">
        <v>53741.682633106742</v>
      </c>
      <c r="G1669" s="171">
        <v>82658.74723606708</v>
      </c>
      <c r="H1669" s="171">
        <v>0</v>
      </c>
      <c r="I1669" s="155">
        <v>136400.42986917382</v>
      </c>
      <c r="AZ1669" s="159"/>
    </row>
    <row r="1670" spans="1:53" ht="12.75" customHeight="1" x14ac:dyDescent="0.25">
      <c r="A1670" s="143" t="s">
        <v>173</v>
      </c>
      <c r="B1670" s="167">
        <v>42.861639590131091</v>
      </c>
      <c r="C1670" s="154">
        <v>101.70959158230258</v>
      </c>
      <c r="D1670" s="154">
        <v>2688.6867331288345</v>
      </c>
      <c r="E1670" s="155">
        <v>2833.2579643012682</v>
      </c>
      <c r="F1670" s="170">
        <v>15941.47769690255</v>
      </c>
      <c r="G1670" s="171">
        <v>37828.725202189235</v>
      </c>
      <c r="H1670" s="171">
        <v>1000000</v>
      </c>
      <c r="I1670" s="155">
        <v>1053770.2028990919</v>
      </c>
      <c r="AX1670" s="159"/>
    </row>
    <row r="1671" spans="1:53" x14ac:dyDescent="0.25">
      <c r="A1671" s="143" t="s">
        <v>199</v>
      </c>
      <c r="B1671" s="272">
        <v>4.8999706569823484E-2</v>
      </c>
      <c r="C1671" s="273">
        <v>1.2184077202587159E-2</v>
      </c>
      <c r="D1671" s="154">
        <v>0</v>
      </c>
      <c r="E1671" s="155">
        <v>6.1183783772410641E-2</v>
      </c>
      <c r="F1671" s="170">
        <v>18.224401513969742</v>
      </c>
      <c r="G1671" s="171">
        <v>4.5316090760817289</v>
      </c>
      <c r="H1671" s="171">
        <v>0</v>
      </c>
      <c r="I1671" s="155">
        <v>22.756010590051467</v>
      </c>
      <c r="BA1671" s="159"/>
    </row>
    <row r="1672" spans="1:53" x14ac:dyDescent="0.25">
      <c r="A1672" s="143" t="s">
        <v>175</v>
      </c>
      <c r="B1672" s="167">
        <v>16.945030124702299</v>
      </c>
      <c r="C1672" s="154">
        <v>21.480583779590596</v>
      </c>
      <c r="D1672" s="154">
        <v>212.31484605291854</v>
      </c>
      <c r="E1672" s="155">
        <v>250.74045995721144</v>
      </c>
      <c r="F1672" s="170">
        <v>6302.3445297337812</v>
      </c>
      <c r="G1672" s="171">
        <v>7989.2475069394059</v>
      </c>
      <c r="H1672" s="171">
        <v>78966.003527620705</v>
      </c>
      <c r="I1672" s="155">
        <v>93257.595564293908</v>
      </c>
      <c r="AV1672" s="432"/>
    </row>
    <row r="1673" spans="1:53" x14ac:dyDescent="0.25">
      <c r="A1673" s="143" t="s">
        <v>85</v>
      </c>
      <c r="B1673" s="102">
        <v>0.40304999974025651</v>
      </c>
      <c r="C1673" s="42">
        <v>6.9429468603502395E-2</v>
      </c>
      <c r="D1673" s="42">
        <v>0.10387670695584854</v>
      </c>
      <c r="E1673" s="36">
        <v>0.57635617529960748</v>
      </c>
      <c r="F1673" s="173">
        <v>149.90589821195934</v>
      </c>
      <c r="G1673" s="174">
        <v>25.822818161752547</v>
      </c>
      <c r="H1673" s="174">
        <v>38.634737798169162</v>
      </c>
      <c r="I1673" s="36">
        <v>214.36345417188107</v>
      </c>
    </row>
    <row r="1674" spans="1:53" x14ac:dyDescent="0.25">
      <c r="A1674" s="143" t="s">
        <v>86</v>
      </c>
      <c r="B1674" s="102">
        <v>2.9120213402628688E-4</v>
      </c>
      <c r="C1674" s="42">
        <v>4.0950479511571664E-4</v>
      </c>
      <c r="D1674" s="42">
        <v>6.5031902520787995E-4</v>
      </c>
      <c r="E1674" s="36">
        <v>1.3510259543498835E-3</v>
      </c>
      <c r="F1674" s="173">
        <v>0.10830645699189133</v>
      </c>
      <c r="G1674" s="174">
        <v>0.15230662243762941</v>
      </c>
      <c r="H1674" s="174">
        <v>0.24187236735129097</v>
      </c>
      <c r="I1674" s="36">
        <v>0.50248544678081175</v>
      </c>
    </row>
    <row r="1675" spans="1:53" x14ac:dyDescent="0.25">
      <c r="A1675" s="143" t="s">
        <v>176</v>
      </c>
      <c r="B1675" s="167">
        <v>29.113698682426961</v>
      </c>
      <c r="C1675" s="154">
        <v>23.671986608401333</v>
      </c>
      <c r="D1675" s="154">
        <v>215.60348180327409</v>
      </c>
      <c r="E1675" s="155">
        <v>268.38916709410239</v>
      </c>
      <c r="F1675" s="170">
        <v>10828.222687195412</v>
      </c>
      <c r="G1675" s="171">
        <v>8804.2933067379545</v>
      </c>
      <c r="H1675" s="171">
        <v>80189.141838913871</v>
      </c>
      <c r="I1675" s="155">
        <v>99821.657832847253</v>
      </c>
    </row>
    <row r="1676" spans="1:53" x14ac:dyDescent="0.25">
      <c r="A1676" s="143" t="s">
        <v>177</v>
      </c>
      <c r="B1676" s="102">
        <v>1.0806989408291156E-2</v>
      </c>
      <c r="C1676" s="42">
        <v>1.0977016740617605E-2</v>
      </c>
      <c r="D1676" s="42">
        <v>0.1014655729019466</v>
      </c>
      <c r="E1676" s="36">
        <v>0.12324957905085537</v>
      </c>
      <c r="F1676" s="173">
        <v>4.0194304807369745</v>
      </c>
      <c r="G1676" s="174">
        <v>4.0826685405047582</v>
      </c>
      <c r="H1676" s="174">
        <v>37.737967629970321</v>
      </c>
      <c r="I1676" s="36">
        <v>45.840066651212062</v>
      </c>
    </row>
    <row r="1677" spans="1:53" x14ac:dyDescent="0.25">
      <c r="A1677" s="143" t="s">
        <v>178</v>
      </c>
      <c r="B1677" s="102">
        <v>2.4027861324836551E-2</v>
      </c>
      <c r="C1677" s="42">
        <v>1.5260764364539376E-2</v>
      </c>
      <c r="D1677" s="42">
        <v>2.8062825183831279</v>
      </c>
      <c r="E1677" s="36">
        <v>2.8455711440725038</v>
      </c>
      <c r="F1677" s="173">
        <v>8.9366533589709967</v>
      </c>
      <c r="G1677" s="174">
        <v>5.6759176056112599</v>
      </c>
      <c r="H1677" s="174">
        <v>1043.7372579725743</v>
      </c>
      <c r="I1677" s="36">
        <v>1058.3498289371564</v>
      </c>
    </row>
    <row r="1678" spans="1:53" x14ac:dyDescent="0.25">
      <c r="A1678" s="143" t="s">
        <v>179</v>
      </c>
      <c r="B1678" s="102">
        <v>5.9390002700160663E-2</v>
      </c>
      <c r="C1678" s="42">
        <v>2.9205978799752532E-2</v>
      </c>
      <c r="D1678" s="42">
        <v>0.11434524152115967</v>
      </c>
      <c r="E1678" s="36">
        <v>0.20294122302107287</v>
      </c>
      <c r="F1678" s="173">
        <v>22.088851768554047</v>
      </c>
      <c r="G1678" s="174">
        <v>10.862544319458678</v>
      </c>
      <c r="H1678" s="174">
        <v>42.528287179107586</v>
      </c>
      <c r="I1678" s="36">
        <v>75.479683267120322</v>
      </c>
    </row>
    <row r="1679" spans="1:53" x14ac:dyDescent="0.25">
      <c r="A1679" s="143" t="s">
        <v>180</v>
      </c>
      <c r="B1679" s="102">
        <v>3.3593384454663538E-3</v>
      </c>
      <c r="C1679" s="42">
        <v>2.4157987674741184E-3</v>
      </c>
      <c r="D1679" s="42">
        <v>2.3540318599747506E-2</v>
      </c>
      <c r="E1679" s="36">
        <v>2.9315455812687977E-2</v>
      </c>
      <c r="F1679" s="173">
        <v>1.2494346790475956</v>
      </c>
      <c r="G1679" s="174">
        <v>0.89850510946764139</v>
      </c>
      <c r="H1679" s="174">
        <v>8.7553221837612725</v>
      </c>
      <c r="I1679" s="36">
        <v>10.903261972276507</v>
      </c>
    </row>
    <row r="1680" spans="1:53" x14ac:dyDescent="0.25">
      <c r="A1680" s="143" t="s">
        <v>181</v>
      </c>
      <c r="B1680" s="102">
        <v>2.8472829350087527E-3</v>
      </c>
      <c r="C1680" s="42">
        <v>1.9022068067049852E-3</v>
      </c>
      <c r="D1680" s="42">
        <v>9.6970706765192559E-3</v>
      </c>
      <c r="E1680" s="36">
        <v>1.4446560418232994E-2</v>
      </c>
      <c r="F1680" s="173">
        <v>1.0589864932666808</v>
      </c>
      <c r="G1680" s="174">
        <v>0.70748547358337299</v>
      </c>
      <c r="H1680" s="174">
        <v>3.6066197512101903</v>
      </c>
      <c r="I1680" s="36">
        <v>5.3730917180602438</v>
      </c>
    </row>
    <row r="1681" spans="1:51" x14ac:dyDescent="0.25">
      <c r="A1681" s="143" t="s">
        <v>182</v>
      </c>
      <c r="B1681" s="102">
        <v>2.6179451787159528E-2</v>
      </c>
      <c r="C1681" s="42">
        <v>3.0886436835529371E-2</v>
      </c>
      <c r="D1681" s="42">
        <v>1.4645270286822991E-3</v>
      </c>
      <c r="E1681" s="36">
        <v>5.8530415651371195E-2</v>
      </c>
      <c r="F1681" s="173">
        <v>9.7368917935241956</v>
      </c>
      <c r="G1681" s="174">
        <v>11.487555041262363</v>
      </c>
      <c r="H1681" s="174">
        <v>0.54469976387990127</v>
      </c>
      <c r="I1681" s="36">
        <v>21.76914659866646</v>
      </c>
    </row>
    <row r="1682" spans="1:51" x14ac:dyDescent="0.25">
      <c r="A1682" s="143" t="s">
        <v>200</v>
      </c>
      <c r="B1682" s="102">
        <v>5.2011483074087563E-4</v>
      </c>
      <c r="C1682" s="42">
        <v>1.8694753765844947E-4</v>
      </c>
      <c r="D1682" s="42">
        <v>1.6108518288684836E-3</v>
      </c>
      <c r="E1682" s="36">
        <v>2.3179141972678088E-3</v>
      </c>
      <c r="F1682" s="173">
        <v>0.19344567901207893</v>
      </c>
      <c r="G1682" s="174">
        <v>6.953117124243699E-2</v>
      </c>
      <c r="H1682" s="174">
        <v>0.59912216957827946</v>
      </c>
      <c r="I1682" s="36">
        <v>0.86209901983279535</v>
      </c>
    </row>
    <row r="1683" spans="1:51" x14ac:dyDescent="0.25">
      <c r="A1683" s="143" t="s">
        <v>201</v>
      </c>
      <c r="B1683" s="102">
        <v>1.0271045152671335E-3</v>
      </c>
      <c r="C1683" s="42">
        <v>4.3395625081551445E-4</v>
      </c>
      <c r="D1683" s="42">
        <v>1.4960457939777155E-3</v>
      </c>
      <c r="E1683" s="36">
        <v>2.9571065600603637E-3</v>
      </c>
      <c r="F1683" s="173">
        <v>0.38200973829029466</v>
      </c>
      <c r="G1683" s="174">
        <v>0.16140082273940409</v>
      </c>
      <c r="H1683" s="174">
        <v>0.55642250007934602</v>
      </c>
      <c r="I1683" s="36">
        <v>1.099833061109045</v>
      </c>
    </row>
    <row r="1684" spans="1:51" x14ac:dyDescent="0.25">
      <c r="A1684" s="143" t="s">
        <v>185</v>
      </c>
      <c r="B1684" s="102">
        <v>1.8382791678709046E-3</v>
      </c>
      <c r="C1684" s="42">
        <v>6.314343643946869E-3</v>
      </c>
      <c r="D1684" s="42">
        <v>7.001124530234315E-2</v>
      </c>
      <c r="E1684" s="36">
        <v>7.8163868114160928E-2</v>
      </c>
      <c r="F1684" s="173">
        <v>0.68370894430370932</v>
      </c>
      <c r="G1684" s="174">
        <v>2.3484861832895065</v>
      </c>
      <c r="H1684" s="174">
        <v>26.03919766467952</v>
      </c>
      <c r="I1684" s="36">
        <v>29.071392792272739</v>
      </c>
    </row>
    <row r="1685" spans="1:51" x14ac:dyDescent="0.25">
      <c r="A1685" s="143" t="s">
        <v>186</v>
      </c>
      <c r="B1685" s="102">
        <v>9.6031650148825805E-4</v>
      </c>
      <c r="C1685" s="42">
        <v>6.0887881244138199E-3</v>
      </c>
      <c r="D1685" s="42">
        <v>1.9363349376843582</v>
      </c>
      <c r="E1685" s="36">
        <v>1.9433840423102602</v>
      </c>
      <c r="F1685" s="173">
        <v>0.35716935322202237</v>
      </c>
      <c r="G1685" s="174">
        <v>2.2645955921120922</v>
      </c>
      <c r="H1685" s="174">
        <v>720.17870800107607</v>
      </c>
      <c r="I1685" s="36">
        <v>722.80047294641031</v>
      </c>
    </row>
    <row r="1686" spans="1:51" x14ac:dyDescent="0.25">
      <c r="A1686" s="143" t="s">
        <v>187</v>
      </c>
      <c r="B1686" s="102">
        <v>2.9536679736102316E-3</v>
      </c>
      <c r="C1686" s="42">
        <v>1.1280205698830205E-2</v>
      </c>
      <c r="D1686" s="42">
        <v>7.8898216649600172E-2</v>
      </c>
      <c r="E1686" s="36">
        <v>9.3132090322040617E-2</v>
      </c>
      <c r="F1686" s="173">
        <v>1.0985541518156106</v>
      </c>
      <c r="G1686" s="174">
        <v>4.1954332424973098</v>
      </c>
      <c r="H1686" s="174">
        <v>29.344518153584236</v>
      </c>
      <c r="I1686" s="36">
        <v>34.638505547897161</v>
      </c>
    </row>
    <row r="1687" spans="1:51" x14ac:dyDescent="0.25">
      <c r="A1687" s="143" t="s">
        <v>188</v>
      </c>
      <c r="B1687" s="102">
        <v>2.322758069168653E-4</v>
      </c>
      <c r="C1687" s="42">
        <v>1.1926647830069919E-3</v>
      </c>
      <c r="D1687" s="42">
        <v>1.6242819833825778E-2</v>
      </c>
      <c r="E1687" s="36">
        <v>1.7667760423749634E-2</v>
      </c>
      <c r="F1687" s="173">
        <v>8.639005952417711E-2</v>
      </c>
      <c r="G1687" s="174">
        <v>0.44358636813708807</v>
      </c>
      <c r="H1687" s="174">
        <v>6.0411723067952767</v>
      </c>
      <c r="I1687" s="36">
        <v>6.5711487344565418</v>
      </c>
    </row>
    <row r="1688" spans="1:51" x14ac:dyDescent="0.25">
      <c r="A1688" s="143" t="s">
        <v>189</v>
      </c>
      <c r="B1688" s="102">
        <v>1.8186756755857346E-4</v>
      </c>
      <c r="C1688" s="42">
        <v>9.0925717452796035E-4</v>
      </c>
      <c r="D1688" s="42">
        <v>6.6909787667982857E-3</v>
      </c>
      <c r="E1688" s="36">
        <v>7.78210350888482E-3</v>
      </c>
      <c r="F1688" s="173">
        <v>6.7641784116267631E-2</v>
      </c>
      <c r="G1688" s="174">
        <v>0.33817891959092405</v>
      </c>
      <c r="H1688" s="174">
        <v>2.4885676283350309</v>
      </c>
      <c r="I1688" s="36">
        <v>2.8943883320422228</v>
      </c>
    </row>
    <row r="1689" spans="1:51" x14ac:dyDescent="0.25">
      <c r="A1689" s="143" t="s">
        <v>190</v>
      </c>
      <c r="B1689" s="102">
        <v>3.7016233748997378E-3</v>
      </c>
      <c r="C1689" s="42">
        <v>1.8908037602420061E-2</v>
      </c>
      <c r="D1689" s="42">
        <v>1.0105236497907862E-3</v>
      </c>
      <c r="E1689" s="42">
        <v>2.3620184627110585E-2</v>
      </c>
      <c r="F1689" s="173">
        <v>1.3767402982615775</v>
      </c>
      <c r="G1689" s="174">
        <v>7.0324435232425566</v>
      </c>
      <c r="H1689" s="174">
        <v>0.37584283707713179</v>
      </c>
      <c r="I1689" s="36">
        <v>8.785026658581268</v>
      </c>
    </row>
    <row r="1690" spans="1:51" x14ac:dyDescent="0.25">
      <c r="A1690" s="143" t="s">
        <v>191</v>
      </c>
      <c r="B1690" s="102">
        <v>2.3390325857644654E-5</v>
      </c>
      <c r="C1690" s="42">
        <v>8.1014097797935258E-5</v>
      </c>
      <c r="D1690" s="42">
        <v>1.1114877619192536E-3</v>
      </c>
      <c r="E1690" s="42">
        <v>1.2158921855748334E-3</v>
      </c>
      <c r="F1690" s="173">
        <v>8.6995355648685976E-3</v>
      </c>
      <c r="G1690" s="174">
        <v>3.0131475266238574E-2</v>
      </c>
      <c r="H1690" s="174">
        <v>0.41339429700901276</v>
      </c>
      <c r="I1690" s="36">
        <v>0.45222530784011988</v>
      </c>
    </row>
    <row r="1691" spans="1:51" x14ac:dyDescent="0.25">
      <c r="A1691" s="156" t="s">
        <v>192</v>
      </c>
      <c r="B1691" s="175">
        <v>5.516576677012405E-5</v>
      </c>
      <c r="C1691" s="157">
        <v>2.0984398099505345E-4</v>
      </c>
      <c r="D1691" s="157">
        <v>1.0322715978446236E-3</v>
      </c>
      <c r="E1691" s="157">
        <v>1.2972813456098011E-3</v>
      </c>
      <c r="F1691" s="176">
        <v>2.051773681567114E-2</v>
      </c>
      <c r="G1691" s="177">
        <v>7.8047017679466618E-2</v>
      </c>
      <c r="H1691" s="177">
        <v>0.38393152505474876</v>
      </c>
      <c r="I1691" s="158">
        <v>0.4824962795498865</v>
      </c>
      <c r="AY1691" s="159"/>
    </row>
    <row r="1693" spans="1:51" x14ac:dyDescent="0.25">
      <c r="A1693" s="77" t="s">
        <v>320</v>
      </c>
    </row>
    <row r="1694" spans="1:51" x14ac:dyDescent="0.25">
      <c r="A1694" s="149"/>
      <c r="B1694" s="160" t="s">
        <v>285</v>
      </c>
      <c r="C1694" s="161"/>
      <c r="D1694" s="161"/>
      <c r="E1694" s="162"/>
      <c r="F1694" s="60" t="s">
        <v>286</v>
      </c>
      <c r="G1694" s="83"/>
      <c r="H1694" s="84"/>
      <c r="I1694" s="84"/>
    </row>
    <row r="1695" spans="1:51" ht="26.25" x14ac:dyDescent="0.25">
      <c r="A1695" s="156" t="s">
        <v>194</v>
      </c>
      <c r="B1695" s="164" t="s">
        <v>195</v>
      </c>
      <c r="C1695" s="165" t="s">
        <v>196</v>
      </c>
      <c r="D1695" s="165" t="s">
        <v>197</v>
      </c>
      <c r="E1695" s="19" t="s">
        <v>198</v>
      </c>
      <c r="F1695" s="89" t="s">
        <v>195</v>
      </c>
      <c r="G1695" s="89" t="s">
        <v>196</v>
      </c>
      <c r="H1695" s="165" t="s">
        <v>197</v>
      </c>
      <c r="I1695" s="19" t="s">
        <v>198</v>
      </c>
    </row>
    <row r="1696" spans="1:51" x14ac:dyDescent="0.25">
      <c r="A1696" s="143" t="s">
        <v>170</v>
      </c>
      <c r="B1696" s="167">
        <v>220.49670328942148</v>
      </c>
      <c r="C1696" s="154">
        <v>1495.7500478860809</v>
      </c>
      <c r="D1696" s="154">
        <v>2688.6867331288345</v>
      </c>
      <c r="E1696" s="155">
        <v>4404.9334843043371</v>
      </c>
      <c r="F1696" s="168">
        <v>82009.071779377104</v>
      </c>
      <c r="G1696" s="169">
        <v>556312.50359370466</v>
      </c>
      <c r="H1696" s="169">
        <v>1000000</v>
      </c>
      <c r="I1696" s="151">
        <v>1638321.575373082</v>
      </c>
    </row>
    <row r="1697" spans="1:53" x14ac:dyDescent="0.25">
      <c r="A1697" s="143" t="s">
        <v>172</v>
      </c>
      <c r="B1697" s="167">
        <v>219.26460878957752</v>
      </c>
      <c r="C1697" s="154">
        <v>1451.42840369531</v>
      </c>
      <c r="D1697" s="154">
        <v>2688.6867331288345</v>
      </c>
      <c r="E1697" s="155">
        <v>4359.3797456137218</v>
      </c>
      <c r="F1697" s="170">
        <v>81550.820364415791</v>
      </c>
      <c r="G1697" s="171">
        <v>539828.00815410644</v>
      </c>
      <c r="H1697" s="171">
        <v>1000000</v>
      </c>
      <c r="I1697" s="155">
        <v>1621378.828518522</v>
      </c>
    </row>
    <row r="1698" spans="1:53" x14ac:dyDescent="0.25">
      <c r="A1698" s="143" t="s">
        <v>33</v>
      </c>
      <c r="B1698" s="167">
        <v>3.4773571123277756</v>
      </c>
      <c r="C1698" s="154">
        <v>125.20921654594689</v>
      </c>
      <c r="D1698" s="154">
        <v>0</v>
      </c>
      <c r="E1698" s="155">
        <v>128.68657365827465</v>
      </c>
      <c r="F1698" s="170">
        <v>1293.3292188640969</v>
      </c>
      <c r="G1698" s="171">
        <v>46568.912251164518</v>
      </c>
      <c r="H1698" s="171">
        <v>0</v>
      </c>
      <c r="I1698" s="155">
        <v>47862.241470028617</v>
      </c>
    </row>
    <row r="1699" spans="1:53" x14ac:dyDescent="0.25">
      <c r="A1699" s="143" t="s">
        <v>25</v>
      </c>
      <c r="B1699" s="167">
        <v>205.13074594964939</v>
      </c>
      <c r="C1699" s="154">
        <v>1296.8808942583416</v>
      </c>
      <c r="D1699" s="154">
        <v>2688.6867331288345</v>
      </c>
      <c r="E1699" s="155">
        <v>4190.6983733368252</v>
      </c>
      <c r="F1699" s="170">
        <v>76294.029877901761</v>
      </c>
      <c r="G1699" s="171">
        <v>482347.34016378201</v>
      </c>
      <c r="H1699" s="171">
        <v>1000000</v>
      </c>
      <c r="I1699" s="155">
        <v>1558641.3700416838</v>
      </c>
      <c r="AZ1699" s="159"/>
    </row>
    <row r="1700" spans="1:53" x14ac:dyDescent="0.25">
      <c r="A1700" s="143" t="s">
        <v>173</v>
      </c>
      <c r="B1700" s="167">
        <v>10.656505727600353</v>
      </c>
      <c r="C1700" s="154">
        <v>29.338292891021457</v>
      </c>
      <c r="D1700" s="154">
        <v>0</v>
      </c>
      <c r="E1700" s="155">
        <v>39.994798618621807</v>
      </c>
      <c r="F1700" s="170">
        <v>3963.4612676499273</v>
      </c>
      <c r="G1700" s="171">
        <v>10911.755739159831</v>
      </c>
      <c r="H1700" s="171">
        <v>0</v>
      </c>
      <c r="I1700" s="155">
        <v>14875.217006809758</v>
      </c>
      <c r="AX1700" s="159"/>
    </row>
    <row r="1701" spans="1:53" x14ac:dyDescent="0.25">
      <c r="A1701" s="143" t="s">
        <v>199</v>
      </c>
      <c r="B1701" s="272">
        <v>1.1155360196125249E-2</v>
      </c>
      <c r="C1701" s="273">
        <v>2.7625447260222796E-2</v>
      </c>
      <c r="D1701" s="154">
        <v>0</v>
      </c>
      <c r="E1701" s="155">
        <v>3.8780807456348043E-2</v>
      </c>
      <c r="F1701" s="170">
        <v>4.1489996058944794</v>
      </c>
      <c r="G1701" s="171">
        <v>10.274699138368925</v>
      </c>
      <c r="H1701" s="171">
        <v>0</v>
      </c>
      <c r="I1701" s="155">
        <v>14.423698744263405</v>
      </c>
      <c r="BA1701" s="159"/>
    </row>
    <row r="1702" spans="1:53" x14ac:dyDescent="0.25">
      <c r="A1702" s="143" t="s">
        <v>175</v>
      </c>
      <c r="B1702" s="167">
        <v>14.20228866174117</v>
      </c>
      <c r="C1702" s="154">
        <v>64.067351928436523</v>
      </c>
      <c r="D1702" s="154">
        <v>187.55927375646385</v>
      </c>
      <c r="E1702" s="155">
        <v>265.82891434664157</v>
      </c>
      <c r="F1702" s="170">
        <v>5282.2400195406608</v>
      </c>
      <c r="G1702" s="171">
        <v>23828.492601620834</v>
      </c>
      <c r="H1702" s="171">
        <v>69758.693508410492</v>
      </c>
      <c r="I1702" s="155">
        <v>98869.426129572006</v>
      </c>
      <c r="AV1702" s="432"/>
    </row>
    <row r="1703" spans="1:53" x14ac:dyDescent="0.25">
      <c r="A1703" s="143" t="s">
        <v>85</v>
      </c>
      <c r="B1703" s="102">
        <v>0.55610228371334702</v>
      </c>
      <c r="C1703" s="42">
        <v>0.27412547618913852</v>
      </c>
      <c r="D1703" s="42">
        <v>0.1558150604337728</v>
      </c>
      <c r="E1703" s="36">
        <v>0.98604282033625834</v>
      </c>
      <c r="F1703" s="173">
        <v>206.83044880658477</v>
      </c>
      <c r="G1703" s="174">
        <v>101.9551563265006</v>
      </c>
      <c r="H1703" s="174">
        <v>57.95210669725374</v>
      </c>
      <c r="I1703" s="36">
        <v>366.73771183033909</v>
      </c>
    </row>
    <row r="1704" spans="1:53" x14ac:dyDescent="0.25">
      <c r="A1704" s="143" t="s">
        <v>86</v>
      </c>
      <c r="B1704" s="102">
        <v>6.4378062894451132E-4</v>
      </c>
      <c r="C1704" s="42">
        <v>5.764674671626664E-4</v>
      </c>
      <c r="D1704" s="42">
        <v>6.5031902520787995E-4</v>
      </c>
      <c r="E1704" s="36">
        <v>1.8705671213150577E-3</v>
      </c>
      <c r="F1704" s="173">
        <v>0.23944054954864211</v>
      </c>
      <c r="G1704" s="174">
        <v>0.21440484681970709</v>
      </c>
      <c r="H1704" s="174">
        <v>0.24187236735129097</v>
      </c>
      <c r="I1704" s="36">
        <v>0.69571776371964023</v>
      </c>
    </row>
    <row r="1705" spans="1:53" x14ac:dyDescent="0.25">
      <c r="A1705" s="143" t="s">
        <v>176</v>
      </c>
      <c r="B1705" s="167">
        <v>31.055959039811874</v>
      </c>
      <c r="C1705" s="154">
        <v>72.443880092908785</v>
      </c>
      <c r="D1705" s="154">
        <v>192.40606011115713</v>
      </c>
      <c r="E1705" s="155">
        <v>295.9058992438778</v>
      </c>
      <c r="F1705" s="170">
        <v>11550.605229368593</v>
      </c>
      <c r="G1705" s="171">
        <v>26943.964575823076</v>
      </c>
      <c r="H1705" s="171">
        <v>71561.352886676206</v>
      </c>
      <c r="I1705" s="155">
        <v>110055.92269186788</v>
      </c>
    </row>
    <row r="1706" spans="1:53" x14ac:dyDescent="0.25">
      <c r="A1706" s="143" t="s">
        <v>177</v>
      </c>
      <c r="B1706" s="102">
        <v>1.8865872378274848E-2</v>
      </c>
      <c r="C1706" s="42">
        <v>1.5539376513780106E-2</v>
      </c>
      <c r="D1706" s="42">
        <v>0.1014655729019466</v>
      </c>
      <c r="E1706" s="36">
        <v>0.13587082179400156</v>
      </c>
      <c r="F1706" s="173">
        <v>7.0167610624985546</v>
      </c>
      <c r="G1706" s="174">
        <v>5.7795414848113884</v>
      </c>
      <c r="H1706" s="174">
        <v>37.737967629970321</v>
      </c>
      <c r="I1706" s="36">
        <v>50.534270177280263</v>
      </c>
    </row>
    <row r="1707" spans="1:53" x14ac:dyDescent="0.25">
      <c r="A1707" s="143" t="s">
        <v>178</v>
      </c>
      <c r="B1707" s="102">
        <v>4.0698716944126849E-2</v>
      </c>
      <c r="C1707" s="42">
        <v>2.7878922208498531E-2</v>
      </c>
      <c r="D1707" s="42">
        <v>2.8062825183831279</v>
      </c>
      <c r="E1707" s="36">
        <v>2.8748601575357533</v>
      </c>
      <c r="F1707" s="173">
        <v>15.137024496998803</v>
      </c>
      <c r="G1707" s="174">
        <v>10.368973768861398</v>
      </c>
      <c r="H1707" s="174">
        <v>1043.7372579725743</v>
      </c>
      <c r="I1707" s="36">
        <v>1069.2432562384345</v>
      </c>
    </row>
    <row r="1708" spans="1:53" ht="12" customHeight="1" x14ac:dyDescent="0.25">
      <c r="A1708" s="143" t="s">
        <v>179</v>
      </c>
      <c r="B1708" s="102">
        <v>5.4267923140753745E-2</v>
      </c>
      <c r="C1708" s="42">
        <v>4.9796404433643845E-2</v>
      </c>
      <c r="D1708" s="42">
        <v>0.11434524152115967</v>
      </c>
      <c r="E1708" s="36">
        <v>0.21840956909555725</v>
      </c>
      <c r="F1708" s="173">
        <v>20.183802922106128</v>
      </c>
      <c r="G1708" s="174">
        <v>18.520716385465846</v>
      </c>
      <c r="H1708" s="174">
        <v>42.528287179107586</v>
      </c>
      <c r="I1708" s="36">
        <v>81.232806486679564</v>
      </c>
    </row>
    <row r="1709" spans="1:53" x14ac:dyDescent="0.25">
      <c r="A1709" s="143" t="s">
        <v>180</v>
      </c>
      <c r="B1709" s="102">
        <v>1.2189689297931463E-3</v>
      </c>
      <c r="C1709" s="42">
        <v>3.3169365607624251E-3</v>
      </c>
      <c r="D1709" s="42">
        <v>2.3540318599747506E-2</v>
      </c>
      <c r="E1709" s="36">
        <v>2.8076224090303078E-2</v>
      </c>
      <c r="F1709" s="173">
        <v>0.45336963759055254</v>
      </c>
      <c r="G1709" s="174">
        <v>1.2336641974286435</v>
      </c>
      <c r="H1709" s="174">
        <v>8.7553221837612725</v>
      </c>
      <c r="I1709" s="36">
        <v>10.442356018780469</v>
      </c>
    </row>
    <row r="1710" spans="1:53" x14ac:dyDescent="0.25">
      <c r="A1710" s="143" t="s">
        <v>181</v>
      </c>
      <c r="B1710" s="102">
        <v>1.0884792144745783E-3</v>
      </c>
      <c r="C1710" s="42">
        <v>1.8477410206433999E-3</v>
      </c>
      <c r="D1710" s="42">
        <v>9.6970706765192559E-3</v>
      </c>
      <c r="E1710" s="36">
        <v>1.2633290911637235E-2</v>
      </c>
      <c r="F1710" s="173">
        <v>0.40483675582685352</v>
      </c>
      <c r="G1710" s="174">
        <v>0.68722807974478195</v>
      </c>
      <c r="H1710" s="174">
        <v>3.6066197512101903</v>
      </c>
      <c r="I1710" s="36">
        <v>4.6986845867818259</v>
      </c>
    </row>
    <row r="1711" spans="1:53" x14ac:dyDescent="0.25">
      <c r="A1711" s="143" t="s">
        <v>182</v>
      </c>
      <c r="B1711" s="102">
        <v>3.0264846918632751E-2</v>
      </c>
      <c r="C1711" s="42">
        <v>4.756883014104922E-2</v>
      </c>
      <c r="D1711" s="42">
        <v>0</v>
      </c>
      <c r="E1711" s="36">
        <v>7.7833677059681972E-2</v>
      </c>
      <c r="F1711" s="173">
        <v>11.256367856367349</v>
      </c>
      <c r="G1711" s="174">
        <v>17.692217376954584</v>
      </c>
      <c r="H1711" s="174">
        <v>0</v>
      </c>
      <c r="I1711" s="36">
        <v>28.948585233321936</v>
      </c>
    </row>
    <row r="1712" spans="1:53" x14ac:dyDescent="0.25">
      <c r="A1712" s="143" t="s">
        <v>200</v>
      </c>
      <c r="B1712" s="102">
        <v>3.8764102419595252E-4</v>
      </c>
      <c r="C1712" s="42">
        <v>2.7916118616770586E-4</v>
      </c>
      <c r="D1712" s="42">
        <v>1.6108518288684836E-3</v>
      </c>
      <c r="E1712" s="36">
        <v>2.2776540392321419E-3</v>
      </c>
      <c r="F1712" s="173">
        <v>0.14417485660177795</v>
      </c>
      <c r="G1712" s="174">
        <v>0.1038280818393614</v>
      </c>
      <c r="H1712" s="174">
        <v>0.59912216957827946</v>
      </c>
      <c r="I1712" s="36">
        <v>0.84712510801941876</v>
      </c>
    </row>
    <row r="1713" spans="1:51" x14ac:dyDescent="0.25">
      <c r="A1713" s="143" t="s">
        <v>201</v>
      </c>
      <c r="B1713" s="102">
        <v>3.6721203383683259E-4</v>
      </c>
      <c r="C1713" s="42">
        <v>5.684233164908809E-4</v>
      </c>
      <c r="D1713" s="42">
        <v>1.4960457939777155E-3</v>
      </c>
      <c r="E1713" s="36">
        <v>2.4316811443054289E-3</v>
      </c>
      <c r="F1713" s="173">
        <v>0.1365767269619792</v>
      </c>
      <c r="G1713" s="174">
        <v>0.21141299560376997</v>
      </c>
      <c r="H1713" s="174">
        <v>0.55642250007934602</v>
      </c>
      <c r="I1713" s="36">
        <v>0.90441222264509524</v>
      </c>
    </row>
    <row r="1714" spans="1:51" x14ac:dyDescent="0.25">
      <c r="A1714" s="143" t="s">
        <v>185</v>
      </c>
      <c r="B1714" s="102">
        <v>4.1956558817212981E-4</v>
      </c>
      <c r="C1714" s="42">
        <v>3.0110758024849095E-3</v>
      </c>
      <c r="D1714" s="42">
        <v>7.001124530234315E-2</v>
      </c>
      <c r="E1714" s="36">
        <v>7.3441886693000183E-2</v>
      </c>
      <c r="F1714" s="173">
        <v>0.1560485210130374</v>
      </c>
      <c r="G1714" s="174">
        <v>1.1199057760741469</v>
      </c>
      <c r="H1714" s="174">
        <v>26.03919766467952</v>
      </c>
      <c r="I1714" s="36">
        <v>27.315151961766698</v>
      </c>
    </row>
    <row r="1715" spans="1:51" x14ac:dyDescent="0.25">
      <c r="A1715" s="143" t="s">
        <v>186</v>
      </c>
      <c r="B1715" s="102">
        <v>1.467804743432901E-3</v>
      </c>
      <c r="C1715" s="42">
        <v>2.662594480101527E-3</v>
      </c>
      <c r="D1715" s="42">
        <v>1.9363349376843582</v>
      </c>
      <c r="E1715" s="36">
        <v>1.9404653369078926</v>
      </c>
      <c r="F1715" s="173">
        <v>0.54591884035698401</v>
      </c>
      <c r="G1715" s="174">
        <v>0.99029553993560882</v>
      </c>
      <c r="H1715" s="174">
        <v>720.17870800107607</v>
      </c>
      <c r="I1715" s="36">
        <v>721.71492238136875</v>
      </c>
    </row>
    <row r="1716" spans="1:51" x14ac:dyDescent="0.25">
      <c r="A1716" s="143" t="s">
        <v>187</v>
      </c>
      <c r="B1716" s="102">
        <v>1.8541940327563354E-3</v>
      </c>
      <c r="C1716" s="42">
        <v>6.0849349164872682E-3</v>
      </c>
      <c r="D1716" s="42">
        <v>7.8898216649600172E-2</v>
      </c>
      <c r="E1716" s="36">
        <v>8.6837345598843776E-2</v>
      </c>
      <c r="F1716" s="173">
        <v>0.68962814072378131</v>
      </c>
      <c r="G1716" s="174">
        <v>2.2631624731551403</v>
      </c>
      <c r="H1716" s="174">
        <v>29.344518153584236</v>
      </c>
      <c r="I1716" s="36">
        <v>32.297308767463157</v>
      </c>
    </row>
    <row r="1717" spans="1:51" x14ac:dyDescent="0.25">
      <c r="A1717" s="143" t="s">
        <v>188</v>
      </c>
      <c r="B1717" s="102">
        <v>3.0692714978730819E-5</v>
      </c>
      <c r="C1717" s="42">
        <v>5.2366543088472729E-4</v>
      </c>
      <c r="D1717" s="42">
        <v>1.6242819833825778E-2</v>
      </c>
      <c r="E1717" s="36">
        <v>1.6797177979689236E-2</v>
      </c>
      <c r="F1717" s="173">
        <v>1.1415504305707492E-2</v>
      </c>
      <c r="G1717" s="174">
        <v>0.1947662494229426</v>
      </c>
      <c r="H1717" s="174">
        <v>6.0411723067952767</v>
      </c>
      <c r="I1717" s="36">
        <v>6.2473540605239268</v>
      </c>
    </row>
    <row r="1718" spans="1:51" x14ac:dyDescent="0.25">
      <c r="A1718" s="143" t="s">
        <v>189</v>
      </c>
      <c r="B1718" s="102">
        <v>2.4002543979403445E-5</v>
      </c>
      <c r="C1718" s="42">
        <v>3.4796729207641473E-4</v>
      </c>
      <c r="D1718" s="42">
        <v>6.6909787667982857E-3</v>
      </c>
      <c r="E1718" s="36">
        <v>7.0629486028541038E-3</v>
      </c>
      <c r="F1718" s="173">
        <v>8.9272371093495149E-3</v>
      </c>
      <c r="G1718" s="174">
        <v>0.129419053469083</v>
      </c>
      <c r="H1718" s="174">
        <v>2.4885676283350309</v>
      </c>
      <c r="I1718" s="36">
        <v>2.6269139189134636</v>
      </c>
    </row>
    <row r="1719" spans="1:51" x14ac:dyDescent="0.25">
      <c r="A1719" s="143" t="s">
        <v>190</v>
      </c>
      <c r="B1719" s="102">
        <v>6.9641610953288704E-4</v>
      </c>
      <c r="C1719" s="42">
        <v>1.2329327917838287E-2</v>
      </c>
      <c r="D1719" s="42">
        <v>0</v>
      </c>
      <c r="E1719" s="42">
        <v>1.3025744027371174E-2</v>
      </c>
      <c r="F1719" s="173">
        <v>0.25901720008952661</v>
      </c>
      <c r="G1719" s="174">
        <v>4.5856319986711895</v>
      </c>
      <c r="H1719" s="174">
        <v>0</v>
      </c>
      <c r="I1719" s="36">
        <v>4.8446491987607159</v>
      </c>
    </row>
    <row r="1720" spans="1:51" x14ac:dyDescent="0.25">
      <c r="A1720" s="143" t="s">
        <v>191</v>
      </c>
      <c r="B1720" s="102">
        <v>5.0376426024756107E-6</v>
      </c>
      <c r="C1720" s="42">
        <v>2.5290316070087126E-5</v>
      </c>
      <c r="D1720" s="42">
        <v>1.1114877619192536E-3</v>
      </c>
      <c r="E1720" s="42">
        <v>1.1418157205918163E-3</v>
      </c>
      <c r="F1720" s="173">
        <v>1.8736443113301219E-3</v>
      </c>
      <c r="G1720" s="174">
        <v>9.4061966232327453E-3</v>
      </c>
      <c r="H1720" s="174">
        <v>0.41339429700901276</v>
      </c>
      <c r="I1720" s="36">
        <v>0.42467413794357561</v>
      </c>
    </row>
    <row r="1721" spans="1:51" x14ac:dyDescent="0.25">
      <c r="A1721" s="156" t="s">
        <v>192</v>
      </c>
      <c r="B1721" s="175">
        <v>6.4992971444808907E-6</v>
      </c>
      <c r="C1721" s="157">
        <v>7.7023389392037289E-5</v>
      </c>
      <c r="D1721" s="157">
        <v>1.0322715978446236E-3</v>
      </c>
      <c r="E1721" s="157">
        <v>1.1157942843811417E-3</v>
      </c>
      <c r="F1721" s="176">
        <v>2.4172757147195188E-3</v>
      </c>
      <c r="G1721" s="177">
        <v>2.8647215922549998E-2</v>
      </c>
      <c r="H1721" s="177">
        <v>0.38393152505474876</v>
      </c>
      <c r="I1721" s="158">
        <v>0.41499601669201824</v>
      </c>
      <c r="AY1721" s="159"/>
    </row>
    <row r="1723" spans="1:51" x14ac:dyDescent="0.25">
      <c r="A1723" s="77" t="s">
        <v>321</v>
      </c>
    </row>
    <row r="1724" spans="1:51" x14ac:dyDescent="0.25">
      <c r="A1724" s="149"/>
      <c r="B1724" s="160" t="s">
        <v>285</v>
      </c>
      <c r="C1724" s="161"/>
      <c r="D1724" s="161"/>
      <c r="E1724" s="162"/>
      <c r="F1724" s="60" t="s">
        <v>286</v>
      </c>
      <c r="G1724" s="83"/>
      <c r="H1724" s="84"/>
      <c r="I1724" s="84"/>
    </row>
    <row r="1725" spans="1:51" ht="26.25" x14ac:dyDescent="0.25">
      <c r="A1725" s="156" t="s">
        <v>194</v>
      </c>
      <c r="B1725" s="164" t="s">
        <v>195</v>
      </c>
      <c r="C1725" s="165" t="s">
        <v>196</v>
      </c>
      <c r="D1725" s="165" t="s">
        <v>197</v>
      </c>
      <c r="E1725" s="19" t="s">
        <v>198</v>
      </c>
      <c r="F1725" s="89" t="s">
        <v>195</v>
      </c>
      <c r="G1725" s="89" t="s">
        <v>196</v>
      </c>
      <c r="H1725" s="165" t="s">
        <v>197</v>
      </c>
      <c r="I1725" s="19" t="s">
        <v>198</v>
      </c>
    </row>
    <row r="1726" spans="1:51" x14ac:dyDescent="0.25">
      <c r="A1726" s="143" t="s">
        <v>170</v>
      </c>
      <c r="B1726" s="167">
        <v>213.56193975679125</v>
      </c>
      <c r="C1726" s="154">
        <v>1751.2858978551596</v>
      </c>
      <c r="D1726" s="154">
        <v>2688.6867331288345</v>
      </c>
      <c r="E1726" s="155">
        <v>4653.5345707407851</v>
      </c>
      <c r="F1726" s="168">
        <v>79429.833578368736</v>
      </c>
      <c r="G1726" s="169">
        <v>651353.64275673055</v>
      </c>
      <c r="H1726" s="169">
        <v>1000000</v>
      </c>
      <c r="I1726" s="151">
        <v>1730783.4763350992</v>
      </c>
    </row>
    <row r="1727" spans="1:51" x14ac:dyDescent="0.25">
      <c r="A1727" s="143" t="s">
        <v>172</v>
      </c>
      <c r="B1727" s="167">
        <v>212.37305008486791</v>
      </c>
      <c r="C1727" s="154">
        <v>1762.8962732465914</v>
      </c>
      <c r="D1727" s="154">
        <v>2688.6867331288345</v>
      </c>
      <c r="E1727" s="155">
        <v>4663.9560564602934</v>
      </c>
      <c r="F1727" s="170">
        <v>78987.65128272443</v>
      </c>
      <c r="G1727" s="171">
        <v>655671.87561308139</v>
      </c>
      <c r="H1727" s="171">
        <v>1000000</v>
      </c>
      <c r="I1727" s="155">
        <v>1734659.5268958057</v>
      </c>
    </row>
    <row r="1728" spans="1:51" x14ac:dyDescent="0.25">
      <c r="A1728" s="143" t="s">
        <v>33</v>
      </c>
      <c r="B1728" s="167">
        <v>3.355302992927653</v>
      </c>
      <c r="C1728" s="154">
        <v>-32.807259371662099</v>
      </c>
      <c r="D1728" s="154">
        <v>0</v>
      </c>
      <c r="E1728" s="155">
        <v>-29.451956378734444</v>
      </c>
      <c r="F1728" s="170">
        <v>1247.9337780727897</v>
      </c>
      <c r="G1728" s="171">
        <v>-12201.964240543624</v>
      </c>
      <c r="H1728" s="171">
        <v>0</v>
      </c>
      <c r="I1728" s="155">
        <v>-10954.030462470835</v>
      </c>
    </row>
    <row r="1729" spans="1:53" x14ac:dyDescent="0.25">
      <c r="A1729" s="143" t="s">
        <v>25</v>
      </c>
      <c r="B1729" s="167">
        <v>198.39007786899597</v>
      </c>
      <c r="C1729" s="154">
        <v>1780.3199128016397</v>
      </c>
      <c r="D1729" s="154">
        <v>2688.6867331288345</v>
      </c>
      <c r="E1729" s="155">
        <v>4667.3967237994702</v>
      </c>
      <c r="F1729" s="170">
        <v>73786.981363250423</v>
      </c>
      <c r="G1729" s="171">
        <v>662152.22876853158</v>
      </c>
      <c r="H1729" s="171">
        <v>1000000</v>
      </c>
      <c r="I1729" s="155">
        <v>1735939.2101317821</v>
      </c>
      <c r="AZ1729" s="159"/>
    </row>
    <row r="1730" spans="1:53" x14ac:dyDescent="0.25">
      <c r="A1730" s="143" t="s">
        <v>173</v>
      </c>
      <c r="B1730" s="167">
        <v>10.627669222944295</v>
      </c>
      <c r="C1730" s="154">
        <v>15.383619816613809</v>
      </c>
      <c r="D1730" s="154">
        <v>0</v>
      </c>
      <c r="E1730" s="155">
        <v>26.011289039558104</v>
      </c>
      <c r="F1730" s="170">
        <v>3952.7361414012103</v>
      </c>
      <c r="G1730" s="171">
        <v>5721.6110850935156</v>
      </c>
      <c r="H1730" s="171">
        <v>0</v>
      </c>
      <c r="I1730" s="155">
        <v>9674.3472264947268</v>
      </c>
      <c r="AX1730" s="159"/>
    </row>
    <row r="1731" spans="1:53" x14ac:dyDescent="0.25">
      <c r="A1731" s="143" t="s">
        <v>199</v>
      </c>
      <c r="B1731" s="272">
        <v>1.1109031366982563E-2</v>
      </c>
      <c r="C1731" s="273">
        <v>7.1203188643340187E-2</v>
      </c>
      <c r="D1731" s="154">
        <v>0</v>
      </c>
      <c r="E1731" s="155">
        <v>8.2312220010322748E-2</v>
      </c>
      <c r="F1731" s="170">
        <v>4.1317685805869031</v>
      </c>
      <c r="G1731" s="171">
        <v>26.482515707763685</v>
      </c>
      <c r="H1731" s="171">
        <v>0</v>
      </c>
      <c r="I1731" s="155">
        <v>30.614284288350589</v>
      </c>
      <c r="BA1731" s="159"/>
    </row>
    <row r="1732" spans="1:53" x14ac:dyDescent="0.25">
      <c r="A1732" s="143" t="s">
        <v>175</v>
      </c>
      <c r="B1732" s="167">
        <v>13.836316011918299</v>
      </c>
      <c r="C1732" s="154">
        <v>58.564290050468344</v>
      </c>
      <c r="D1732" s="154">
        <v>204.86438342214637</v>
      </c>
      <c r="E1732" s="155">
        <v>277.26498948453303</v>
      </c>
      <c r="F1732" s="170">
        <v>5146.1242551737996</v>
      </c>
      <c r="G1732" s="171">
        <v>21781.745462892537</v>
      </c>
      <c r="H1732" s="171">
        <v>76194.961985677292</v>
      </c>
      <c r="I1732" s="155">
        <v>103122.83170374362</v>
      </c>
      <c r="AV1732" s="432"/>
    </row>
    <row r="1733" spans="1:53" x14ac:dyDescent="0.25">
      <c r="A1733" s="143" t="s">
        <v>85</v>
      </c>
      <c r="B1733" s="102">
        <v>0.53698507704339715</v>
      </c>
      <c r="C1733" s="42">
        <v>0.32624400030008999</v>
      </c>
      <c r="D1733" s="42">
        <v>0.10387670695584854</v>
      </c>
      <c r="E1733" s="36">
        <v>0.96710578429933569</v>
      </c>
      <c r="F1733" s="173">
        <v>199.72020928541039</v>
      </c>
      <c r="G1733" s="174">
        <v>121.3395358708966</v>
      </c>
      <c r="H1733" s="174">
        <v>38.634737798169162</v>
      </c>
      <c r="I1733" s="36">
        <v>359.69448295447614</v>
      </c>
    </row>
    <row r="1734" spans="1:53" x14ac:dyDescent="0.25">
      <c r="A1734" s="143" t="s">
        <v>86</v>
      </c>
      <c r="B1734" s="102">
        <v>3.6925537548402178E-4</v>
      </c>
      <c r="C1734" s="42">
        <v>1.6532593724697691E-4</v>
      </c>
      <c r="D1734" s="42">
        <v>6.5031902520787995E-4</v>
      </c>
      <c r="E1734" s="36">
        <v>1.1849003379388787E-3</v>
      </c>
      <c r="F1734" s="173">
        <v>0.13733670454583527</v>
      </c>
      <c r="G1734" s="174">
        <v>6.1489475590407121E-2</v>
      </c>
      <c r="H1734" s="174">
        <v>0.24187236735129097</v>
      </c>
      <c r="I1734" s="36">
        <v>0.44069854748753345</v>
      </c>
    </row>
    <row r="1735" spans="1:53" x14ac:dyDescent="0.25">
      <c r="A1735" s="143" t="s">
        <v>176</v>
      </c>
      <c r="B1735" s="167">
        <v>30.043720997723479</v>
      </c>
      <c r="C1735" s="154">
        <v>68.395421432841488</v>
      </c>
      <c r="D1735" s="154">
        <v>208.15301917250193</v>
      </c>
      <c r="E1735" s="155">
        <v>306.59216160306693</v>
      </c>
      <c r="F1735" s="170">
        <v>11174.124760440758</v>
      </c>
      <c r="G1735" s="171">
        <v>25438.226250050891</v>
      </c>
      <c r="H1735" s="171">
        <v>77418.100296970457</v>
      </c>
      <c r="I1735" s="155">
        <v>114030.45130746211</v>
      </c>
    </row>
    <row r="1736" spans="1:53" x14ac:dyDescent="0.25">
      <c r="A1736" s="143" t="s">
        <v>177</v>
      </c>
      <c r="B1736" s="102">
        <v>1.8093467514820844E-2</v>
      </c>
      <c r="C1736" s="42">
        <v>1.9742375251134179E-2</v>
      </c>
      <c r="D1736" s="42">
        <v>0.1014655729019466</v>
      </c>
      <c r="E1736" s="36">
        <v>0.13930141566790163</v>
      </c>
      <c r="F1736" s="173">
        <v>6.7294814572039821</v>
      </c>
      <c r="G1736" s="174">
        <v>7.3427577143432803</v>
      </c>
      <c r="H1736" s="174">
        <v>37.737967629970321</v>
      </c>
      <c r="I1736" s="36">
        <v>51.810206801517587</v>
      </c>
    </row>
    <row r="1737" spans="1:53" x14ac:dyDescent="0.25">
      <c r="A1737" s="143" t="s">
        <v>178</v>
      </c>
      <c r="B1737" s="102">
        <v>3.6748544132653653E-2</v>
      </c>
      <c r="C1737" s="42">
        <v>5.1863670965527665E-2</v>
      </c>
      <c r="D1737" s="42">
        <v>2.8062825183831279</v>
      </c>
      <c r="E1737" s="36">
        <v>2.8948947334813093</v>
      </c>
      <c r="F1737" s="173">
        <v>13.667841507846189</v>
      </c>
      <c r="G1737" s="174">
        <v>19.28959232270757</v>
      </c>
      <c r="H1737" s="174">
        <v>1043.7372579725743</v>
      </c>
      <c r="I1737" s="36">
        <v>1076.6946918031281</v>
      </c>
    </row>
    <row r="1738" spans="1:53" ht="13.5" customHeight="1" x14ac:dyDescent="0.25">
      <c r="A1738" s="143" t="s">
        <v>179</v>
      </c>
      <c r="B1738" s="102">
        <v>4.958753350114798E-2</v>
      </c>
      <c r="C1738" s="42">
        <v>8.0437755668788677E-2</v>
      </c>
      <c r="D1738" s="42">
        <v>0.11434524152115967</v>
      </c>
      <c r="E1738" s="36">
        <v>0.24437053069109632</v>
      </c>
      <c r="F1738" s="173">
        <v>18.443031272536089</v>
      </c>
      <c r="G1738" s="174">
        <v>29.917117036235371</v>
      </c>
      <c r="H1738" s="174">
        <v>42.528287179107586</v>
      </c>
      <c r="I1738" s="36">
        <v>90.888435487879036</v>
      </c>
    </row>
    <row r="1739" spans="1:53" x14ac:dyDescent="0.25">
      <c r="A1739" s="143" t="s">
        <v>180</v>
      </c>
      <c r="B1739" s="102">
        <v>1.2073832814039993E-3</v>
      </c>
      <c r="C1739" s="42">
        <v>3.6651454888872212E-2</v>
      </c>
      <c r="D1739" s="42">
        <v>2.3540318599747506E-2</v>
      </c>
      <c r="E1739" s="36">
        <v>6.1399156770023715E-2</v>
      </c>
      <c r="F1739" s="173">
        <v>0.44906060141821097</v>
      </c>
      <c r="G1739" s="174">
        <v>13.631731223005213</v>
      </c>
      <c r="H1739" s="174">
        <v>8.7553221837612725</v>
      </c>
      <c r="I1739" s="36">
        <v>22.836114008184691</v>
      </c>
    </row>
    <row r="1740" spans="1:53" x14ac:dyDescent="0.25">
      <c r="A1740" s="143" t="s">
        <v>181</v>
      </c>
      <c r="B1740" s="102">
        <v>1.0784839780646691E-3</v>
      </c>
      <c r="C1740" s="42">
        <v>3.695896027687811E-2</v>
      </c>
      <c r="D1740" s="42">
        <v>7.9130959397375154E-3</v>
      </c>
      <c r="E1740" s="36">
        <v>4.5950540194680298E-2</v>
      </c>
      <c r="F1740" s="173">
        <v>0.40111923965557467</v>
      </c>
      <c r="G1740" s="174">
        <v>13.746101329502538</v>
      </c>
      <c r="H1740" s="174">
        <v>2.9431081881856191</v>
      </c>
      <c r="I1740" s="36">
        <v>17.090328757343734</v>
      </c>
    </row>
    <row r="1741" spans="1:53" x14ac:dyDescent="0.25">
      <c r="A1741" s="143" t="s">
        <v>182</v>
      </c>
      <c r="B1741" s="102">
        <v>3.0163333479089838E-2</v>
      </c>
      <c r="C1741" s="42">
        <v>1.1021182542344883E-2</v>
      </c>
      <c r="D1741" s="42">
        <v>0</v>
      </c>
      <c r="E1741" s="36">
        <v>4.1184516021434719E-2</v>
      </c>
      <c r="F1741" s="173">
        <v>11.218612085755584</v>
      </c>
      <c r="G1741" s="174">
        <v>4.0990950736456728</v>
      </c>
      <c r="H1741" s="174">
        <v>0</v>
      </c>
      <c r="I1741" s="36">
        <v>15.317707159401257</v>
      </c>
    </row>
    <row r="1742" spans="1:53" x14ac:dyDescent="0.25">
      <c r="A1742" s="143" t="s">
        <v>200</v>
      </c>
      <c r="B1742" s="102">
        <v>3.8537240250471899E-4</v>
      </c>
      <c r="C1742" s="42">
        <v>2.4604449936009207E-4</v>
      </c>
      <c r="D1742" s="42">
        <v>1.2772459087197043E-3</v>
      </c>
      <c r="E1742" s="36">
        <v>1.9086628105845153E-3</v>
      </c>
      <c r="F1742" s="173">
        <v>0.14333109088400928</v>
      </c>
      <c r="G1742" s="174">
        <v>9.1511032627356034E-2</v>
      </c>
      <c r="H1742" s="174">
        <v>0.47504452377513268</v>
      </c>
      <c r="I1742" s="36">
        <v>0.70988664728649797</v>
      </c>
    </row>
    <row r="1743" spans="1:53" x14ac:dyDescent="0.25">
      <c r="A1743" s="143" t="s">
        <v>201</v>
      </c>
      <c r="B1743" s="102">
        <v>3.6340718797637535E-4</v>
      </c>
      <c r="C1743" s="42">
        <v>2.5693778290082641E-4</v>
      </c>
      <c r="D1743" s="42">
        <v>1.260223138119884E-3</v>
      </c>
      <c r="E1743" s="36">
        <v>1.8805681089970857E-3</v>
      </c>
      <c r="F1743" s="173">
        <v>0.13516159524969171</v>
      </c>
      <c r="G1743" s="174">
        <v>9.5562558380249463E-2</v>
      </c>
      <c r="H1743" s="174">
        <v>0.4687132653246508</v>
      </c>
      <c r="I1743" s="36">
        <v>0.69943741895459188</v>
      </c>
    </row>
    <row r="1744" spans="1:53" x14ac:dyDescent="0.25">
      <c r="A1744" s="143" t="s">
        <v>185</v>
      </c>
      <c r="B1744" s="102">
        <v>3.1664358869375441E-4</v>
      </c>
      <c r="C1744" s="42">
        <v>2.780930423380905E-3</v>
      </c>
      <c r="D1744" s="42">
        <v>7.001124530234315E-2</v>
      </c>
      <c r="E1744" s="36">
        <v>7.3108819314417817E-2</v>
      </c>
      <c r="F1744" s="173">
        <v>0.11776886641058221</v>
      </c>
      <c r="G1744" s="174">
        <v>1.0343080839859415</v>
      </c>
      <c r="H1744" s="174">
        <v>26.03919766467952</v>
      </c>
      <c r="I1744" s="36">
        <v>27.191274615076047</v>
      </c>
    </row>
    <row r="1745" spans="1:52" x14ac:dyDescent="0.25">
      <c r="A1745" s="143" t="s">
        <v>186</v>
      </c>
      <c r="B1745" s="102">
        <v>9.2412091093483251E-4</v>
      </c>
      <c r="C1745" s="42">
        <v>3.4913798424583507E-3</v>
      </c>
      <c r="D1745" s="42">
        <v>1.9363349376843582</v>
      </c>
      <c r="E1745" s="36">
        <v>1.9407504384377514</v>
      </c>
      <c r="F1745" s="173">
        <v>0.34370717106913745</v>
      </c>
      <c r="G1745" s="174">
        <v>1.2985446758966299</v>
      </c>
      <c r="H1745" s="174">
        <v>720.17870800107607</v>
      </c>
      <c r="I1745" s="36">
        <v>721.82095984804198</v>
      </c>
    </row>
    <row r="1746" spans="1:52" x14ac:dyDescent="0.25">
      <c r="A1746" s="143" t="s">
        <v>187</v>
      </c>
      <c r="B1746" s="102">
        <v>1.2110775288220802E-3</v>
      </c>
      <c r="C1746" s="42">
        <v>5.8152157452032753E-3</v>
      </c>
      <c r="D1746" s="42">
        <v>7.8898216649600172E-2</v>
      </c>
      <c r="E1746" s="36">
        <v>8.5924509923625533E-2</v>
      </c>
      <c r="F1746" s="173">
        <v>0.45043459838578698</v>
      </c>
      <c r="G1746" s="174">
        <v>2.1628461484749057</v>
      </c>
      <c r="H1746" s="174">
        <v>29.344518153584236</v>
      </c>
      <c r="I1746" s="36">
        <v>31.957798900444931</v>
      </c>
    </row>
    <row r="1747" spans="1:52" x14ac:dyDescent="0.25">
      <c r="A1747" s="143" t="s">
        <v>188</v>
      </c>
      <c r="B1747" s="102">
        <v>2.9282135229086093E-5</v>
      </c>
      <c r="C1747" s="42">
        <v>3.5552169746819232E-3</v>
      </c>
      <c r="D1747" s="42">
        <v>1.6242819833825778E-2</v>
      </c>
      <c r="E1747" s="36">
        <v>1.9827318943736787E-2</v>
      </c>
      <c r="F1747" s="173">
        <v>1.089086908797678E-2</v>
      </c>
      <c r="G1747" s="174">
        <v>1.3222875431622725</v>
      </c>
      <c r="H1747" s="174">
        <v>6.0411723067952767</v>
      </c>
      <c r="I1747" s="36">
        <v>7.374350719045526</v>
      </c>
    </row>
    <row r="1748" spans="1:52" x14ac:dyDescent="0.25">
      <c r="A1748" s="143" t="s">
        <v>189</v>
      </c>
      <c r="B1748" s="102">
        <v>2.2763849119767275E-5</v>
      </c>
      <c r="C1748" s="42">
        <v>3.5975360812207226E-3</v>
      </c>
      <c r="D1748" s="42">
        <v>5.4600361984188852E-3</v>
      </c>
      <c r="E1748" s="36">
        <v>9.080336128759376E-3</v>
      </c>
      <c r="F1748" s="173">
        <v>8.4665308305653386E-3</v>
      </c>
      <c r="G1748" s="174">
        <v>1.3380272371985327</v>
      </c>
      <c r="H1748" s="174">
        <v>2.030744649848077</v>
      </c>
      <c r="I1748" s="36">
        <v>3.3772384178771757</v>
      </c>
    </row>
    <row r="1749" spans="1:52" x14ac:dyDescent="0.25">
      <c r="A1749" s="143" t="s">
        <v>190</v>
      </c>
      <c r="B1749" s="102">
        <v>6.8378651317205121E-4</v>
      </c>
      <c r="C1749" s="42">
        <v>-2.6528955269384613E-3</v>
      </c>
      <c r="D1749" s="42">
        <v>0</v>
      </c>
      <c r="E1749" s="42">
        <v>-1.96910901376641E-3</v>
      </c>
      <c r="F1749" s="173">
        <v>0.25431988961254942</v>
      </c>
      <c r="G1749" s="174">
        <v>-0.98668822003345746</v>
      </c>
      <c r="H1749" s="174">
        <v>0</v>
      </c>
      <c r="I1749" s="36">
        <v>-0.73236833042090799</v>
      </c>
    </row>
    <row r="1750" spans="1:52" x14ac:dyDescent="0.25">
      <c r="A1750" s="143" t="s">
        <v>191</v>
      </c>
      <c r="B1750" s="102">
        <v>4.8266219969289921E-6</v>
      </c>
      <c r="C1750" s="42">
        <v>1.7910267754960796E-6</v>
      </c>
      <c r="D1750" s="42">
        <v>8.8129967701659588E-4</v>
      </c>
      <c r="E1750" s="42">
        <v>8.8791732578902098E-4</v>
      </c>
      <c r="F1750" s="173">
        <v>1.7951596731063701E-3</v>
      </c>
      <c r="G1750" s="174">
        <v>6.6613441924186353E-4</v>
      </c>
      <c r="H1750" s="174">
        <v>0.32778072140484149</v>
      </c>
      <c r="I1750" s="36">
        <v>0.33024201549718973</v>
      </c>
    </row>
    <row r="1751" spans="1:52" x14ac:dyDescent="0.25">
      <c r="A1751" s="156" t="s">
        <v>192</v>
      </c>
      <c r="B1751" s="175">
        <v>6.0511260958434084E-6</v>
      </c>
      <c r="C1751" s="157">
        <v>2.7833447874288465E-6</v>
      </c>
      <c r="D1751" s="157">
        <v>8.6955396530271993E-4</v>
      </c>
      <c r="E1751" s="157">
        <v>8.7838843618599219E-4</v>
      </c>
      <c r="F1751" s="176">
        <v>2.2505879994437626E-3</v>
      </c>
      <c r="G1751" s="177">
        <v>1.0352060554819113E-3</v>
      </c>
      <c r="H1751" s="177">
        <v>0.32341215307400906</v>
      </c>
      <c r="I1751" s="158">
        <v>0.32669794712893474</v>
      </c>
      <c r="AY1751" s="159"/>
    </row>
    <row r="1753" spans="1:52" x14ac:dyDescent="0.25">
      <c r="A1753" s="77" t="s">
        <v>322</v>
      </c>
    </row>
    <row r="1754" spans="1:52" x14ac:dyDescent="0.25">
      <c r="A1754" s="149"/>
      <c r="B1754" s="160" t="s">
        <v>285</v>
      </c>
      <c r="C1754" s="161"/>
      <c r="D1754" s="161"/>
      <c r="E1754" s="162"/>
      <c r="F1754" s="60" t="s">
        <v>286</v>
      </c>
      <c r="G1754" s="83"/>
      <c r="H1754" s="84"/>
      <c r="I1754" s="84"/>
    </row>
    <row r="1755" spans="1:52" ht="26.25" x14ac:dyDescent="0.25">
      <c r="A1755" s="156" t="s">
        <v>194</v>
      </c>
      <c r="B1755" s="164" t="s">
        <v>195</v>
      </c>
      <c r="C1755" s="165" t="s">
        <v>196</v>
      </c>
      <c r="D1755" s="165" t="s">
        <v>197</v>
      </c>
      <c r="E1755" s="19" t="s">
        <v>198</v>
      </c>
      <c r="F1755" s="89" t="s">
        <v>195</v>
      </c>
      <c r="G1755" s="89" t="s">
        <v>196</v>
      </c>
      <c r="H1755" s="165" t="s">
        <v>197</v>
      </c>
      <c r="I1755" s="19" t="s">
        <v>198</v>
      </c>
    </row>
    <row r="1756" spans="1:52" x14ac:dyDescent="0.25">
      <c r="A1756" s="143" t="s">
        <v>170</v>
      </c>
      <c r="B1756" s="167">
        <v>209.02382866913888</v>
      </c>
      <c r="C1756" s="154">
        <v>533.27415950835052</v>
      </c>
      <c r="D1756" s="154">
        <v>2688.6867331288345</v>
      </c>
      <c r="E1756" s="155">
        <v>3430.984721306324</v>
      </c>
      <c r="F1756" s="168">
        <v>77741.979418292845</v>
      </c>
      <c r="G1756" s="169">
        <v>198340.01222142286</v>
      </c>
      <c r="H1756" s="169">
        <v>1000000</v>
      </c>
      <c r="I1756" s="151">
        <v>1276081.9916397159</v>
      </c>
    </row>
    <row r="1757" spans="1:52" x14ac:dyDescent="0.25">
      <c r="A1757" s="143" t="s">
        <v>172</v>
      </c>
      <c r="B1757" s="167">
        <v>200.09960885017068</v>
      </c>
      <c r="C1757" s="154">
        <v>372.39413137081857</v>
      </c>
      <c r="D1757" s="154">
        <v>2184.4799912546882</v>
      </c>
      <c r="E1757" s="155">
        <v>2756.9737314756776</v>
      </c>
      <c r="F1757" s="170">
        <v>74422.805150421555</v>
      </c>
      <c r="G1757" s="171">
        <v>138504.09822101594</v>
      </c>
      <c r="H1757" s="171">
        <v>812470.99721156468</v>
      </c>
      <c r="I1757" s="155">
        <v>1025397.9005830024</v>
      </c>
    </row>
    <row r="1758" spans="1:52" x14ac:dyDescent="0.25">
      <c r="A1758" s="143" t="s">
        <v>33</v>
      </c>
      <c r="B1758" s="167">
        <v>24.456556147273965</v>
      </c>
      <c r="C1758" s="154">
        <v>25.274639312154726</v>
      </c>
      <c r="D1758" s="154">
        <v>0</v>
      </c>
      <c r="E1758" s="155">
        <v>49.73119545942869</v>
      </c>
      <c r="F1758" s="170">
        <v>9096.0973050266002</v>
      </c>
      <c r="G1758" s="171">
        <v>9400.3659856433096</v>
      </c>
      <c r="H1758" s="171">
        <v>0</v>
      </c>
      <c r="I1758" s="155">
        <v>18496.463290669912</v>
      </c>
    </row>
    <row r="1759" spans="1:52" x14ac:dyDescent="0.25">
      <c r="A1759" s="143" t="s">
        <v>25</v>
      </c>
      <c r="B1759" s="167">
        <v>124.7827630278239</v>
      </c>
      <c r="C1759" s="154">
        <v>256.16550282480432</v>
      </c>
      <c r="D1759" s="154">
        <v>0</v>
      </c>
      <c r="E1759" s="155">
        <v>380.9482658526282</v>
      </c>
      <c r="F1759" s="170">
        <v>46410.301910707814</v>
      </c>
      <c r="G1759" s="171">
        <v>95275.325186993286</v>
      </c>
      <c r="H1759" s="171">
        <v>0</v>
      </c>
      <c r="I1759" s="155">
        <v>141685.62709770107</v>
      </c>
      <c r="AZ1759" s="159"/>
    </row>
    <row r="1760" spans="1:52" x14ac:dyDescent="0.25">
      <c r="A1760" s="143" t="s">
        <v>173</v>
      </c>
      <c r="B1760" s="167">
        <v>50.860289675072806</v>
      </c>
      <c r="C1760" s="154">
        <v>90.953989233859531</v>
      </c>
      <c r="D1760" s="154">
        <v>2184.4799912546882</v>
      </c>
      <c r="E1760" s="155">
        <v>2326.2942701636207</v>
      </c>
      <c r="F1760" s="170">
        <v>18916.405934687122</v>
      </c>
      <c r="G1760" s="171">
        <v>33828.407048379355</v>
      </c>
      <c r="H1760" s="171">
        <v>812470.99721156468</v>
      </c>
      <c r="I1760" s="155">
        <v>865215.81019463122</v>
      </c>
      <c r="AX1760" s="159"/>
    </row>
    <row r="1761" spans="1:53" x14ac:dyDescent="0.25">
      <c r="A1761" s="143" t="s">
        <v>199</v>
      </c>
      <c r="B1761" s="272">
        <v>0.35424514528899631</v>
      </c>
      <c r="C1761" s="273">
        <v>3.1442813713025174E-2</v>
      </c>
      <c r="D1761" s="154">
        <v>0</v>
      </c>
      <c r="E1761" s="155">
        <v>0.38568795900202146</v>
      </c>
      <c r="F1761" s="170">
        <v>131.75396781043361</v>
      </c>
      <c r="G1761" s="171">
        <v>11.694487619401855</v>
      </c>
      <c r="H1761" s="171">
        <v>0</v>
      </c>
      <c r="I1761" s="155">
        <v>143.44845542983543</v>
      </c>
      <c r="BA1761" s="159"/>
    </row>
    <row r="1762" spans="1:53" x14ac:dyDescent="0.25">
      <c r="A1762" s="143" t="s">
        <v>175</v>
      </c>
      <c r="B1762" s="167">
        <v>-24.677664756806863</v>
      </c>
      <c r="C1762" s="154">
        <v>24.158090615452259</v>
      </c>
      <c r="D1762" s="154">
        <v>212.77910409447773</v>
      </c>
      <c r="E1762" s="155">
        <v>212.25952995312312</v>
      </c>
      <c r="F1762" s="170">
        <v>-9178.3339623539468</v>
      </c>
      <c r="G1762" s="171">
        <v>8985.0893812903978</v>
      </c>
      <c r="H1762" s="171">
        <v>79138.674458688576</v>
      </c>
      <c r="I1762" s="155">
        <v>78945.429877625036</v>
      </c>
      <c r="AV1762" s="432"/>
    </row>
    <row r="1763" spans="1:53" x14ac:dyDescent="0.25">
      <c r="A1763" s="143" t="s">
        <v>85</v>
      </c>
      <c r="B1763" s="102">
        <v>0.33198907148767781</v>
      </c>
      <c r="C1763" s="42">
        <v>7.6620066128876479E-2</v>
      </c>
      <c r="D1763" s="42">
        <v>0.10387670695584854</v>
      </c>
      <c r="E1763" s="36">
        <v>0.51248584457240276</v>
      </c>
      <c r="F1763" s="173">
        <v>123.47629323901968</v>
      </c>
      <c r="G1763" s="174">
        <v>28.497208389805024</v>
      </c>
      <c r="H1763" s="174">
        <v>38.634737798169162</v>
      </c>
      <c r="I1763" s="36">
        <v>190.60823942699386</v>
      </c>
    </row>
    <row r="1764" spans="1:53" x14ac:dyDescent="0.25">
      <c r="A1764" s="143" t="s">
        <v>86</v>
      </c>
      <c r="B1764" s="102">
        <v>1.1503272875864905E-2</v>
      </c>
      <c r="C1764" s="42">
        <v>4.3513183750548673E-4</v>
      </c>
      <c r="D1764" s="42">
        <v>6.5031902520787995E-4</v>
      </c>
      <c r="E1764" s="36">
        <v>1.2588723738578271E-2</v>
      </c>
      <c r="F1764" s="173">
        <v>4.2783983474633009</v>
      </c>
      <c r="G1764" s="174">
        <v>0.16183805727308448</v>
      </c>
      <c r="H1764" s="174">
        <v>0.24187236735129097</v>
      </c>
      <c r="I1764" s="36">
        <v>4.6821087720876751</v>
      </c>
    </row>
    <row r="1765" spans="1:53" x14ac:dyDescent="0.25">
      <c r="A1765" s="143" t="s">
        <v>176</v>
      </c>
      <c r="B1765" s="167">
        <v>-11.66962530007233</v>
      </c>
      <c r="C1765" s="154">
        <v>26.572002536257507</v>
      </c>
      <c r="D1765" s="154">
        <v>216.06773984483328</v>
      </c>
      <c r="E1765" s="155">
        <v>230.97011708101843</v>
      </c>
      <c r="F1765" s="170">
        <v>-4340.2696031055821</v>
      </c>
      <c r="G1765" s="171">
        <v>9882.8927181619165</v>
      </c>
      <c r="H1765" s="171">
        <v>80361.812769981756</v>
      </c>
      <c r="I1765" s="155">
        <v>85904.435885038081</v>
      </c>
    </row>
    <row r="1766" spans="1:53" x14ac:dyDescent="0.25">
      <c r="A1766" s="143" t="s">
        <v>177</v>
      </c>
      <c r="B1766" s="102">
        <v>1.0010347664270419E-2</v>
      </c>
      <c r="C1766" s="42">
        <v>1.993474111619228E-2</v>
      </c>
      <c r="D1766" s="42">
        <v>0.1014655729019466</v>
      </c>
      <c r="E1766" s="36">
        <v>0.13141066168240931</v>
      </c>
      <c r="F1766" s="173">
        <v>3.7231364818099664</v>
      </c>
      <c r="G1766" s="174">
        <v>7.4143041175325584</v>
      </c>
      <c r="H1766" s="174">
        <v>37.737967629970321</v>
      </c>
      <c r="I1766" s="36">
        <v>48.875408229312846</v>
      </c>
    </row>
    <row r="1767" spans="1:53" x14ac:dyDescent="0.25">
      <c r="A1767" s="143" t="s">
        <v>178</v>
      </c>
      <c r="B1767" s="102">
        <v>2.7758375201264954E-2</v>
      </c>
      <c r="C1767" s="42">
        <v>1.6061722231842501E-2</v>
      </c>
      <c r="D1767" s="42">
        <v>2.8062825183831279</v>
      </c>
      <c r="E1767" s="36">
        <v>2.8501026158162355</v>
      </c>
      <c r="F1767" s="173">
        <v>10.324138866472717</v>
      </c>
      <c r="G1767" s="174">
        <v>5.9738168950428134</v>
      </c>
      <c r="H1767" s="174">
        <v>1043.7372579725743</v>
      </c>
      <c r="I1767" s="36">
        <v>1060.0352137340897</v>
      </c>
    </row>
    <row r="1768" spans="1:53" x14ac:dyDescent="0.25">
      <c r="A1768" s="143" t="s">
        <v>179</v>
      </c>
      <c r="B1768" s="102">
        <v>5.9500085898136136E-2</v>
      </c>
      <c r="C1768" s="42">
        <v>3.3018045428087166E-2</v>
      </c>
      <c r="D1768" s="42">
        <v>0.11434524152115967</v>
      </c>
      <c r="E1768" s="36">
        <v>0.20686337284738299</v>
      </c>
      <c r="F1768" s="173">
        <v>22.129794879039579</v>
      </c>
      <c r="G1768" s="174">
        <v>12.280361643196695</v>
      </c>
      <c r="H1768" s="174">
        <v>42.528287179107586</v>
      </c>
      <c r="I1768" s="36">
        <v>76.938443701343871</v>
      </c>
    </row>
    <row r="1769" spans="1:53" x14ac:dyDescent="0.25">
      <c r="A1769" s="143" t="s">
        <v>180</v>
      </c>
      <c r="B1769" s="102">
        <v>3.4309894980418879E-3</v>
      </c>
      <c r="C1769" s="42">
        <v>2.8249614292341287E-3</v>
      </c>
      <c r="D1769" s="42">
        <v>2.3540318599747506E-2</v>
      </c>
      <c r="E1769" s="36">
        <v>2.9796269527023522E-2</v>
      </c>
      <c r="F1769" s="173">
        <v>1.2760837682451882</v>
      </c>
      <c r="G1769" s="174">
        <v>1.0506844826606896</v>
      </c>
      <c r="H1769" s="174">
        <v>8.7553221837612725</v>
      </c>
      <c r="I1769" s="36">
        <v>11.082090434667149</v>
      </c>
    </row>
    <row r="1770" spans="1:53" x14ac:dyDescent="0.25">
      <c r="A1770" s="143" t="s">
        <v>181</v>
      </c>
      <c r="B1770" s="102">
        <v>2.9327392321141536E-3</v>
      </c>
      <c r="C1770" s="42">
        <v>2.2470110810635735E-3</v>
      </c>
      <c r="D1770" s="42">
        <v>9.6970706765192559E-3</v>
      </c>
      <c r="E1770" s="36">
        <v>1.4876820989696983E-2</v>
      </c>
      <c r="F1770" s="173">
        <v>1.090770150340763</v>
      </c>
      <c r="G1770" s="174">
        <v>0.83572810970384737</v>
      </c>
      <c r="H1770" s="174">
        <v>3.6066197512101903</v>
      </c>
      <c r="I1770" s="36">
        <v>5.5331180112548015</v>
      </c>
    </row>
    <row r="1771" spans="1:53" x14ac:dyDescent="0.25">
      <c r="A1771" s="143" t="s">
        <v>182</v>
      </c>
      <c r="B1771" s="102">
        <v>2.9421184626386127E-2</v>
      </c>
      <c r="C1771" s="42">
        <v>3.3588111356265736E-2</v>
      </c>
      <c r="D1771" s="42">
        <v>1.1898857354367973E-3</v>
      </c>
      <c r="E1771" s="36">
        <v>6.4199181718088666E-2</v>
      </c>
      <c r="F1771" s="173">
        <v>10.942585561891992</v>
      </c>
      <c r="G1771" s="174">
        <v>12.492385573375866</v>
      </c>
      <c r="H1771" s="174">
        <v>0.44255276034040719</v>
      </c>
      <c r="I1771" s="36">
        <v>23.877523895608263</v>
      </c>
    </row>
    <row r="1772" spans="1:53" x14ac:dyDescent="0.25">
      <c r="A1772" s="143" t="s">
        <v>200</v>
      </c>
      <c r="B1772" s="102">
        <v>7.5041201131594286E-4</v>
      </c>
      <c r="C1772" s="42">
        <v>2.0258843535546234E-4</v>
      </c>
      <c r="D1772" s="42">
        <v>1.6108518288684836E-3</v>
      </c>
      <c r="E1772" s="36">
        <v>2.5638522755398888E-3</v>
      </c>
      <c r="F1772" s="173">
        <v>0.27909983043754816</v>
      </c>
      <c r="G1772" s="174">
        <v>7.5348471377961329E-2</v>
      </c>
      <c r="H1772" s="174">
        <v>0.59912216957827946</v>
      </c>
      <c r="I1772" s="36">
        <v>0.95357047139378881</v>
      </c>
    </row>
    <row r="1773" spans="1:53" x14ac:dyDescent="0.25">
      <c r="A1773" s="143" t="s">
        <v>201</v>
      </c>
      <c r="B1773" s="102">
        <v>9.6406105175955703E-4</v>
      </c>
      <c r="C1773" s="42">
        <v>4.7862896629290212E-4</v>
      </c>
      <c r="D1773" s="42">
        <v>1.4960457939777155E-3</v>
      </c>
      <c r="E1773" s="36">
        <v>2.9387358120301745E-3</v>
      </c>
      <c r="F1773" s="173">
        <v>0.35856205926886681</v>
      </c>
      <c r="G1773" s="174">
        <v>0.17801589169740126</v>
      </c>
      <c r="H1773" s="174">
        <v>0.55642250007934602</v>
      </c>
      <c r="I1773" s="36">
        <v>1.0930004510456139</v>
      </c>
    </row>
    <row r="1774" spans="1:53" x14ac:dyDescent="0.25">
      <c r="A1774" s="143" t="s">
        <v>185</v>
      </c>
      <c r="B1774" s="102">
        <v>1.5694544586523263E-3</v>
      </c>
      <c r="C1774" s="42">
        <v>5.5633064739522495E-3</v>
      </c>
      <c r="D1774" s="42">
        <v>7.001124530234315E-2</v>
      </c>
      <c r="E1774" s="36">
        <v>7.7144006234947729E-2</v>
      </c>
      <c r="F1774" s="173">
        <v>0.58372529581605315</v>
      </c>
      <c r="G1774" s="174">
        <v>2.0691538383418173</v>
      </c>
      <c r="H1774" s="174">
        <v>26.03919766467952</v>
      </c>
      <c r="I1774" s="36">
        <v>28.692076798837391</v>
      </c>
    </row>
    <row r="1775" spans="1:53" x14ac:dyDescent="0.25">
      <c r="A1775" s="143" t="s">
        <v>186</v>
      </c>
      <c r="B1775" s="102">
        <v>8.5944816967613779E-4</v>
      </c>
      <c r="C1775" s="42">
        <v>5.2835476343294366E-3</v>
      </c>
      <c r="D1775" s="42">
        <v>1.9363349376843582</v>
      </c>
      <c r="E1775" s="36">
        <v>1.9424779334883637</v>
      </c>
      <c r="F1775" s="173">
        <v>0.31965351674718717</v>
      </c>
      <c r="G1775" s="174">
        <v>1.9651034719768015</v>
      </c>
      <c r="H1775" s="174">
        <v>720.17870800107607</v>
      </c>
      <c r="I1775" s="36">
        <v>722.46346498980017</v>
      </c>
    </row>
    <row r="1776" spans="1:53" x14ac:dyDescent="0.25">
      <c r="A1776" s="143" t="s">
        <v>187</v>
      </c>
      <c r="B1776" s="102">
        <v>2.5867433438521948E-3</v>
      </c>
      <c r="C1776" s="42">
        <v>1.0111678378712491E-2</v>
      </c>
      <c r="D1776" s="42">
        <v>7.8898216649600172E-2</v>
      </c>
      <c r="E1776" s="36">
        <v>9.1596638372164862E-2</v>
      </c>
      <c r="F1776" s="173">
        <v>0.96208431870454192</v>
      </c>
      <c r="G1776" s="174">
        <v>3.7608242916963013</v>
      </c>
      <c r="H1776" s="174">
        <v>29.344518153584236</v>
      </c>
      <c r="I1776" s="36">
        <v>34.067426763985075</v>
      </c>
    </row>
    <row r="1777" spans="1:53" x14ac:dyDescent="0.25">
      <c r="A1777" s="143" t="s">
        <v>188</v>
      </c>
      <c r="B1777" s="102">
        <v>2.0481304584372382E-4</v>
      </c>
      <c r="C1777" s="42">
        <v>1.0526944197163488E-3</v>
      </c>
      <c r="D1777" s="42">
        <v>1.6242819833825778E-2</v>
      </c>
      <c r="E1777" s="36">
        <v>1.7500327299385849E-2</v>
      </c>
      <c r="F1777" s="173">
        <v>7.6175868062316854E-2</v>
      </c>
      <c r="G1777" s="174">
        <v>0.39152736045650233</v>
      </c>
      <c r="H1777" s="174">
        <v>6.0411723067952767</v>
      </c>
      <c r="I1777" s="36">
        <v>6.5088755353140959</v>
      </c>
    </row>
    <row r="1778" spans="1:53" x14ac:dyDescent="0.25">
      <c r="A1778" s="143" t="s">
        <v>189</v>
      </c>
      <c r="B1778" s="102">
        <v>1.5972098813718267E-4</v>
      </c>
      <c r="C1778" s="42">
        <v>8.1022732562416463E-4</v>
      </c>
      <c r="D1778" s="42">
        <v>6.6909787667982857E-3</v>
      </c>
      <c r="E1778" s="36">
        <v>7.6609270805596333E-3</v>
      </c>
      <c r="F1778" s="173">
        <v>5.9404833656955931E-2</v>
      </c>
      <c r="G1778" s="174">
        <v>0.30134686783733267</v>
      </c>
      <c r="H1778" s="174">
        <v>2.4885676283350309</v>
      </c>
      <c r="I1778" s="36">
        <v>2.8493193298293198</v>
      </c>
    </row>
    <row r="1779" spans="1:53" x14ac:dyDescent="0.25">
      <c r="A1779" s="143" t="s">
        <v>190</v>
      </c>
      <c r="B1779" s="102">
        <v>3.3066021174426156E-3</v>
      </c>
      <c r="C1779" s="42">
        <v>1.6304497955424994E-2</v>
      </c>
      <c r="D1779" s="42">
        <v>8.2102115745139005E-4</v>
      </c>
      <c r="E1779" s="42">
        <v>2.0432121230319001E-2</v>
      </c>
      <c r="F1779" s="173">
        <v>1.2298205204422274</v>
      </c>
      <c r="G1779" s="174">
        <v>6.0641121758544889</v>
      </c>
      <c r="H1779" s="174">
        <v>0.30536140463488087</v>
      </c>
      <c r="I1779" s="36">
        <v>7.5992941009315977</v>
      </c>
    </row>
    <row r="1780" spans="1:53" x14ac:dyDescent="0.25">
      <c r="A1780" s="143" t="s">
        <v>191</v>
      </c>
      <c r="B1780" s="102">
        <v>2.0133538562422267E-5</v>
      </c>
      <c r="C1780" s="42">
        <v>6.907573359398776E-5</v>
      </c>
      <c r="D1780" s="42">
        <v>1.1114877619192536E-3</v>
      </c>
      <c r="E1780" s="42">
        <v>1.2006970340756637E-3</v>
      </c>
      <c r="F1780" s="173">
        <v>7.48824261091689E-3</v>
      </c>
      <c r="G1780" s="174">
        <v>2.5691253928122777E-2</v>
      </c>
      <c r="H1780" s="174">
        <v>0.41339429700901276</v>
      </c>
      <c r="I1780" s="36">
        <v>0.44657379354805249</v>
      </c>
    </row>
    <row r="1781" spans="1:53" x14ac:dyDescent="0.25">
      <c r="A1781" s="156" t="s">
        <v>192</v>
      </c>
      <c r="B1781" s="175">
        <v>4.7935408438507931E-5</v>
      </c>
      <c r="C1781" s="157">
        <v>1.8130344808031784E-4</v>
      </c>
      <c r="D1781" s="157">
        <v>1.0322715978446236E-3</v>
      </c>
      <c r="E1781" s="157">
        <v>1.2615104543634494E-3</v>
      </c>
      <c r="F1781" s="176">
        <v>1.782855839911306E-2</v>
      </c>
      <c r="G1781" s="177">
        <v>6.7431971842005695E-2</v>
      </c>
      <c r="H1781" s="177">
        <v>0.38393152505474876</v>
      </c>
      <c r="I1781" s="158">
        <v>0.46919205529586749</v>
      </c>
      <c r="AY1781" s="159"/>
    </row>
    <row r="1783" spans="1:53" x14ac:dyDescent="0.25">
      <c r="A1783" s="77" t="s">
        <v>323</v>
      </c>
    </row>
    <row r="1784" spans="1:53" x14ac:dyDescent="0.25">
      <c r="A1784" s="149"/>
      <c r="B1784" s="160" t="s">
        <v>285</v>
      </c>
      <c r="C1784" s="161"/>
      <c r="D1784" s="161"/>
      <c r="E1784" s="162"/>
      <c r="F1784" s="60" t="s">
        <v>286</v>
      </c>
      <c r="G1784" s="83"/>
      <c r="H1784" s="84"/>
      <c r="I1784" s="84"/>
    </row>
    <row r="1785" spans="1:53" ht="26.25" x14ac:dyDescent="0.25">
      <c r="A1785" s="156" t="s">
        <v>194</v>
      </c>
      <c r="B1785" s="164" t="s">
        <v>195</v>
      </c>
      <c r="C1785" s="165" t="s">
        <v>196</v>
      </c>
      <c r="D1785" s="165" t="s">
        <v>197</v>
      </c>
      <c r="E1785" s="19" t="s">
        <v>198</v>
      </c>
      <c r="F1785" s="89" t="s">
        <v>195</v>
      </c>
      <c r="G1785" s="89" t="s">
        <v>196</v>
      </c>
      <c r="H1785" s="165" t="s">
        <v>197</v>
      </c>
      <c r="I1785" s="19" t="s">
        <v>198</v>
      </c>
    </row>
    <row r="1786" spans="1:53" x14ac:dyDescent="0.25">
      <c r="A1786" s="143" t="s">
        <v>170</v>
      </c>
      <c r="B1786" s="167">
        <v>127.56655636561869</v>
      </c>
      <c r="C1786" s="154">
        <v>2562.0877112387498</v>
      </c>
      <c r="D1786" s="154">
        <v>2688.6867331288345</v>
      </c>
      <c r="E1786" s="155">
        <v>5378.3410007332031</v>
      </c>
      <c r="F1786" s="168">
        <v>47445.674794984036</v>
      </c>
      <c r="G1786" s="169">
        <v>952914.17913058214</v>
      </c>
      <c r="H1786" s="169">
        <v>1000000</v>
      </c>
      <c r="I1786" s="151">
        <v>2000359.8539255664</v>
      </c>
    </row>
    <row r="1787" spans="1:53" x14ac:dyDescent="0.25">
      <c r="A1787" s="143" t="s">
        <v>172</v>
      </c>
      <c r="B1787" s="167">
        <v>126.98883873827371</v>
      </c>
      <c r="C1787" s="154">
        <v>959.82942263668031</v>
      </c>
      <c r="D1787" s="154">
        <v>0</v>
      </c>
      <c r="E1787" s="155">
        <v>1086.8182613749541</v>
      </c>
      <c r="F1787" s="170">
        <v>47230.804977601962</v>
      </c>
      <c r="G1787" s="171">
        <v>356988.19457472581</v>
      </c>
      <c r="H1787" s="171">
        <v>0</v>
      </c>
      <c r="I1787" s="155">
        <v>404218.99955232785</v>
      </c>
    </row>
    <row r="1788" spans="1:53" x14ac:dyDescent="0.25">
      <c r="A1788" s="143" t="s">
        <v>33</v>
      </c>
      <c r="B1788" s="167">
        <v>1.5946478858208466</v>
      </c>
      <c r="C1788" s="154">
        <v>125.38021135357403</v>
      </c>
      <c r="D1788" s="154">
        <v>0</v>
      </c>
      <c r="E1788" s="155">
        <v>126.97485923939487</v>
      </c>
      <c r="F1788" s="170">
        <v>593.09545666748215</v>
      </c>
      <c r="G1788" s="171">
        <v>46632.510142849045</v>
      </c>
      <c r="H1788" s="171">
        <v>0</v>
      </c>
      <c r="I1788" s="155">
        <v>47225.605599516522</v>
      </c>
    </row>
    <row r="1789" spans="1:53" x14ac:dyDescent="0.25">
      <c r="A1789" s="143" t="s">
        <v>25</v>
      </c>
      <c r="B1789" s="167">
        <v>14.370772139414896</v>
      </c>
      <c r="C1789" s="154">
        <v>733.54864515941119</v>
      </c>
      <c r="D1789" s="154">
        <v>0</v>
      </c>
      <c r="E1789" s="155">
        <v>747.91941729882615</v>
      </c>
      <c r="F1789" s="170">
        <v>5344.9038753174409</v>
      </c>
      <c r="G1789" s="171">
        <v>272827.85908858117</v>
      </c>
      <c r="H1789" s="171">
        <v>0</v>
      </c>
      <c r="I1789" s="155">
        <v>278172.7629638986</v>
      </c>
      <c r="AZ1789" s="159"/>
    </row>
    <row r="1790" spans="1:53" x14ac:dyDescent="0.25">
      <c r="A1790" s="143" t="s">
        <v>173</v>
      </c>
      <c r="B1790" s="167">
        <v>111.02341871303797</v>
      </c>
      <c r="C1790" s="154">
        <v>100.90056612369509</v>
      </c>
      <c r="D1790" s="154">
        <v>0</v>
      </c>
      <c r="E1790" s="155">
        <v>211.92398483673304</v>
      </c>
      <c r="F1790" s="170">
        <v>41292.805645617045</v>
      </c>
      <c r="G1790" s="171">
        <v>37527.825343295655</v>
      </c>
      <c r="H1790" s="171">
        <v>0</v>
      </c>
      <c r="I1790" s="155">
        <v>78820.630988912701</v>
      </c>
      <c r="AX1790" s="159"/>
    </row>
    <row r="1791" spans="1:53" x14ac:dyDescent="0.25">
      <c r="A1791" s="143" t="s">
        <v>199</v>
      </c>
      <c r="B1791" s="272">
        <v>2.3974894849118733E-3</v>
      </c>
      <c r="C1791" s="273">
        <v>3.2073192260340208E-2</v>
      </c>
      <c r="D1791" s="154">
        <v>0</v>
      </c>
      <c r="E1791" s="155">
        <v>3.4470681745252078E-2</v>
      </c>
      <c r="F1791" s="170">
        <v>0.89169536018125328</v>
      </c>
      <c r="G1791" s="171">
        <v>11.928943548963222</v>
      </c>
      <c r="H1791" s="171">
        <v>0</v>
      </c>
      <c r="I1791" s="155">
        <v>12.820638909144474</v>
      </c>
      <c r="BA1791" s="159"/>
    </row>
    <row r="1792" spans="1:53" x14ac:dyDescent="0.25">
      <c r="A1792" s="143" t="s">
        <v>175</v>
      </c>
      <c r="B1792" s="167">
        <v>-196.25182773251203</v>
      </c>
      <c r="C1792" s="154">
        <v>63.442627420629812</v>
      </c>
      <c r="D1792" s="154">
        <v>205.70680035673183</v>
      </c>
      <c r="E1792" s="155">
        <v>72.897600044849611</v>
      </c>
      <c r="F1792" s="170">
        <v>-72991.704579928162</v>
      </c>
      <c r="G1792" s="171">
        <v>23596.139572125387</v>
      </c>
      <c r="H1792" s="171">
        <v>76508.281095786151</v>
      </c>
      <c r="I1792" s="155">
        <v>27112.716087983375</v>
      </c>
      <c r="AV1792" s="432"/>
    </row>
    <row r="1793" spans="1:9" x14ac:dyDescent="0.25">
      <c r="A1793" s="143" t="s">
        <v>85</v>
      </c>
      <c r="B1793" s="102">
        <v>1.9961754771703342E-2</v>
      </c>
      <c r="C1793" s="42">
        <v>0.21785119343096201</v>
      </c>
      <c r="D1793" s="42">
        <v>0.10387670695584854</v>
      </c>
      <c r="E1793" s="36">
        <v>0.34168965515851391</v>
      </c>
      <c r="F1793" s="173">
        <v>7.4243512737066899</v>
      </c>
      <c r="G1793" s="174">
        <v>81.025130502075186</v>
      </c>
      <c r="H1793" s="174">
        <v>38.634737798169162</v>
      </c>
      <c r="I1793" s="36">
        <v>127.08421957395106</v>
      </c>
    </row>
    <row r="1794" spans="1:9" x14ac:dyDescent="0.25">
      <c r="A1794" s="143" t="s">
        <v>86</v>
      </c>
      <c r="B1794" s="102">
        <v>9.9053228573577941E-5</v>
      </c>
      <c r="C1794" s="42">
        <v>1.2060954010055273E-3</v>
      </c>
      <c r="D1794" s="42">
        <v>6.5031902520787995E-4</v>
      </c>
      <c r="E1794" s="36">
        <v>1.9554676547869853E-3</v>
      </c>
      <c r="F1794" s="173">
        <v>3.684074732585501E-2</v>
      </c>
      <c r="G1794" s="174">
        <v>0.4485816016215432</v>
      </c>
      <c r="H1794" s="174">
        <v>0.24187236735129097</v>
      </c>
      <c r="I1794" s="36">
        <v>0.72729471629868925</v>
      </c>
    </row>
    <row r="1795" spans="1:9" x14ac:dyDescent="0.25">
      <c r="A1795" s="143" t="s">
        <v>176</v>
      </c>
      <c r="B1795" s="167">
        <v>-195.62672598378893</v>
      </c>
      <c r="C1795" s="154">
        <v>70.297778504825132</v>
      </c>
      <c r="D1795" s="154">
        <v>208.99543610708739</v>
      </c>
      <c r="E1795" s="155">
        <v>83.666488628123574</v>
      </c>
      <c r="F1795" s="170">
        <v>-72759.211243675614</v>
      </c>
      <c r="G1795" s="171">
        <v>26145.76761161735</v>
      </c>
      <c r="H1795" s="171">
        <v>77731.419407079331</v>
      </c>
      <c r="I1795" s="155">
        <v>31117.975775021059</v>
      </c>
    </row>
    <row r="1796" spans="1:9" x14ac:dyDescent="0.25">
      <c r="A1796" s="143" t="s">
        <v>177</v>
      </c>
      <c r="B1796" s="102">
        <v>3.8535063788223104E-3</v>
      </c>
      <c r="C1796" s="42">
        <v>1.7238262092371729E-2</v>
      </c>
      <c r="D1796" s="42">
        <v>0.1014655729019466</v>
      </c>
      <c r="E1796" s="36">
        <v>0.12255734137314064</v>
      </c>
      <c r="F1796" s="173">
        <v>1.4332299599432958</v>
      </c>
      <c r="G1796" s="174">
        <v>6.4114059402939443</v>
      </c>
      <c r="H1796" s="174">
        <v>37.737967629970321</v>
      </c>
      <c r="I1796" s="36">
        <v>45.582603530207564</v>
      </c>
    </row>
    <row r="1797" spans="1:9" x14ac:dyDescent="0.25">
      <c r="A1797" s="143" t="s">
        <v>178</v>
      </c>
      <c r="B1797" s="102">
        <v>1.6521311201400896E-2</v>
      </c>
      <c r="C1797" s="42">
        <v>3.9661625279241032E-2</v>
      </c>
      <c r="D1797" s="42">
        <v>2.8062825183831279</v>
      </c>
      <c r="E1797" s="36">
        <v>2.86246545486377</v>
      </c>
      <c r="F1797" s="173">
        <v>6.1447512638168105</v>
      </c>
      <c r="G1797" s="174">
        <v>14.751300250247695</v>
      </c>
      <c r="H1797" s="174">
        <v>1043.7372579725743</v>
      </c>
      <c r="I1797" s="36">
        <v>1064.6333094866388</v>
      </c>
    </row>
    <row r="1798" spans="1:9" x14ac:dyDescent="0.25">
      <c r="A1798" s="143" t="s">
        <v>179</v>
      </c>
      <c r="B1798" s="102">
        <v>3.7685284971999515E-2</v>
      </c>
      <c r="C1798" s="42">
        <v>7.3499977781511058E-2</v>
      </c>
      <c r="D1798" s="42">
        <v>0.11434524152115967</v>
      </c>
      <c r="E1798" s="36">
        <v>0.22553050427467025</v>
      </c>
      <c r="F1798" s="173">
        <v>14.016242393603443</v>
      </c>
      <c r="G1798" s="174">
        <v>27.336757709954135</v>
      </c>
      <c r="H1798" s="174">
        <v>42.528287179107586</v>
      </c>
      <c r="I1798" s="36">
        <v>83.88128728266517</v>
      </c>
    </row>
    <row r="1799" spans="1:9" x14ac:dyDescent="0.25">
      <c r="A1799" s="143" t="s">
        <v>180</v>
      </c>
      <c r="B1799" s="102">
        <v>1.8989498067513791E-3</v>
      </c>
      <c r="C1799" s="42">
        <v>1.3510767965405127E-2</v>
      </c>
      <c r="D1799" s="42">
        <v>2.3540318599747506E-2</v>
      </c>
      <c r="E1799" s="36">
        <v>3.8950036371904015E-2</v>
      </c>
      <c r="F1799" s="173">
        <v>0.70627410153564618</v>
      </c>
      <c r="G1799" s="174">
        <v>5.0250435645519023</v>
      </c>
      <c r="H1799" s="174">
        <v>8.7553221837612725</v>
      </c>
      <c r="I1799" s="36">
        <v>14.486639849848823</v>
      </c>
    </row>
    <row r="1800" spans="1:9" x14ac:dyDescent="0.25">
      <c r="A1800" s="143" t="s">
        <v>181</v>
      </c>
      <c r="B1800" s="102">
        <v>1.8084849854694443E-3</v>
      </c>
      <c r="C1800" s="42">
        <v>1.1805427368832775E-2</v>
      </c>
      <c r="D1800" s="42">
        <v>9.6970706765192559E-3</v>
      </c>
      <c r="E1800" s="36">
        <v>2.3310983030821478E-2</v>
      </c>
      <c r="F1800" s="173">
        <v>0.67262763013112492</v>
      </c>
      <c r="G1800" s="174">
        <v>4.3907783020503688</v>
      </c>
      <c r="H1800" s="174">
        <v>3.6066197512101903</v>
      </c>
      <c r="I1800" s="36">
        <v>8.6700256833916853</v>
      </c>
    </row>
    <row r="1801" spans="1:9" x14ac:dyDescent="0.25">
      <c r="A1801" s="143" t="s">
        <v>182</v>
      </c>
      <c r="B1801" s="102">
        <v>2.2912627951817807E-3</v>
      </c>
      <c r="C1801" s="42">
        <v>5.7734482614994795E-2</v>
      </c>
      <c r="D1801" s="42">
        <v>0</v>
      </c>
      <c r="E1801" s="36">
        <v>6.0025745410176579E-2</v>
      </c>
      <c r="F1801" s="173">
        <v>0.85218659613625947</v>
      </c>
      <c r="G1801" s="174">
        <v>21.473116188515188</v>
      </c>
      <c r="H1801" s="174">
        <v>0</v>
      </c>
      <c r="I1801" s="36">
        <v>22.325302784651452</v>
      </c>
    </row>
    <row r="1802" spans="1:9" x14ac:dyDescent="0.25">
      <c r="A1802" s="143" t="s">
        <v>200</v>
      </c>
      <c r="B1802" s="102">
        <v>1.2178062264209936E-3</v>
      </c>
      <c r="C1802" s="42">
        <v>2.9297285570471738E-4</v>
      </c>
      <c r="D1802" s="42">
        <v>1.6108518288684836E-3</v>
      </c>
      <c r="E1802" s="36">
        <v>3.1216309109941944E-3</v>
      </c>
      <c r="F1802" s="173">
        <v>0.45293719473366395</v>
      </c>
      <c r="G1802" s="174">
        <v>0.108965039360976</v>
      </c>
      <c r="H1802" s="174">
        <v>0.59912216957827946</v>
      </c>
      <c r="I1802" s="36">
        <v>1.1610244036729194</v>
      </c>
    </row>
    <row r="1803" spans="1:9" x14ac:dyDescent="0.25">
      <c r="A1803" s="143" t="s">
        <v>201</v>
      </c>
      <c r="B1803" s="102">
        <v>4.4413731176590584E-4</v>
      </c>
      <c r="C1803" s="42">
        <v>7.9095940716508218E-4</v>
      </c>
      <c r="D1803" s="42">
        <v>1.4960457939777155E-3</v>
      </c>
      <c r="E1803" s="36">
        <v>2.7311425129087036E-3</v>
      </c>
      <c r="F1803" s="173">
        <v>0.16518745240694577</v>
      </c>
      <c r="G1803" s="174">
        <v>0.29418057426297478</v>
      </c>
      <c r="H1803" s="174">
        <v>0.55642250007934602</v>
      </c>
      <c r="I1803" s="36">
        <v>1.0157905267492666</v>
      </c>
    </row>
    <row r="1804" spans="1:9" x14ac:dyDescent="0.25">
      <c r="A1804" s="143" t="s">
        <v>185</v>
      </c>
      <c r="B1804" s="102">
        <v>0</v>
      </c>
      <c r="C1804" s="42">
        <v>4.3010640397689861E-3</v>
      </c>
      <c r="D1804" s="42">
        <v>7.001124530234315E-2</v>
      </c>
      <c r="E1804" s="36">
        <v>7.4312309342112137E-2</v>
      </c>
      <c r="F1804" s="173">
        <v>0</v>
      </c>
      <c r="G1804" s="174">
        <v>1.599689538678172</v>
      </c>
      <c r="H1804" s="174">
        <v>26.03919766467952</v>
      </c>
      <c r="I1804" s="36">
        <v>27.638887203357694</v>
      </c>
    </row>
    <row r="1805" spans="1:9" x14ac:dyDescent="0.25">
      <c r="A1805" s="143" t="s">
        <v>186</v>
      </c>
      <c r="B1805" s="102">
        <v>0</v>
      </c>
      <c r="C1805" s="42">
        <v>7.1073595759303925E-3</v>
      </c>
      <c r="D1805" s="42">
        <v>1.9363349376843582</v>
      </c>
      <c r="E1805" s="36">
        <v>1.9434422972602885</v>
      </c>
      <c r="F1805" s="173">
        <v>0</v>
      </c>
      <c r="G1805" s="174">
        <v>2.6434316383372538</v>
      </c>
      <c r="H1805" s="174">
        <v>720.17870800107607</v>
      </c>
      <c r="I1805" s="36">
        <v>722.82213963941342</v>
      </c>
    </row>
    <row r="1806" spans="1:9" x14ac:dyDescent="0.25">
      <c r="A1806" s="143" t="s">
        <v>187</v>
      </c>
      <c r="B1806" s="102">
        <v>0</v>
      </c>
      <c r="C1806" s="42">
        <v>1.3709788252689427E-2</v>
      </c>
      <c r="D1806" s="42">
        <v>7.8898216649600172E-2</v>
      </c>
      <c r="E1806" s="36">
        <v>9.2608004902289598E-2</v>
      </c>
      <c r="F1806" s="173">
        <v>0</v>
      </c>
      <c r="G1806" s="174">
        <v>5.0990649389396498</v>
      </c>
      <c r="H1806" s="174">
        <v>29.344518153584236</v>
      </c>
      <c r="I1806" s="36">
        <v>34.443583092523888</v>
      </c>
    </row>
    <row r="1807" spans="1:9" x14ac:dyDescent="0.25">
      <c r="A1807" s="143" t="s">
        <v>188</v>
      </c>
      <c r="B1807" s="102">
        <v>0</v>
      </c>
      <c r="C1807" s="42">
        <v>1.3087810132696028E-3</v>
      </c>
      <c r="D1807" s="42">
        <v>1.6242819833825778E-2</v>
      </c>
      <c r="E1807" s="36">
        <v>1.755160084709538E-2</v>
      </c>
      <c r="F1807" s="173">
        <v>0</v>
      </c>
      <c r="G1807" s="174">
        <v>0.48677333701370618</v>
      </c>
      <c r="H1807" s="174">
        <v>6.0411723067952767</v>
      </c>
      <c r="I1807" s="36">
        <v>6.5279456438089829</v>
      </c>
    </row>
    <row r="1808" spans="1:9" x14ac:dyDescent="0.25">
      <c r="A1808" s="143" t="s">
        <v>189</v>
      </c>
      <c r="B1808" s="102">
        <v>0</v>
      </c>
      <c r="C1808" s="42">
        <v>9.4586335304005348E-4</v>
      </c>
      <c r="D1808" s="42">
        <v>6.6909787667982857E-3</v>
      </c>
      <c r="E1808" s="36">
        <v>7.6368421198383394E-3</v>
      </c>
      <c r="F1808" s="173">
        <v>0</v>
      </c>
      <c r="G1808" s="174">
        <v>0.35179381122595454</v>
      </c>
      <c r="H1808" s="174">
        <v>2.4885676283350309</v>
      </c>
      <c r="I1808" s="36">
        <v>2.8403614395609855</v>
      </c>
    </row>
    <row r="1809" spans="1:53" x14ac:dyDescent="0.25">
      <c r="A1809" s="143" t="s">
        <v>190</v>
      </c>
      <c r="B1809" s="102">
        <v>0</v>
      </c>
      <c r="C1809" s="42">
        <v>2.4541303283339651E-2</v>
      </c>
      <c r="D1809" s="42">
        <v>0</v>
      </c>
      <c r="E1809" s="42">
        <v>2.4541303283339651E-2</v>
      </c>
      <c r="F1809" s="173">
        <v>0</v>
      </c>
      <c r="G1809" s="174">
        <v>9.1276172046941468</v>
      </c>
      <c r="H1809" s="174">
        <v>0</v>
      </c>
      <c r="I1809" s="36">
        <v>9.1276172046941468</v>
      </c>
    </row>
    <row r="1810" spans="1:53" x14ac:dyDescent="0.25">
      <c r="A1810" s="143" t="s">
        <v>191</v>
      </c>
      <c r="B1810" s="102">
        <v>0</v>
      </c>
      <c r="C1810" s="42">
        <v>7.7102770441897408E-5</v>
      </c>
      <c r="D1810" s="42">
        <v>1.1114877619192536E-3</v>
      </c>
      <c r="E1810" s="42">
        <v>1.188590532361151E-3</v>
      </c>
      <c r="F1810" s="173">
        <v>0</v>
      </c>
      <c r="G1810" s="174">
        <v>2.8676740020274746E-2</v>
      </c>
      <c r="H1810" s="174">
        <v>0.41339429700901276</v>
      </c>
      <c r="I1810" s="36">
        <v>0.44207103702928757</v>
      </c>
    </row>
    <row r="1811" spans="1:53" x14ac:dyDescent="0.25">
      <c r="A1811" s="156" t="s">
        <v>192</v>
      </c>
      <c r="B1811" s="175">
        <v>0</v>
      </c>
      <c r="C1811" s="157">
        <v>2.1290261472064432E-4</v>
      </c>
      <c r="D1811" s="157">
        <v>1.0322715978446236E-3</v>
      </c>
      <c r="E1811" s="157">
        <v>1.2451742125652678E-3</v>
      </c>
      <c r="F1811" s="176">
        <v>0</v>
      </c>
      <c r="G1811" s="177">
        <v>7.9184611616277364E-2</v>
      </c>
      <c r="H1811" s="177">
        <v>0.38393152505474876</v>
      </c>
      <c r="I1811" s="158">
        <v>0.46311613667102608</v>
      </c>
      <c r="AY1811" s="159"/>
    </row>
    <row r="1813" spans="1:53" x14ac:dyDescent="0.25">
      <c r="A1813" s="77" t="s">
        <v>324</v>
      </c>
    </row>
    <row r="1814" spans="1:53" x14ac:dyDescent="0.25">
      <c r="A1814" s="149"/>
      <c r="B1814" s="160" t="s">
        <v>285</v>
      </c>
      <c r="C1814" s="161"/>
      <c r="D1814" s="161"/>
      <c r="E1814" s="162"/>
      <c r="F1814" s="60" t="s">
        <v>286</v>
      </c>
      <c r="G1814" s="83"/>
      <c r="H1814" s="84"/>
      <c r="I1814" s="84"/>
    </row>
    <row r="1815" spans="1:53" ht="26.25" x14ac:dyDescent="0.25">
      <c r="A1815" s="156" t="s">
        <v>194</v>
      </c>
      <c r="B1815" s="164" t="s">
        <v>195</v>
      </c>
      <c r="C1815" s="165" t="s">
        <v>196</v>
      </c>
      <c r="D1815" s="165" t="s">
        <v>197</v>
      </c>
      <c r="E1815" s="19" t="s">
        <v>198</v>
      </c>
      <c r="F1815" s="89" t="s">
        <v>195</v>
      </c>
      <c r="G1815" s="89" t="s">
        <v>196</v>
      </c>
      <c r="H1815" s="165" t="s">
        <v>197</v>
      </c>
      <c r="I1815" s="19" t="s">
        <v>198</v>
      </c>
    </row>
    <row r="1816" spans="1:53" x14ac:dyDescent="0.25">
      <c r="A1816" s="143" t="s">
        <v>170</v>
      </c>
      <c r="B1816" s="167">
        <v>123.25128791324052</v>
      </c>
      <c r="C1816" s="154">
        <v>529.29489422883978</v>
      </c>
      <c r="D1816" s="154">
        <v>2688.6867331288345</v>
      </c>
      <c r="E1816" s="155">
        <v>3341.2329152709149</v>
      </c>
      <c r="F1816" s="168">
        <v>45840.702226329115</v>
      </c>
      <c r="G1816" s="169">
        <v>196860.00890587107</v>
      </c>
      <c r="H1816" s="169">
        <v>1000000</v>
      </c>
      <c r="I1816" s="151">
        <v>1242700.7111322002</v>
      </c>
    </row>
    <row r="1817" spans="1:53" x14ac:dyDescent="0.25">
      <c r="A1817" s="143" t="s">
        <v>172</v>
      </c>
      <c r="B1817" s="167">
        <v>224.86614376957976</v>
      </c>
      <c r="C1817" s="154">
        <v>391.9539302000008</v>
      </c>
      <c r="D1817" s="154">
        <v>2523.2315348909206</v>
      </c>
      <c r="E1817" s="155">
        <v>3140.0516088605009</v>
      </c>
      <c r="F1817" s="170">
        <v>83634.192484708794</v>
      </c>
      <c r="G1817" s="171">
        <v>145778.95050788703</v>
      </c>
      <c r="H1817" s="171">
        <v>938462.44852580025</v>
      </c>
      <c r="I1817" s="155">
        <v>1167875.5915183958</v>
      </c>
    </row>
    <row r="1818" spans="1:53" x14ac:dyDescent="0.25">
      <c r="A1818" s="143" t="s">
        <v>33</v>
      </c>
      <c r="B1818" s="167">
        <v>27.347699831827736</v>
      </c>
      <c r="C1818" s="154">
        <v>24.791687050892481</v>
      </c>
      <c r="D1818" s="154">
        <v>0</v>
      </c>
      <c r="E1818" s="155">
        <v>52.139386882720217</v>
      </c>
      <c r="F1818" s="170">
        <v>10171.396873745542</v>
      </c>
      <c r="G1818" s="171">
        <v>9220.7421360845219</v>
      </c>
      <c r="H1818" s="171">
        <v>0</v>
      </c>
      <c r="I1818" s="155">
        <v>19392.139009830062</v>
      </c>
    </row>
    <row r="1819" spans="1:53" x14ac:dyDescent="0.25">
      <c r="A1819" s="143" t="s">
        <v>25</v>
      </c>
      <c r="B1819" s="167">
        <v>151.43338153608394</v>
      </c>
      <c r="C1819" s="154">
        <v>269.78857581692444</v>
      </c>
      <c r="D1819" s="154">
        <v>0</v>
      </c>
      <c r="E1819" s="155">
        <v>421.22195735300841</v>
      </c>
      <c r="F1819" s="170">
        <v>56322.434172113601</v>
      </c>
      <c r="G1819" s="171">
        <v>100342.13822410263</v>
      </c>
      <c r="H1819" s="171">
        <v>0</v>
      </c>
      <c r="I1819" s="155">
        <v>156664.57239621624</v>
      </c>
      <c r="AZ1819" s="159"/>
    </row>
    <row r="1820" spans="1:53" x14ac:dyDescent="0.25">
      <c r="A1820" s="143" t="s">
        <v>173</v>
      </c>
      <c r="B1820" s="167">
        <v>46.08506240166809</v>
      </c>
      <c r="C1820" s="154">
        <v>97.373667332183828</v>
      </c>
      <c r="D1820" s="154">
        <v>2523.2315348909206</v>
      </c>
      <c r="E1820" s="155">
        <v>2666.6902646247727</v>
      </c>
      <c r="F1820" s="170">
        <v>17140.361438849643</v>
      </c>
      <c r="G1820" s="171">
        <v>36216.070147699858</v>
      </c>
      <c r="H1820" s="171">
        <v>938462.44852580025</v>
      </c>
      <c r="I1820" s="155">
        <v>991818.88011234975</v>
      </c>
      <c r="AX1820" s="159"/>
    </row>
    <row r="1821" spans="1:53" x14ac:dyDescent="0.25">
      <c r="A1821" s="143" t="s">
        <v>199</v>
      </c>
      <c r="B1821" s="272">
        <v>0.11404104248139479</v>
      </c>
      <c r="C1821" s="273">
        <v>2.0071233477888334E-2</v>
      </c>
      <c r="D1821" s="154">
        <v>0</v>
      </c>
      <c r="E1821" s="155">
        <v>0.13411227595928313</v>
      </c>
      <c r="F1821" s="170">
        <v>42.415146798706751</v>
      </c>
      <c r="G1821" s="171">
        <v>7.4650695562927734</v>
      </c>
      <c r="H1821" s="171">
        <v>0</v>
      </c>
      <c r="I1821" s="155">
        <v>49.880216354999526</v>
      </c>
      <c r="BA1821" s="159"/>
    </row>
    <row r="1822" spans="1:53" x14ac:dyDescent="0.25">
      <c r="A1822" s="143" t="s">
        <v>175</v>
      </c>
      <c r="B1822" s="167">
        <v>6.3566192381921161</v>
      </c>
      <c r="C1822" s="154">
        <v>25.295773249448231</v>
      </c>
      <c r="D1822" s="154">
        <v>215.76279878898151</v>
      </c>
      <c r="E1822" s="155">
        <v>247.41519127662187</v>
      </c>
      <c r="F1822" s="170">
        <v>2364.2096938511299</v>
      </c>
      <c r="G1822" s="171">
        <v>9408.2263053425522</v>
      </c>
      <c r="H1822" s="171">
        <v>80248.396412436472</v>
      </c>
      <c r="I1822" s="155">
        <v>92020.832411630166</v>
      </c>
      <c r="AV1822" s="432"/>
    </row>
    <row r="1823" spans="1:53" x14ac:dyDescent="0.25">
      <c r="A1823" s="143" t="s">
        <v>85</v>
      </c>
      <c r="B1823" s="102">
        <v>0.38005887485255041</v>
      </c>
      <c r="C1823" s="42">
        <v>8.3219171262184435E-2</v>
      </c>
      <c r="D1823" s="42">
        <v>0.10387670695584854</v>
      </c>
      <c r="E1823" s="36">
        <v>0.56715475307058338</v>
      </c>
      <c r="F1823" s="173">
        <v>141.35483698031067</v>
      </c>
      <c r="G1823" s="174">
        <v>30.95160556891728</v>
      </c>
      <c r="H1823" s="174">
        <v>38.634737798169162</v>
      </c>
      <c r="I1823" s="36">
        <v>210.94118034739711</v>
      </c>
    </row>
    <row r="1824" spans="1:53" x14ac:dyDescent="0.25">
      <c r="A1824" s="143" t="s">
        <v>86</v>
      </c>
      <c r="B1824" s="102">
        <v>6.4308079496266839E-3</v>
      </c>
      <c r="C1824" s="42">
        <v>5.1730357618042096E-4</v>
      </c>
      <c r="D1824" s="42">
        <v>6.5031902520787995E-4</v>
      </c>
      <c r="E1824" s="36">
        <v>7.5984305510149851E-3</v>
      </c>
      <c r="F1824" s="173">
        <v>2.3918026114344415</v>
      </c>
      <c r="G1824" s="174">
        <v>0.19240009250852105</v>
      </c>
      <c r="H1824" s="174">
        <v>0.24187236735129097</v>
      </c>
      <c r="I1824" s="36">
        <v>2.8260750712942539</v>
      </c>
    </row>
    <row r="1825" spans="1:9" x14ac:dyDescent="0.25">
      <c r="A1825" s="143" t="s">
        <v>176</v>
      </c>
      <c r="B1825" s="167">
        <v>19.462549590419698</v>
      </c>
      <c r="C1825" s="154">
        <v>27.929433835001575</v>
      </c>
      <c r="D1825" s="154">
        <v>219.05143453933707</v>
      </c>
      <c r="E1825" s="155">
        <v>266.44341796475834</v>
      </c>
      <c r="F1825" s="170">
        <v>7238.6824952905763</v>
      </c>
      <c r="G1825" s="171">
        <v>10387.76049692483</v>
      </c>
      <c r="H1825" s="171">
        <v>81471.534723729652</v>
      </c>
      <c r="I1825" s="155">
        <v>99097.97771594506</v>
      </c>
    </row>
    <row r="1826" spans="1:9" x14ac:dyDescent="0.25">
      <c r="A1826" s="143" t="s">
        <v>177</v>
      </c>
      <c r="B1826" s="102">
        <v>1.0477488496171333E-2</v>
      </c>
      <c r="C1826" s="42">
        <v>1.9426367229633236E-2</v>
      </c>
      <c r="D1826" s="42">
        <v>0.1014655729019466</v>
      </c>
      <c r="E1826" s="36">
        <v>0.13136942862775117</v>
      </c>
      <c r="F1826" s="173">
        <v>3.8968796055978761</v>
      </c>
      <c r="G1826" s="174">
        <v>7.2252252336688931</v>
      </c>
      <c r="H1826" s="174">
        <v>37.737967629970321</v>
      </c>
      <c r="I1826" s="36">
        <v>48.860072469237089</v>
      </c>
    </row>
    <row r="1827" spans="1:9" x14ac:dyDescent="0.25">
      <c r="A1827" s="143" t="s">
        <v>178</v>
      </c>
      <c r="B1827" s="102">
        <v>2.5807380779154284E-2</v>
      </c>
      <c r="C1827" s="42">
        <v>1.8051455892082031E-2</v>
      </c>
      <c r="D1827" s="42">
        <v>2.8062825183831279</v>
      </c>
      <c r="E1827" s="36">
        <v>2.8501413550543644</v>
      </c>
      <c r="F1827" s="173">
        <v>9.5985078741851559</v>
      </c>
      <c r="G1827" s="174">
        <v>6.7138561252450142</v>
      </c>
      <c r="H1827" s="174">
        <v>1043.7372579725743</v>
      </c>
      <c r="I1827" s="36">
        <v>1060.0496219720046</v>
      </c>
    </row>
    <row r="1828" spans="1:9" x14ac:dyDescent="0.25">
      <c r="A1828" s="143" t="s">
        <v>179</v>
      </c>
      <c r="B1828" s="102">
        <v>6.4718562599650878E-2</v>
      </c>
      <c r="C1828" s="42">
        <v>3.4599672756783668E-2</v>
      </c>
      <c r="D1828" s="42">
        <v>0.11434524152115967</v>
      </c>
      <c r="E1828" s="36">
        <v>0.21366347687759424</v>
      </c>
      <c r="F1828" s="173">
        <v>24.070696597791315</v>
      </c>
      <c r="G1828" s="174">
        <v>12.868614379823976</v>
      </c>
      <c r="H1828" s="174">
        <v>42.528287179107586</v>
      </c>
      <c r="I1828" s="36">
        <v>79.467598156722886</v>
      </c>
    </row>
    <row r="1829" spans="1:9" x14ac:dyDescent="0.25">
      <c r="A1829" s="143" t="s">
        <v>180</v>
      </c>
      <c r="B1829" s="102">
        <v>3.6010014146118296E-3</v>
      </c>
      <c r="C1829" s="42">
        <v>4.5634378666499376E-3</v>
      </c>
      <c r="D1829" s="42">
        <v>2.3540318599747506E-2</v>
      </c>
      <c r="E1829" s="36">
        <v>3.1704757881009273E-2</v>
      </c>
      <c r="F1829" s="173">
        <v>1.3393160944493268</v>
      </c>
      <c r="G1829" s="174">
        <v>1.6972739183115797</v>
      </c>
      <c r="H1829" s="174">
        <v>8.7553221837612725</v>
      </c>
      <c r="I1829" s="36">
        <v>11.791912196522178</v>
      </c>
    </row>
    <row r="1830" spans="1:9" x14ac:dyDescent="0.25">
      <c r="A1830" s="143" t="s">
        <v>181</v>
      </c>
      <c r="B1830" s="102">
        <v>3.0368337576154548E-3</v>
      </c>
      <c r="C1830" s="42">
        <v>2.4209864527996484E-3</v>
      </c>
      <c r="D1830" s="42">
        <v>9.6970706765192559E-3</v>
      </c>
      <c r="E1830" s="36">
        <v>1.515489088693436E-2</v>
      </c>
      <c r="F1830" s="173">
        <v>1.1294859011267113</v>
      </c>
      <c r="G1830" s="174">
        <v>0.90043455898721891</v>
      </c>
      <c r="H1830" s="174">
        <v>3.6066197512101903</v>
      </c>
      <c r="I1830" s="36">
        <v>5.6365402113241201</v>
      </c>
    </row>
    <row r="1831" spans="1:9" x14ac:dyDescent="0.25">
      <c r="A1831" s="143" t="s">
        <v>182</v>
      </c>
      <c r="B1831" s="102">
        <v>3.2642832716775545E-2</v>
      </c>
      <c r="C1831" s="42">
        <v>3.5123028973536266E-2</v>
      </c>
      <c r="D1831" s="42">
        <v>1.3928190565541015E-3</v>
      </c>
      <c r="E1831" s="36">
        <v>6.9158680746865916E-2</v>
      </c>
      <c r="F1831" s="173">
        <v>12.140809233952281</v>
      </c>
      <c r="G1831" s="174">
        <v>13.06326562360929</v>
      </c>
      <c r="H1831" s="174">
        <v>0.5180295046620299</v>
      </c>
      <c r="I1831" s="36">
        <v>25.7221043622236</v>
      </c>
    </row>
    <row r="1832" spans="1:9" x14ac:dyDescent="0.25">
      <c r="A1832" s="143" t="s">
        <v>200</v>
      </c>
      <c r="B1832" s="102">
        <v>5.4719255140936527E-4</v>
      </c>
      <c r="C1832" s="42">
        <v>2.2286540873768797E-4</v>
      </c>
      <c r="D1832" s="42">
        <v>1.6108518288684836E-3</v>
      </c>
      <c r="E1832" s="36">
        <v>2.3809097890155366E-3</v>
      </c>
      <c r="F1832" s="173">
        <v>0.20351666286261447</v>
      </c>
      <c r="G1832" s="174">
        <v>8.2890061527673295E-2</v>
      </c>
      <c r="H1832" s="174">
        <v>0.59912216957827946</v>
      </c>
      <c r="I1832" s="36">
        <v>0.88552889396856704</v>
      </c>
    </row>
    <row r="1833" spans="1:9" x14ac:dyDescent="0.25">
      <c r="A1833" s="143" t="s">
        <v>201</v>
      </c>
      <c r="B1833" s="102">
        <v>1.0211858697770175E-3</v>
      </c>
      <c r="C1833" s="42">
        <v>5.3902319103021098E-4</v>
      </c>
      <c r="D1833" s="42">
        <v>1.4960457939777155E-3</v>
      </c>
      <c r="E1833" s="36">
        <v>3.0562548547849438E-3</v>
      </c>
      <c r="F1833" s="173">
        <v>0.37980842364207296</v>
      </c>
      <c r="G1833" s="174">
        <v>0.20047824255187505</v>
      </c>
      <c r="H1833" s="174">
        <v>0.55642250007934602</v>
      </c>
      <c r="I1833" s="36">
        <v>1.136709166273294</v>
      </c>
    </row>
    <row r="1834" spans="1:9" x14ac:dyDescent="0.25">
      <c r="A1834" s="143" t="s">
        <v>185</v>
      </c>
      <c r="B1834" s="102">
        <v>1.7524560862528093E-3</v>
      </c>
      <c r="C1834" s="42">
        <v>8.1119954873888744E-3</v>
      </c>
      <c r="D1834" s="42">
        <v>7.001124530234315E-2</v>
      </c>
      <c r="E1834" s="36">
        <v>7.9875696875984836E-2</v>
      </c>
      <c r="F1834" s="173">
        <v>0.65178886951008608</v>
      </c>
      <c r="G1834" s="174">
        <v>3.0170846560279325</v>
      </c>
      <c r="H1834" s="174">
        <v>26.03919766467952</v>
      </c>
      <c r="I1834" s="36">
        <v>29.708071190217538</v>
      </c>
    </row>
    <row r="1835" spans="1:9" x14ac:dyDescent="0.25">
      <c r="A1835" s="143" t="s">
        <v>186</v>
      </c>
      <c r="B1835" s="102">
        <v>1.0532368939957452E-3</v>
      </c>
      <c r="C1835" s="42">
        <v>5.9169424665923582E-3</v>
      </c>
      <c r="D1835" s="42">
        <v>1.9363349376843582</v>
      </c>
      <c r="E1835" s="36">
        <v>1.9433051170449462</v>
      </c>
      <c r="F1835" s="173">
        <v>0.39172912225817014</v>
      </c>
      <c r="G1835" s="174">
        <v>2.2006812447453821</v>
      </c>
      <c r="H1835" s="174">
        <v>720.17870800107607</v>
      </c>
      <c r="I1835" s="36">
        <v>722.77111836807967</v>
      </c>
    </row>
    <row r="1836" spans="1:9" x14ac:dyDescent="0.25">
      <c r="A1836" s="143" t="s">
        <v>187</v>
      </c>
      <c r="B1836" s="102">
        <v>3.0597757985207598E-3</v>
      </c>
      <c r="C1836" s="42">
        <v>1.1032689440132077E-2</v>
      </c>
      <c r="D1836" s="42">
        <v>7.8898216649600172E-2</v>
      </c>
      <c r="E1836" s="36">
        <v>9.2990681888253005E-2</v>
      </c>
      <c r="F1836" s="173">
        <v>1.138018706612238</v>
      </c>
      <c r="G1836" s="174">
        <v>4.1033748202020162</v>
      </c>
      <c r="H1836" s="174">
        <v>29.344518153584236</v>
      </c>
      <c r="I1836" s="36">
        <v>34.585911680398489</v>
      </c>
    </row>
    <row r="1837" spans="1:9" x14ac:dyDescent="0.25">
      <c r="A1837" s="143" t="s">
        <v>188</v>
      </c>
      <c r="B1837" s="102">
        <v>2.4096309692409764E-4</v>
      </c>
      <c r="C1837" s="42">
        <v>1.1366445348266528E-3</v>
      </c>
      <c r="D1837" s="42">
        <v>1.6242819833825778E-2</v>
      </c>
      <c r="E1837" s="36">
        <v>1.762042746557653E-2</v>
      </c>
      <c r="F1837" s="173">
        <v>8.9621112774149053E-2</v>
      </c>
      <c r="G1837" s="174">
        <v>0.42275082508550016</v>
      </c>
      <c r="H1837" s="174">
        <v>6.0411723067952767</v>
      </c>
      <c r="I1837" s="36">
        <v>6.553544244654927</v>
      </c>
    </row>
    <row r="1838" spans="1:9" x14ac:dyDescent="0.25">
      <c r="A1838" s="143" t="s">
        <v>189</v>
      </c>
      <c r="B1838" s="102">
        <v>1.9039782691644257E-4</v>
      </c>
      <c r="C1838" s="42">
        <v>8.6979717490427678E-4</v>
      </c>
      <c r="D1838" s="42">
        <v>6.6909787667982857E-3</v>
      </c>
      <c r="E1838" s="36">
        <v>7.7511737686190053E-3</v>
      </c>
      <c r="F1838" s="173">
        <v>7.0814433147024139E-2</v>
      </c>
      <c r="G1838" s="174">
        <v>0.32350260972653017</v>
      </c>
      <c r="H1838" s="174">
        <v>2.4885676283350309</v>
      </c>
      <c r="I1838" s="36">
        <v>2.8828846712085854</v>
      </c>
    </row>
    <row r="1839" spans="1:9" x14ac:dyDescent="0.25">
      <c r="A1839" s="143" t="s">
        <v>190</v>
      </c>
      <c r="B1839" s="102">
        <v>3.7103478426204718E-3</v>
      </c>
      <c r="C1839" s="42">
        <v>1.8140134398032071E-2</v>
      </c>
      <c r="D1839" s="42">
        <v>9.6104514902232996E-4</v>
      </c>
      <c r="E1839" s="42">
        <v>2.2811527389674874E-2</v>
      </c>
      <c r="F1839" s="173">
        <v>1.3799851789735009</v>
      </c>
      <c r="G1839" s="174">
        <v>6.7468382145518051</v>
      </c>
      <c r="H1839" s="174">
        <v>0.35744035821680059</v>
      </c>
      <c r="I1839" s="36">
        <v>8.4842637517421071</v>
      </c>
    </row>
    <row r="1840" spans="1:9" x14ac:dyDescent="0.25">
      <c r="A1840" s="143" t="s">
        <v>191</v>
      </c>
      <c r="B1840" s="102">
        <v>2.4563767626539958E-5</v>
      </c>
      <c r="C1840" s="42">
        <v>7.8286767825851784E-5</v>
      </c>
      <c r="D1840" s="42">
        <v>1.1114877619192536E-3</v>
      </c>
      <c r="E1840" s="42">
        <v>1.2143382973716452E-3</v>
      </c>
      <c r="F1840" s="173">
        <v>9.1359723406508626E-3</v>
      </c>
      <c r="G1840" s="174">
        <v>2.9117102733180519E-2</v>
      </c>
      <c r="H1840" s="174">
        <v>0.41339429700901276</v>
      </c>
      <c r="I1840" s="36">
        <v>0.45164737208284411</v>
      </c>
    </row>
    <row r="1841" spans="1:53" x14ac:dyDescent="0.25">
      <c r="A1841" s="156" t="s">
        <v>192</v>
      </c>
      <c r="B1841" s="175">
        <v>5.8825507880748518E-5</v>
      </c>
      <c r="C1841" s="157">
        <v>2.0226321301465932E-4</v>
      </c>
      <c r="D1841" s="157">
        <v>1.0322715978446236E-3</v>
      </c>
      <c r="E1841" s="157">
        <v>1.2933603187400315E-3</v>
      </c>
      <c r="F1841" s="176">
        <v>2.1878899894110408E-2</v>
      </c>
      <c r="G1841" s="177">
        <v>7.5227511826669702E-2</v>
      </c>
      <c r="H1841" s="177">
        <v>0.38393152505474876</v>
      </c>
      <c r="I1841" s="158">
        <v>0.48103793677552886</v>
      </c>
      <c r="AY1841" s="159"/>
    </row>
    <row r="1843" spans="1:53" ht="12.75" customHeight="1" x14ac:dyDescent="0.25">
      <c r="A1843" s="77" t="s">
        <v>325</v>
      </c>
    </row>
    <row r="1844" spans="1:53" ht="12.75" customHeight="1" x14ac:dyDescent="0.25">
      <c r="A1844" s="149"/>
      <c r="B1844" s="160" t="s">
        <v>285</v>
      </c>
      <c r="C1844" s="161"/>
      <c r="D1844" s="161"/>
      <c r="E1844" s="162"/>
      <c r="F1844" s="60" t="s">
        <v>286</v>
      </c>
      <c r="G1844" s="83"/>
      <c r="H1844" s="84"/>
      <c r="I1844" s="84"/>
      <c r="L1844" s="692" t="s">
        <v>325</v>
      </c>
      <c r="M1844" s="693"/>
      <c r="N1844" s="60" t="s">
        <v>195</v>
      </c>
      <c r="O1844" s="83"/>
      <c r="P1844" s="83"/>
      <c r="Q1844" s="84"/>
      <c r="R1844" s="60" t="s">
        <v>196</v>
      </c>
      <c r="S1844" s="83"/>
      <c r="T1844" s="83"/>
      <c r="U1844" s="84"/>
      <c r="V1844" s="60" t="s">
        <v>197</v>
      </c>
      <c r="W1844" s="83"/>
      <c r="X1844" s="83"/>
      <c r="Y1844" s="84"/>
      <c r="Z1844" s="10" t="s">
        <v>198</v>
      </c>
      <c r="AA1844" s="60" t="s">
        <v>205</v>
      </c>
      <c r="AB1844" s="83"/>
      <c r="AC1844" s="84"/>
    </row>
    <row r="1845" spans="1:53" ht="26.25" x14ac:dyDescent="0.25">
      <c r="A1845" s="156" t="s">
        <v>194</v>
      </c>
      <c r="B1845" s="164" t="s">
        <v>195</v>
      </c>
      <c r="C1845" s="165" t="s">
        <v>196</v>
      </c>
      <c r="D1845" s="165" t="s">
        <v>197</v>
      </c>
      <c r="E1845" s="19" t="s">
        <v>198</v>
      </c>
      <c r="F1845" s="89" t="s">
        <v>195</v>
      </c>
      <c r="G1845" s="89" t="s">
        <v>196</v>
      </c>
      <c r="H1845" s="165" t="s">
        <v>197</v>
      </c>
      <c r="I1845" s="19" t="s">
        <v>198</v>
      </c>
      <c r="L1845" s="694"/>
      <c r="M1845" s="695"/>
      <c r="N1845" s="181" t="s">
        <v>227</v>
      </c>
      <c r="O1845" s="182" t="s">
        <v>228</v>
      </c>
      <c r="P1845" s="182" t="s">
        <v>229</v>
      </c>
      <c r="Q1845" s="183" t="s">
        <v>209</v>
      </c>
      <c r="R1845" s="181" t="s">
        <v>227</v>
      </c>
      <c r="S1845" s="182" t="s">
        <v>228</v>
      </c>
      <c r="T1845" s="182" t="s">
        <v>229</v>
      </c>
      <c r="U1845" s="183" t="s">
        <v>209</v>
      </c>
      <c r="V1845" s="181" t="s">
        <v>227</v>
      </c>
      <c r="W1845" s="182" t="s">
        <v>228</v>
      </c>
      <c r="X1845" s="182" t="s">
        <v>229</v>
      </c>
      <c r="Y1845" s="183" t="s">
        <v>209</v>
      </c>
      <c r="Z1845" s="184" t="s">
        <v>209</v>
      </c>
      <c r="AA1845" s="181" t="s">
        <v>195</v>
      </c>
      <c r="AB1845" s="182" t="s">
        <v>196</v>
      </c>
      <c r="AC1845" s="183" t="s">
        <v>197</v>
      </c>
    </row>
    <row r="1846" spans="1:53" x14ac:dyDescent="0.25">
      <c r="A1846" s="143" t="s">
        <v>170</v>
      </c>
      <c r="B1846" s="167">
        <v>193.06471754795723</v>
      </c>
      <c r="C1846" s="154">
        <v>857.02858119311531</v>
      </c>
      <c r="D1846" s="154">
        <v>2193.6112513669459</v>
      </c>
      <c r="E1846" s="155">
        <v>3243.7045501080183</v>
      </c>
      <c r="F1846" s="168">
        <v>88012.275387286252</v>
      </c>
      <c r="G1846" s="169">
        <v>390693.00937395322</v>
      </c>
      <c r="H1846" s="169">
        <v>1000000</v>
      </c>
      <c r="I1846" s="151">
        <v>1478705.2847612395</v>
      </c>
      <c r="L1846" s="149"/>
      <c r="M1846" s="185" t="s">
        <v>170</v>
      </c>
      <c r="N1846" s="154">
        <v>119.78227854223188</v>
      </c>
      <c r="O1846" s="154">
        <v>0.21355722900258076</v>
      </c>
      <c r="P1846" s="154">
        <v>266.48203823155706</v>
      </c>
      <c r="Q1846" s="155">
        <v>193.06471754795723</v>
      </c>
      <c r="R1846" s="167">
        <v>1308.4229651322146</v>
      </c>
      <c r="S1846" s="154">
        <v>0.32308781272786685</v>
      </c>
      <c r="T1846" s="154">
        <v>403.15703320189226</v>
      </c>
      <c r="U1846" s="155">
        <v>857.02858119311531</v>
      </c>
      <c r="V1846" s="167">
        <v>1212.5769156233403</v>
      </c>
      <c r="W1846" s="154">
        <v>2.5458425114544099</v>
      </c>
      <c r="X1846" s="154">
        <v>3176.7658001439922</v>
      </c>
      <c r="Y1846" s="155">
        <v>2193.6112513669459</v>
      </c>
      <c r="Z1846" s="186">
        <v>3243.7045501080183</v>
      </c>
      <c r="AA1846" s="187">
        <v>5.9519822032351254E-2</v>
      </c>
      <c r="AB1846" s="188">
        <v>0.26421289854052071</v>
      </c>
      <c r="AC1846" s="189">
        <v>0.67626727942712805</v>
      </c>
    </row>
    <row r="1847" spans="1:53" x14ac:dyDescent="0.25">
      <c r="A1847" s="143" t="s">
        <v>172</v>
      </c>
      <c r="B1847" s="167">
        <v>185.76113895715488</v>
      </c>
      <c r="C1847" s="154">
        <v>712.36746665879411</v>
      </c>
      <c r="D1847" s="154">
        <v>2116.4745917899509</v>
      </c>
      <c r="E1847" s="155">
        <v>3014.6031974058997</v>
      </c>
      <c r="F1847" s="170">
        <v>84682.798212945927</v>
      </c>
      <c r="G1847" s="171">
        <v>324746.45004436554</v>
      </c>
      <c r="H1847" s="171">
        <v>964835.76589565387</v>
      </c>
      <c r="I1847" s="155">
        <v>1374265.0141529653</v>
      </c>
      <c r="L1847" s="143"/>
      <c r="M1847" s="190" t="s">
        <v>172</v>
      </c>
      <c r="N1847" s="154">
        <v>117.24169635683133</v>
      </c>
      <c r="O1847" s="154">
        <v>0.20387673547398383</v>
      </c>
      <c r="P1847" s="154">
        <v>254.40247689506521</v>
      </c>
      <c r="Q1847" s="155">
        <v>185.76113895715488</v>
      </c>
      <c r="R1847" s="167">
        <v>1025.1087092975265</v>
      </c>
      <c r="S1847" s="154">
        <v>0.31880637484433649</v>
      </c>
      <c r="T1847" s="154">
        <v>397.81454819638026</v>
      </c>
      <c r="U1847" s="155">
        <v>712.36746665879411</v>
      </c>
      <c r="V1847" s="167">
        <v>1058.6696873739613</v>
      </c>
      <c r="W1847" s="154">
        <v>2.5458425114544099</v>
      </c>
      <c r="X1847" s="154">
        <v>3176.7658001439922</v>
      </c>
      <c r="Y1847" s="155">
        <v>2116.4745917899509</v>
      </c>
      <c r="Z1847" s="186">
        <v>3014.6031974058997</v>
      </c>
      <c r="AA1847" s="187">
        <v>6.1620427894790421E-2</v>
      </c>
      <c r="AB1847" s="188">
        <v>0.2363055500212414</v>
      </c>
      <c r="AC1847" s="189">
        <v>0.70207402208396819</v>
      </c>
    </row>
    <row r="1848" spans="1:53" x14ac:dyDescent="0.25">
      <c r="A1848" s="143" t="s">
        <v>33</v>
      </c>
      <c r="B1848" s="167">
        <v>20.473729904928437</v>
      </c>
      <c r="C1848" s="154">
        <v>326.71282239785836</v>
      </c>
      <c r="D1848" s="154">
        <v>299.50578208334377</v>
      </c>
      <c r="E1848" s="155">
        <v>646.6923343861306</v>
      </c>
      <c r="F1848" s="170">
        <v>9333.344680909282</v>
      </c>
      <c r="G1848" s="171">
        <v>148938.3418298332</v>
      </c>
      <c r="H1848" s="171">
        <v>136535.48772450321</v>
      </c>
      <c r="I1848" s="155">
        <v>294807.17423524574</v>
      </c>
      <c r="L1848" s="143"/>
      <c r="M1848" s="190" t="s">
        <v>33</v>
      </c>
      <c r="N1848" s="154">
        <v>7.9452068341420308</v>
      </c>
      <c r="O1848" s="154">
        <v>2.6474383573352703E-2</v>
      </c>
      <c r="P1848" s="154">
        <v>33.035396312741177</v>
      </c>
      <c r="Q1848" s="155">
        <v>20.473729904928437</v>
      </c>
      <c r="R1848" s="167">
        <v>636.88038039976982</v>
      </c>
      <c r="S1848" s="154">
        <v>1.2064245413331981E-2</v>
      </c>
      <c r="T1848" s="154">
        <v>15.054066408735659</v>
      </c>
      <c r="U1848" s="155">
        <v>326.71282239785836</v>
      </c>
      <c r="V1848" s="167">
        <v>597.59010848918842</v>
      </c>
      <c r="W1848" s="154">
        <v>0</v>
      </c>
      <c r="X1848" s="154">
        <v>0</v>
      </c>
      <c r="Y1848" s="155">
        <v>299.50578208334377</v>
      </c>
      <c r="Z1848" s="186">
        <v>646.6923343861306</v>
      </c>
      <c r="AA1848" s="187">
        <v>3.1659150443406787E-2</v>
      </c>
      <c r="AB1848" s="188">
        <v>0.50520596120563088</v>
      </c>
      <c r="AC1848" s="189">
        <v>0.46313488835096228</v>
      </c>
    </row>
    <row r="1849" spans="1:53" x14ac:dyDescent="0.25">
      <c r="A1849" s="143" t="s">
        <v>25</v>
      </c>
      <c r="B1849" s="167">
        <v>127.51800257169873</v>
      </c>
      <c r="C1849" s="154">
        <v>325.66023586913536</v>
      </c>
      <c r="D1849" s="154">
        <v>219.51245336982538</v>
      </c>
      <c r="E1849" s="155">
        <v>672.69069181065947</v>
      </c>
      <c r="F1849" s="170">
        <v>58131.541079685863</v>
      </c>
      <c r="G1849" s="171">
        <v>148458.4999580945</v>
      </c>
      <c r="H1849" s="171">
        <v>100068.98589393927</v>
      </c>
      <c r="I1849" s="155">
        <v>306659.02693171968</v>
      </c>
      <c r="L1849" s="143"/>
      <c r="M1849" s="190" t="s">
        <v>25</v>
      </c>
      <c r="N1849" s="154">
        <v>84.379507203468421</v>
      </c>
      <c r="O1849" s="154">
        <v>0.13681786028445431</v>
      </c>
      <c r="P1849" s="154">
        <v>170.7247394310458</v>
      </c>
      <c r="Q1849" s="155">
        <v>127.51800257169873</v>
      </c>
      <c r="R1849" s="167">
        <v>388.22321072992264</v>
      </c>
      <c r="S1849" s="154">
        <v>0.21043615265714438</v>
      </c>
      <c r="T1849" s="154">
        <v>262.58748130228469</v>
      </c>
      <c r="U1849" s="155">
        <v>325.66023586913536</v>
      </c>
      <c r="V1849" s="167">
        <v>437.98309973027085</v>
      </c>
      <c r="W1849" s="154">
        <v>0</v>
      </c>
      <c r="X1849" s="154">
        <v>0</v>
      </c>
      <c r="Y1849" s="155">
        <v>219.51245336982538</v>
      </c>
      <c r="Z1849" s="186">
        <v>672.69069181065947</v>
      </c>
      <c r="AA1849" s="187">
        <v>0.18956409554064543</v>
      </c>
      <c r="AB1849" s="188">
        <v>0.48411586459233796</v>
      </c>
      <c r="AC1849" s="189">
        <v>0.32632003986701663</v>
      </c>
      <c r="AZ1849" s="159"/>
    </row>
    <row r="1850" spans="1:53" x14ac:dyDescent="0.25">
      <c r="A1850" s="143" t="s">
        <v>173</v>
      </c>
      <c r="B1850" s="167">
        <v>37.769406480527714</v>
      </c>
      <c r="C1850" s="154">
        <v>59.994408391800377</v>
      </c>
      <c r="D1850" s="154">
        <v>1597.4563563367817</v>
      </c>
      <c r="E1850" s="155">
        <v>1695.2201712091098</v>
      </c>
      <c r="F1850" s="170">
        <v>17217.912452350782</v>
      </c>
      <c r="G1850" s="171">
        <v>27349.608256437845</v>
      </c>
      <c r="H1850" s="171">
        <v>728231.29227721144</v>
      </c>
      <c r="I1850" s="155">
        <v>772798.81298599998</v>
      </c>
      <c r="L1850" s="143"/>
      <c r="M1850" s="190" t="s">
        <v>173</v>
      </c>
      <c r="N1850" s="154">
        <v>24.916982319220871</v>
      </c>
      <c r="O1850" s="154">
        <v>4.0584491616176839E-2</v>
      </c>
      <c r="P1850" s="154">
        <v>50.642341151278231</v>
      </c>
      <c r="Q1850" s="155">
        <v>37.769406480527714</v>
      </c>
      <c r="R1850" s="167">
        <v>5.118167834019971E-3</v>
      </c>
      <c r="S1850" s="154">
        <v>9.6305976773860172E-2</v>
      </c>
      <c r="T1850" s="154">
        <v>120.17300048535989</v>
      </c>
      <c r="U1850" s="155">
        <v>59.994408391800377</v>
      </c>
      <c r="V1850" s="167">
        <v>23.096479154502056</v>
      </c>
      <c r="W1850" s="154">
        <v>2.5458425114544099</v>
      </c>
      <c r="X1850" s="154">
        <v>3176.7658001439922</v>
      </c>
      <c r="Y1850" s="155">
        <v>1597.4563563367817</v>
      </c>
      <c r="Z1850" s="186">
        <v>1695.2201712091098</v>
      </c>
      <c r="AA1850" s="187">
        <v>2.2279941639432487E-2</v>
      </c>
      <c r="AB1850" s="188">
        <v>3.5390334194177017E-2</v>
      </c>
      <c r="AC1850" s="189">
        <v>0.94232972416639049</v>
      </c>
      <c r="AX1850" s="159"/>
    </row>
    <row r="1851" spans="1:53" x14ac:dyDescent="0.25">
      <c r="A1851" s="143" t="s">
        <v>199</v>
      </c>
      <c r="B1851" s="272">
        <v>3.5729349233800889E-2</v>
      </c>
      <c r="C1851" s="273">
        <v>0.1141064760452865</v>
      </c>
      <c r="D1851" s="154">
        <v>0</v>
      </c>
      <c r="E1851" s="155">
        <v>0.1498358252790874</v>
      </c>
      <c r="F1851" s="170">
        <v>16.287913007163962</v>
      </c>
      <c r="G1851" s="171">
        <v>52.017638026875183</v>
      </c>
      <c r="H1851" s="171">
        <v>0</v>
      </c>
      <c r="I1851" s="155">
        <v>68.305551034039155</v>
      </c>
      <c r="L1851" s="143"/>
      <c r="M1851" s="191" t="s">
        <v>199</v>
      </c>
      <c r="N1851" s="154">
        <v>1.3622843188600608E-2</v>
      </c>
      <c r="O1851" s="154">
        <v>4.6396456120078279E-5</v>
      </c>
      <c r="P1851" s="154">
        <v>5.7894655457671466E-2</v>
      </c>
      <c r="Q1851" s="155">
        <v>3.5729349233800889E-2</v>
      </c>
      <c r="R1851" s="167">
        <v>0.21333232760335261</v>
      </c>
      <c r="S1851" s="154">
        <v>1.1536763031181505E-5</v>
      </c>
      <c r="T1851" s="154">
        <v>1.4395860732518551E-2</v>
      </c>
      <c r="U1851" s="155">
        <v>0.1141064760452865</v>
      </c>
      <c r="V1851" s="167">
        <v>0</v>
      </c>
      <c r="W1851" s="154">
        <v>0</v>
      </c>
      <c r="X1851" s="154">
        <v>0</v>
      </c>
      <c r="Y1851" s="155">
        <v>0</v>
      </c>
      <c r="Z1851" s="186">
        <v>0.1498358252790874</v>
      </c>
      <c r="AA1851" s="187">
        <v>0.23845665192053131</v>
      </c>
      <c r="AB1851" s="188">
        <v>0.76154334807946855</v>
      </c>
      <c r="AC1851" s="189">
        <v>0</v>
      </c>
      <c r="BA1851" s="159"/>
    </row>
    <row r="1852" spans="1:53" x14ac:dyDescent="0.25">
      <c r="A1852" s="143" t="s">
        <v>175</v>
      </c>
      <c r="B1852" s="167">
        <v>13.997460356870508</v>
      </c>
      <c r="C1852" s="154">
        <v>100.2249566452699</v>
      </c>
      <c r="D1852" s="154">
        <v>125.25797197404877</v>
      </c>
      <c r="E1852" s="155">
        <v>239.48038897618918</v>
      </c>
      <c r="F1852" s="170">
        <v>6381.012291101265</v>
      </c>
      <c r="G1852" s="171">
        <v>45689.479657261443</v>
      </c>
      <c r="H1852" s="171">
        <v>57101.26253956549</v>
      </c>
      <c r="I1852" s="155">
        <v>109171.75448792821</v>
      </c>
      <c r="L1852" s="143"/>
      <c r="M1852" s="190" t="s">
        <v>175</v>
      </c>
      <c r="N1852" s="154">
        <v>7.9863914627146348</v>
      </c>
      <c r="O1852" s="154">
        <v>1.604477662562841E-2</v>
      </c>
      <c r="P1852" s="154">
        <v>20.021072562782848</v>
      </c>
      <c r="Q1852" s="155">
        <v>13.997460356870508</v>
      </c>
      <c r="R1852" s="167">
        <v>174.69439105193922</v>
      </c>
      <c r="S1852" s="154">
        <v>2.0339365937697501E-2</v>
      </c>
      <c r="T1852" s="154">
        <v>25.379968248930755</v>
      </c>
      <c r="U1852" s="155">
        <v>100.2249566452699</v>
      </c>
      <c r="V1852" s="167">
        <v>0</v>
      </c>
      <c r="W1852" s="154">
        <v>0.20392558796661589</v>
      </c>
      <c r="X1852" s="154">
        <v>250.90835559923727</v>
      </c>
      <c r="Y1852" s="155">
        <v>125.25797197404877</v>
      </c>
      <c r="Z1852" s="186">
        <v>239.48038897618918</v>
      </c>
      <c r="AA1852" s="187">
        <v>5.8449296899472779E-2</v>
      </c>
      <c r="AB1852" s="188">
        <v>0.41851007956745456</v>
      </c>
      <c r="AC1852" s="189">
        <v>0.52304062353307268</v>
      </c>
      <c r="AV1852" s="432"/>
    </row>
    <row r="1853" spans="1:53" x14ac:dyDescent="0.25">
      <c r="A1853" s="143" t="s">
        <v>85</v>
      </c>
      <c r="B1853" s="102">
        <v>0.43447684481259974</v>
      </c>
      <c r="C1853" s="42">
        <v>4.2251577500406597E-2</v>
      </c>
      <c r="D1853" s="42">
        <v>5.1845620464187427E-2</v>
      </c>
      <c r="E1853" s="36">
        <v>0.52857404277719378</v>
      </c>
      <c r="F1853" s="173">
        <v>198.06465003398213</v>
      </c>
      <c r="G1853" s="174">
        <v>19.261196565288216</v>
      </c>
      <c r="H1853" s="174">
        <v>23.634826103248649</v>
      </c>
      <c r="I1853" s="36">
        <v>240.96067270251899</v>
      </c>
      <c r="L1853" s="143"/>
      <c r="M1853" s="190" t="s">
        <v>85</v>
      </c>
      <c r="N1853" s="42">
        <v>0.39255421601093116</v>
      </c>
      <c r="O1853" s="42">
        <v>3.8163680838576369E-4</v>
      </c>
      <c r="P1853" s="42">
        <v>0.47621593067961887</v>
      </c>
      <c r="Q1853" s="36">
        <v>0.43447684481259974</v>
      </c>
      <c r="R1853" s="102">
        <v>2.5931715847119802E-3</v>
      </c>
      <c r="S1853" s="42">
        <v>6.5740828241746661E-5</v>
      </c>
      <c r="T1853" s="42">
        <v>8.2033045599592652E-2</v>
      </c>
      <c r="U1853" s="36">
        <v>4.2251577500406597E-2</v>
      </c>
      <c r="V1853" s="102">
        <v>0</v>
      </c>
      <c r="W1853" s="42">
        <v>6.1473723690920991E-5</v>
      </c>
      <c r="X1853" s="42">
        <v>0.10387670695584854</v>
      </c>
      <c r="Y1853" s="36">
        <v>5.1845620464187427E-2</v>
      </c>
      <c r="Z1853" s="30">
        <v>0.52857404277719378</v>
      </c>
      <c r="AA1853" s="187">
        <v>0.82197915457559045</v>
      </c>
      <c r="AB1853" s="188">
        <v>7.9935021550455926E-2</v>
      </c>
      <c r="AC1853" s="189">
        <v>9.8085823873953565E-2</v>
      </c>
    </row>
    <row r="1854" spans="1:53" x14ac:dyDescent="0.25">
      <c r="A1854" s="143" t="s">
        <v>86</v>
      </c>
      <c r="B1854" s="102">
        <v>5.312105037374226E-4</v>
      </c>
      <c r="C1854" s="42">
        <v>1.2931346193487967E-3</v>
      </c>
      <c r="D1854" s="42">
        <v>3.2457895855226443E-4</v>
      </c>
      <c r="E1854" s="36">
        <v>2.1489240816384837E-3</v>
      </c>
      <c r="F1854" s="173">
        <v>0.24216255428412831</v>
      </c>
      <c r="G1854" s="174">
        <v>0.58950035861777317</v>
      </c>
      <c r="H1854" s="174">
        <v>0.14796557883718162</v>
      </c>
      <c r="I1854" s="36">
        <v>0.97962849173908306</v>
      </c>
      <c r="L1854" s="143"/>
      <c r="M1854" s="190" t="s">
        <v>86</v>
      </c>
      <c r="N1854" s="42">
        <v>7.1719283088629126E-4</v>
      </c>
      <c r="O1854" s="42">
        <v>2.7573118247496562E-7</v>
      </c>
      <c r="P1854" s="42">
        <v>3.4406424850660645E-4</v>
      </c>
      <c r="Q1854" s="36">
        <v>5.312105037374226E-4</v>
      </c>
      <c r="R1854" s="102">
        <v>2.0981981168448965E-3</v>
      </c>
      <c r="S1854" s="42">
        <v>3.8774867417775306E-7</v>
      </c>
      <c r="T1854" s="42">
        <v>4.8384246929530466E-4</v>
      </c>
      <c r="U1854" s="36">
        <v>1.2931346193487967E-3</v>
      </c>
      <c r="V1854" s="102">
        <v>0</v>
      </c>
      <c r="W1854" s="42">
        <v>3.8485559696814636E-7</v>
      </c>
      <c r="X1854" s="42">
        <v>6.5031902520787995E-4</v>
      </c>
      <c r="Y1854" s="36">
        <v>3.2457895855226443E-4</v>
      </c>
      <c r="Z1854" s="30">
        <v>2.1489240816384837E-3</v>
      </c>
      <c r="AA1854" s="187">
        <v>0.24719835766947715</v>
      </c>
      <c r="AB1854" s="188">
        <v>0.60175909907567526</v>
      </c>
      <c r="AC1854" s="189">
        <v>0.15104254325484764</v>
      </c>
    </row>
    <row r="1855" spans="1:53" x14ac:dyDescent="0.25">
      <c r="A1855" s="143" t="s">
        <v>176</v>
      </c>
      <c r="B1855" s="167">
        <v>27.17253648473892</v>
      </c>
      <c r="C1855" s="154">
        <v>101.83518464440952</v>
      </c>
      <c r="D1855" s="154">
        <v>126.89935401199074</v>
      </c>
      <c r="E1855" s="155">
        <v>255.90707514113919</v>
      </c>
      <c r="F1855" s="170">
        <v>12387.124869006026</v>
      </c>
      <c r="G1855" s="171">
        <v>46423.533149253803</v>
      </c>
      <c r="H1855" s="171">
        <v>57849.518201054801</v>
      </c>
      <c r="I1855" s="155">
        <v>116660.17621931463</v>
      </c>
      <c r="L1855" s="143"/>
      <c r="M1855" s="190" t="s">
        <v>176</v>
      </c>
      <c r="N1855" s="154">
        <v>19.953074043227435</v>
      </c>
      <c r="O1855" s="154">
        <v>2.7566949640557184E-2</v>
      </c>
      <c r="P1855" s="154">
        <v>34.398727509025662</v>
      </c>
      <c r="Q1855" s="155">
        <v>27.17253648473892</v>
      </c>
      <c r="R1855" s="154">
        <v>175.32820870044446</v>
      </c>
      <c r="S1855" s="154">
        <v>2.2414344183607007E-2</v>
      </c>
      <c r="T1855" s="154">
        <v>27.96917787128179</v>
      </c>
      <c r="U1855" s="155">
        <v>101.83518464440952</v>
      </c>
      <c r="V1855" s="154">
        <v>0</v>
      </c>
      <c r="W1855" s="154">
        <v>0.20587178641054008</v>
      </c>
      <c r="X1855" s="154">
        <v>254.19699134959282</v>
      </c>
      <c r="Y1855" s="155">
        <v>126.89935401199074</v>
      </c>
      <c r="Z1855" s="154">
        <v>255.90707514113919</v>
      </c>
      <c r="AA1855" s="187">
        <v>0.10618126313917887</v>
      </c>
      <c r="AB1855" s="188">
        <v>0.39793813667810807</v>
      </c>
      <c r="AC1855" s="189">
        <v>0.49588060018271302</v>
      </c>
    </row>
    <row r="1856" spans="1:53" x14ac:dyDescent="0.25">
      <c r="A1856" s="143" t="s">
        <v>177</v>
      </c>
      <c r="B1856" s="102">
        <v>1.4770436639123436E-2</v>
      </c>
      <c r="C1856" s="42">
        <v>7.966466687523573E-3</v>
      </c>
      <c r="D1856" s="42">
        <v>4.8547954796974858E-2</v>
      </c>
      <c r="E1856" s="36">
        <v>7.1284858123621869E-2</v>
      </c>
      <c r="F1856" s="173">
        <v>6.7333884387761316</v>
      </c>
      <c r="G1856" s="174">
        <v>3.6316674992249793</v>
      </c>
      <c r="H1856" s="174">
        <v>22.131521602436287</v>
      </c>
      <c r="I1856" s="36">
        <v>32.4965775404374</v>
      </c>
      <c r="L1856" s="143"/>
      <c r="M1856" s="190" t="s">
        <v>177</v>
      </c>
      <c r="N1856" s="42">
        <v>1.6752351327405095E-2</v>
      </c>
      <c r="O1856" s="42">
        <v>1.0232836989695825E-5</v>
      </c>
      <c r="P1856" s="42">
        <v>1.2768789287261547E-2</v>
      </c>
      <c r="Q1856" s="36">
        <v>1.4770436639123436E-2</v>
      </c>
      <c r="R1856" s="102">
        <v>2.9766030306496633E-3</v>
      </c>
      <c r="S1856" s="42">
        <v>1.0393831130594544E-5</v>
      </c>
      <c r="T1856" s="42">
        <v>1.2969681792799304E-2</v>
      </c>
      <c r="U1856" s="36">
        <v>7.966466687523573E-3</v>
      </c>
      <c r="V1856" s="102">
        <v>0</v>
      </c>
      <c r="W1856" s="42">
        <v>5.7563657879454971E-5</v>
      </c>
      <c r="X1856" s="42">
        <v>9.7269578965394246E-2</v>
      </c>
      <c r="Y1856" s="36">
        <v>4.8547954796974858E-2</v>
      </c>
      <c r="Z1856" s="30">
        <v>7.1284858123621869E-2</v>
      </c>
      <c r="AA1856" s="187">
        <v>0.20720300254380269</v>
      </c>
      <c r="AB1856" s="188">
        <v>0.11175538392330336</v>
      </c>
      <c r="AC1856" s="189">
        <v>0.68104161353289394</v>
      </c>
    </row>
    <row r="1857" spans="1:51" x14ac:dyDescent="0.25">
      <c r="A1857" s="143" t="s">
        <v>178</v>
      </c>
      <c r="B1857" s="102">
        <v>2.6258480363271438E-2</v>
      </c>
      <c r="C1857" s="42">
        <v>2.4808722547709661E-2</v>
      </c>
      <c r="D1857" s="42">
        <v>1.4006360292612652</v>
      </c>
      <c r="E1857" s="36">
        <v>1.4517032321722463</v>
      </c>
      <c r="F1857" s="173">
        <v>11.970434755432851</v>
      </c>
      <c r="G1857" s="174">
        <v>11.309534691823877</v>
      </c>
      <c r="H1857" s="174">
        <v>638.50694984740835</v>
      </c>
      <c r="I1857" s="36">
        <v>661.78691929466504</v>
      </c>
      <c r="L1857" s="143"/>
      <c r="M1857" s="190" t="s">
        <v>178</v>
      </c>
      <c r="N1857" s="42">
        <v>2.4114669218463357E-2</v>
      </c>
      <c r="O1857" s="42">
        <v>2.2751312031400202E-5</v>
      </c>
      <c r="P1857" s="42">
        <v>2.8389654758520989E-2</v>
      </c>
      <c r="Q1857" s="36">
        <v>2.6258480363271438E-2</v>
      </c>
      <c r="R1857" s="102">
        <v>3.1539767359163501E-2</v>
      </c>
      <c r="S1857" s="42">
        <v>1.4449992331877673E-5</v>
      </c>
      <c r="T1857" s="42">
        <v>1.803106093394103E-2</v>
      </c>
      <c r="U1857" s="36">
        <v>2.4808722547709661E-2</v>
      </c>
      <c r="V1857" s="102">
        <v>0</v>
      </c>
      <c r="W1857" s="42">
        <v>1.6607441763346481E-3</v>
      </c>
      <c r="X1857" s="42">
        <v>2.8062825183831279</v>
      </c>
      <c r="Y1857" s="36">
        <v>1.4006360292612652</v>
      </c>
      <c r="Z1857" s="30">
        <v>1.4517032321722463</v>
      </c>
      <c r="AA1857" s="187">
        <v>1.8088049803388354E-2</v>
      </c>
      <c r="AB1857" s="188">
        <v>1.7089389895886157E-2</v>
      </c>
      <c r="AC1857" s="189">
        <v>0.96482256030072544</v>
      </c>
    </row>
    <row r="1858" spans="1:51" x14ac:dyDescent="0.25">
      <c r="A1858" s="143" t="s">
        <v>179</v>
      </c>
      <c r="B1858" s="102">
        <v>5.6960982879258049E-2</v>
      </c>
      <c r="C1858" s="42">
        <v>5.8380532484306469E-2</v>
      </c>
      <c r="D1858" s="42">
        <v>5.7070542256519918E-2</v>
      </c>
      <c r="E1858" s="36">
        <v>0.17241205762008444</v>
      </c>
      <c r="F1858" s="173">
        <v>25.9667627268792</v>
      </c>
      <c r="G1858" s="174">
        <v>26.613891795060187</v>
      </c>
      <c r="H1858" s="174">
        <v>26.016707482219783</v>
      </c>
      <c r="I1858" s="36">
        <v>78.59736200415918</v>
      </c>
      <c r="L1858" s="143"/>
      <c r="M1858" s="190" t="s">
        <v>179</v>
      </c>
      <c r="N1858" s="42">
        <v>4.3757317470283399E-2</v>
      </c>
      <c r="O1858" s="42">
        <v>5.6234737861599827E-5</v>
      </c>
      <c r="P1858" s="42">
        <v>7.0171108862792653E-2</v>
      </c>
      <c r="Q1858" s="36">
        <v>5.6960982879258049E-2</v>
      </c>
      <c r="R1858" s="102">
        <v>8.2112351064851624E-2</v>
      </c>
      <c r="S1858" s="42">
        <v>2.7654327111035514E-5</v>
      </c>
      <c r="T1858" s="42">
        <v>3.4507759296604726E-2</v>
      </c>
      <c r="U1858" s="36">
        <v>5.8380532484306469E-2</v>
      </c>
      <c r="V1858" s="102">
        <v>0</v>
      </c>
      <c r="W1858" s="42">
        <v>6.7668950899946013E-5</v>
      </c>
      <c r="X1858" s="42">
        <v>0.11434524152115967</v>
      </c>
      <c r="Y1858" s="36">
        <v>5.7070542256519918E-2</v>
      </c>
      <c r="Z1858" s="30">
        <v>0.17241205762008444</v>
      </c>
      <c r="AA1858" s="187">
        <v>0.33037702620992682</v>
      </c>
      <c r="AB1858" s="188">
        <v>0.33861049679570476</v>
      </c>
      <c r="AC1858" s="189">
        <v>0.33101247699436842</v>
      </c>
    </row>
    <row r="1859" spans="1:51" x14ac:dyDescent="0.25">
      <c r="A1859" s="143" t="s">
        <v>180</v>
      </c>
      <c r="B1859" s="102">
        <v>7.7007715089255115E-3</v>
      </c>
      <c r="C1859" s="42">
        <v>7.9564425666697781E-3</v>
      </c>
      <c r="D1859" s="42">
        <v>2.0765213335991441E-2</v>
      </c>
      <c r="E1859" s="36">
        <v>3.642242741158673E-2</v>
      </c>
      <c r="F1859" s="173">
        <v>3.5105452272488056</v>
      </c>
      <c r="G1859" s="174">
        <v>3.6270978103853779</v>
      </c>
      <c r="H1859" s="174">
        <v>9.4662230251835311</v>
      </c>
      <c r="I1859" s="36">
        <v>16.603866062817715</v>
      </c>
      <c r="L1859" s="143"/>
      <c r="M1859" s="190" t="s">
        <v>180</v>
      </c>
      <c r="N1859" s="42">
        <v>1.1411490558844564E-2</v>
      </c>
      <c r="O1859" s="42">
        <v>3.1808639212047653E-6</v>
      </c>
      <c r="P1859" s="42">
        <v>3.9691613579122872E-3</v>
      </c>
      <c r="Q1859" s="36">
        <v>7.7007715089255115E-3</v>
      </c>
      <c r="R1859" s="102">
        <v>1.3032042779429581E-2</v>
      </c>
      <c r="S1859" s="42">
        <v>2.2874525044417194E-6</v>
      </c>
      <c r="T1859" s="42">
        <v>2.854340303011437E-3</v>
      </c>
      <c r="U1859" s="36">
        <v>7.9564425666697781E-3</v>
      </c>
      <c r="V1859" s="102">
        <v>1.7999999999999999E-2</v>
      </c>
      <c r="W1859" s="42">
        <v>3.2787332669807238E-6</v>
      </c>
      <c r="X1859" s="42">
        <v>2.3540318599747506E-2</v>
      </c>
      <c r="Y1859" s="36">
        <v>2.0765213335991441E-2</v>
      </c>
      <c r="Z1859" s="30">
        <v>3.642242741158673E-2</v>
      </c>
      <c r="AA1859" s="187">
        <v>0.2114293872262818</v>
      </c>
      <c r="AB1859" s="188">
        <v>0.21844899234087481</v>
      </c>
      <c r="AC1859" s="189">
        <v>0.57012162043284342</v>
      </c>
    </row>
    <row r="1860" spans="1:51" x14ac:dyDescent="0.25">
      <c r="A1860" s="143" t="s">
        <v>181</v>
      </c>
      <c r="B1860" s="102">
        <v>2.8088535831936757E-3</v>
      </c>
      <c r="C1860" s="42">
        <v>5.1952714558827122E-3</v>
      </c>
      <c r="D1860" s="42">
        <v>7.1439850715163417E-3</v>
      </c>
      <c r="E1860" s="36">
        <v>1.5148110110592731E-2</v>
      </c>
      <c r="F1860" s="173">
        <v>1.2804700839509928</v>
      </c>
      <c r="G1860" s="174">
        <v>2.3683647011954765</v>
      </c>
      <c r="H1860" s="174">
        <v>3.2567233902837511</v>
      </c>
      <c r="I1860" s="36">
        <v>6.9055581754302207</v>
      </c>
      <c r="L1860" s="143"/>
      <c r="M1860" s="190" t="s">
        <v>181</v>
      </c>
      <c r="N1860" s="42">
        <v>2.2534945278611649E-3</v>
      </c>
      <c r="O1860" s="42">
        <v>2.6960128336143453E-6</v>
      </c>
      <c r="P1860" s="42">
        <v>3.3641520746240075E-3</v>
      </c>
      <c r="Q1860" s="36">
        <v>2.8088535831936757E-3</v>
      </c>
      <c r="R1860" s="102">
        <v>8.1272360474065539E-3</v>
      </c>
      <c r="S1860" s="42">
        <v>1.8011465948850065E-6</v>
      </c>
      <c r="T1860" s="42">
        <v>2.2475156565783349E-3</v>
      </c>
      <c r="U1860" s="36">
        <v>5.1952714558827122E-3</v>
      </c>
      <c r="V1860" s="102">
        <v>4.5999999999999999E-3</v>
      </c>
      <c r="W1860" s="42">
        <v>3.0164213285527025E-6</v>
      </c>
      <c r="X1860" s="42">
        <v>9.6970706765192559E-3</v>
      </c>
      <c r="Y1860" s="36">
        <v>7.1439850715163417E-3</v>
      </c>
      <c r="Z1860" s="30">
        <v>1.5148110110592731E-2</v>
      </c>
      <c r="AA1860" s="187">
        <v>0.18542600777832396</v>
      </c>
      <c r="AB1860" s="188">
        <v>0.34296499153711435</v>
      </c>
      <c r="AC1860" s="189">
        <v>0.47160900068456163</v>
      </c>
    </row>
    <row r="1861" spans="1:51" x14ac:dyDescent="0.25">
      <c r="A1861" s="143" t="s">
        <v>182</v>
      </c>
      <c r="B1861" s="102">
        <v>2.5214653995703201E-2</v>
      </c>
      <c r="C1861" s="42">
        <v>0.17586838293333887</v>
      </c>
      <c r="D1861" s="42">
        <v>8.6382881427785963E-4</v>
      </c>
      <c r="E1861" s="36">
        <v>0.20194686574331991</v>
      </c>
      <c r="F1861" s="173">
        <v>11.494586372125291</v>
      </c>
      <c r="G1861" s="174">
        <v>80.172994564896925</v>
      </c>
      <c r="H1861" s="174">
        <v>0.39379302679067041</v>
      </c>
      <c r="I1861" s="36">
        <v>92.061373963812869</v>
      </c>
      <c r="L1861" s="143"/>
      <c r="M1861" s="190" t="s">
        <v>182</v>
      </c>
      <c r="N1861" s="42">
        <v>1.9499828265438644E-2</v>
      </c>
      <c r="O1861" s="42">
        <v>2.4788593057385472E-5</v>
      </c>
      <c r="P1861" s="42">
        <v>3.0931824849370362E-2</v>
      </c>
      <c r="Q1861" s="36">
        <v>2.5214653995703201E-2</v>
      </c>
      <c r="R1861" s="102">
        <v>0.31455277352672556</v>
      </c>
      <c r="S1861" s="42">
        <v>2.9245505976718137E-5</v>
      </c>
      <c r="T1861" s="42">
        <v>3.6493271982353977E-2</v>
      </c>
      <c r="U1861" s="36">
        <v>0.17586838293333887</v>
      </c>
      <c r="V1861" s="102">
        <v>0</v>
      </c>
      <c r="W1861" s="42">
        <v>1.3867198148646316E-6</v>
      </c>
      <c r="X1861" s="42">
        <v>1.730383581240178E-3</v>
      </c>
      <c r="Y1861" s="36">
        <v>8.6382881427785963E-4</v>
      </c>
      <c r="Z1861" s="30">
        <v>0.20194686574331991</v>
      </c>
      <c r="AA1861" s="187">
        <v>0.12485786250206887</v>
      </c>
      <c r="AB1861" s="188">
        <v>0.87086463207045994</v>
      </c>
      <c r="AC1861" s="189">
        <v>4.2775054274712546E-3</v>
      </c>
    </row>
    <row r="1862" spans="1:51" x14ac:dyDescent="0.25">
      <c r="A1862" s="143" t="s">
        <v>200</v>
      </c>
      <c r="B1862" s="102">
        <v>4.3423346373607028E-4</v>
      </c>
      <c r="C1862" s="42">
        <v>3.6848406298901421E-4</v>
      </c>
      <c r="D1862" s="42">
        <v>1.1334210363158396E-3</v>
      </c>
      <c r="E1862" s="36">
        <v>1.936138563040924E-3</v>
      </c>
      <c r="F1862" s="173">
        <v>0.19795370007583538</v>
      </c>
      <c r="G1862" s="174">
        <v>0.16798056755014995</v>
      </c>
      <c r="H1862" s="174">
        <v>0.51669184118633138</v>
      </c>
      <c r="I1862" s="36">
        <v>0.88262610881231673</v>
      </c>
      <c r="L1862" s="143"/>
      <c r="M1862" s="190" t="s">
        <v>200</v>
      </c>
      <c r="N1862" s="42">
        <v>2.5429852374821995E-4</v>
      </c>
      <c r="O1862" s="42">
        <v>4.9248223328611457E-7</v>
      </c>
      <c r="P1862" s="42">
        <v>6.1453161727120472E-4</v>
      </c>
      <c r="Q1862" s="36">
        <v>4.3423346373607028E-4</v>
      </c>
      <c r="R1862" s="102">
        <v>5.1520635438308618E-4</v>
      </c>
      <c r="S1862" s="42">
        <v>1.7701541162021241E-7</v>
      </c>
      <c r="T1862" s="42">
        <v>2.2088424684692931E-4</v>
      </c>
      <c r="U1862" s="36">
        <v>3.6848406298901421E-4</v>
      </c>
      <c r="V1862" s="102">
        <v>6.5769205701482817E-4</v>
      </c>
      <c r="W1862" s="42">
        <v>5.6407525965506051E-7</v>
      </c>
      <c r="X1862" s="42">
        <v>1.6108518288684836E-3</v>
      </c>
      <c r="Y1862" s="36">
        <v>1.1334210363158396E-3</v>
      </c>
      <c r="Z1862" s="30">
        <v>1.936138563040924E-3</v>
      </c>
      <c r="AA1862" s="187">
        <v>0.22427809250080616</v>
      </c>
      <c r="AB1862" s="188">
        <v>0.1903190556828063</v>
      </c>
      <c r="AC1862" s="189">
        <v>0.58540285181638751</v>
      </c>
    </row>
    <row r="1863" spans="1:51" x14ac:dyDescent="0.25">
      <c r="A1863" s="143" t="s">
        <v>201</v>
      </c>
      <c r="B1863" s="102">
        <v>8.4914284159670443E-4</v>
      </c>
      <c r="C1863" s="42">
        <v>8.9139910842014425E-4</v>
      </c>
      <c r="D1863" s="42">
        <v>1.1585547883089247E-3</v>
      </c>
      <c r="E1863" s="36">
        <v>2.8990967383257732E-3</v>
      </c>
      <c r="F1863" s="173">
        <v>0.38709814287630145</v>
      </c>
      <c r="G1863" s="174">
        <v>0.40636147715994353</v>
      </c>
      <c r="H1863" s="174">
        <v>0.52814954682009985</v>
      </c>
      <c r="I1863" s="36">
        <v>1.3216091668563448</v>
      </c>
      <c r="L1863" s="143"/>
      <c r="M1863" s="190" t="s">
        <v>201</v>
      </c>
      <c r="N1863" s="42">
        <v>4.8548717848637222E-4</v>
      </c>
      <c r="O1863" s="42">
        <v>9.7253663152900554E-7</v>
      </c>
      <c r="P1863" s="42">
        <v>1.2135554719225649E-3</v>
      </c>
      <c r="Q1863" s="36">
        <v>8.4914284159670443E-4</v>
      </c>
      <c r="R1863" s="102">
        <v>1.2678575492248948E-3</v>
      </c>
      <c r="S1863" s="42">
        <v>4.1090107591369252E-7</v>
      </c>
      <c r="T1863" s="42">
        <v>5.1273261379364168E-4</v>
      </c>
      <c r="U1863" s="36">
        <v>8.9139910842014425E-4</v>
      </c>
      <c r="V1863" s="102">
        <v>8.2226677724105428E-4</v>
      </c>
      <c r="W1863" s="42">
        <v>3.9873910443863851E-7</v>
      </c>
      <c r="X1863" s="42">
        <v>1.4960457939777155E-3</v>
      </c>
      <c r="Y1863" s="36">
        <v>1.1585547883089247E-3</v>
      </c>
      <c r="Z1863" s="30">
        <v>2.8990967383257732E-3</v>
      </c>
      <c r="AA1863" s="187">
        <v>0.29289910556316379</v>
      </c>
      <c r="AB1863" s="188">
        <v>0.30747477193014494</v>
      </c>
      <c r="AC1863" s="189">
        <v>0.39962612250669133</v>
      </c>
    </row>
    <row r="1864" spans="1:51" ht="11.25" customHeight="1" x14ac:dyDescent="0.25">
      <c r="A1864" s="143" t="s">
        <v>185</v>
      </c>
      <c r="B1864" s="102">
        <v>1.3071381100021257E-3</v>
      </c>
      <c r="C1864" s="42">
        <v>4.2193545711620073E-3</v>
      </c>
      <c r="D1864" s="42">
        <v>3.3498088809912653E-2</v>
      </c>
      <c r="E1864" s="36">
        <v>3.9024581491076786E-2</v>
      </c>
      <c r="F1864" s="173">
        <v>0.59588411993582935</v>
      </c>
      <c r="G1864" s="174">
        <v>1.9234741655034464</v>
      </c>
      <c r="H1864" s="174">
        <v>15.270749905681038</v>
      </c>
      <c r="I1864" s="36">
        <v>17.790108191120314</v>
      </c>
      <c r="L1864" s="143"/>
      <c r="M1864" s="190" t="s">
        <v>185</v>
      </c>
      <c r="N1864" s="42">
        <v>4.4465697151693746E-4</v>
      </c>
      <c r="O1864" s="42">
        <v>1.7406152958699986E-6</v>
      </c>
      <c r="P1864" s="42">
        <v>2.1719831915165775E-3</v>
      </c>
      <c r="Q1864" s="36">
        <v>1.3071381100021257E-3</v>
      </c>
      <c r="R1864" s="102">
        <v>9.8752259669079292E-4</v>
      </c>
      <c r="S1864" s="42">
        <v>5.9788759629817394E-6</v>
      </c>
      <c r="T1864" s="42">
        <v>7.4605905891847995E-3</v>
      </c>
      <c r="U1864" s="36">
        <v>4.2193545711620073E-3</v>
      </c>
      <c r="V1864" s="102">
        <v>0</v>
      </c>
      <c r="W1864" s="42">
        <v>3.9718923936823928E-5</v>
      </c>
      <c r="X1864" s="42">
        <v>6.7116009486122022E-2</v>
      </c>
      <c r="Y1864" s="36">
        <v>3.3498088809912653E-2</v>
      </c>
      <c r="Z1864" s="30">
        <v>3.9024581491076786E-2</v>
      </c>
      <c r="AA1864" s="187">
        <v>3.3495249918337008E-2</v>
      </c>
      <c r="AB1864" s="188">
        <v>0.10812043101927407</v>
      </c>
      <c r="AC1864" s="189">
        <v>0.85838431906238888</v>
      </c>
    </row>
    <row r="1865" spans="1:51" x14ac:dyDescent="0.25">
      <c r="A1865" s="143" t="s">
        <v>186</v>
      </c>
      <c r="B1865" s="102">
        <v>1.3855283055358202E-3</v>
      </c>
      <c r="C1865" s="42">
        <v>8.6196279241761188E-3</v>
      </c>
      <c r="D1865" s="42">
        <v>0.96643886019027292</v>
      </c>
      <c r="E1865" s="36">
        <v>0.97644401641998491</v>
      </c>
      <c r="F1865" s="173">
        <v>0.63161980258463302</v>
      </c>
      <c r="G1865" s="174">
        <v>3.9294236473325936</v>
      </c>
      <c r="H1865" s="174">
        <v>440.56979539471172</v>
      </c>
      <c r="I1865" s="36">
        <v>445.13083884462901</v>
      </c>
      <c r="L1865" s="143"/>
      <c r="M1865" s="190" t="s">
        <v>186</v>
      </c>
      <c r="N1865" s="42">
        <v>1.6343132271107372E-3</v>
      </c>
      <c r="O1865" s="42">
        <v>9.0929692322130068E-7</v>
      </c>
      <c r="P1865" s="42">
        <v>1.13464338617527E-3</v>
      </c>
      <c r="Q1865" s="36">
        <v>1.3855283055358202E-3</v>
      </c>
      <c r="R1865" s="102">
        <v>1.0032635106758826E-2</v>
      </c>
      <c r="S1865" s="42">
        <v>5.7653037296512345E-6</v>
      </c>
      <c r="T1865" s="42">
        <v>7.1940898281785282E-3</v>
      </c>
      <c r="U1865" s="36">
        <v>8.6196279241761188E-3</v>
      </c>
      <c r="V1865" s="102">
        <v>0</v>
      </c>
      <c r="W1865" s="42">
        <v>1.1459134816709071E-3</v>
      </c>
      <c r="X1865" s="42">
        <v>1.9363349376843582</v>
      </c>
      <c r="Y1865" s="36">
        <v>0.96643886019027292</v>
      </c>
      <c r="Z1865" s="30">
        <v>0.97644401641998491</v>
      </c>
      <c r="AA1865" s="187">
        <v>1.4189531424604288E-3</v>
      </c>
      <c r="AB1865" s="188">
        <v>8.8275700185853484E-3</v>
      </c>
      <c r="AC1865" s="189">
        <v>0.9897534768389542</v>
      </c>
    </row>
    <row r="1866" spans="1:51" x14ac:dyDescent="0.25">
      <c r="A1866" s="143" t="s">
        <v>187</v>
      </c>
      <c r="B1866" s="102">
        <v>3.1577662416674792E-3</v>
      </c>
      <c r="C1866" s="42">
        <v>1.9675280364587818E-2</v>
      </c>
      <c r="D1866" s="42">
        <v>3.9378674156998736E-2</v>
      </c>
      <c r="E1866" s="36">
        <v>6.2211720763254034E-2</v>
      </c>
      <c r="F1866" s="173">
        <v>1.4395286492534725</v>
      </c>
      <c r="G1866" s="174">
        <v>8.9693560571989188</v>
      </c>
      <c r="H1866" s="174">
        <v>17.951528162731645</v>
      </c>
      <c r="I1866" s="36">
        <v>28.360412869184039</v>
      </c>
      <c r="L1866" s="143"/>
      <c r="M1866" s="190" t="s">
        <v>187</v>
      </c>
      <c r="N1866" s="42">
        <v>2.8244625457509573E-3</v>
      </c>
      <c r="O1866" s="42">
        <v>2.7967458608269233E-6</v>
      </c>
      <c r="P1866" s="42">
        <v>3.4898492590940229E-3</v>
      </c>
      <c r="Q1866" s="36">
        <v>3.1577662416674792E-3</v>
      </c>
      <c r="R1866" s="102">
        <v>2.5981846323883291E-2</v>
      </c>
      <c r="S1866" s="42">
        <v>1.068091230271867E-5</v>
      </c>
      <c r="T1866" s="42">
        <v>1.3327908841552669E-2</v>
      </c>
      <c r="U1866" s="36">
        <v>1.9675280364587818E-2</v>
      </c>
      <c r="V1866" s="102">
        <v>0</v>
      </c>
      <c r="W1866" s="42">
        <v>4.6691576120962749E-5</v>
      </c>
      <c r="X1866" s="42">
        <v>7.8898216649600172E-2</v>
      </c>
      <c r="Y1866" s="36">
        <v>3.9378674156998736E-2</v>
      </c>
      <c r="Z1866" s="30">
        <v>6.2211720763254034E-2</v>
      </c>
      <c r="AA1866" s="187">
        <v>5.0758381265233299E-2</v>
      </c>
      <c r="AB1866" s="188">
        <v>0.31626323983967369</v>
      </c>
      <c r="AC1866" s="189">
        <v>0.63297837889509301</v>
      </c>
    </row>
    <row r="1867" spans="1:51" x14ac:dyDescent="0.25">
      <c r="A1867" s="143" t="s">
        <v>188</v>
      </c>
      <c r="B1867" s="102">
        <v>1.7432558732806484E-4</v>
      </c>
      <c r="C1867" s="42">
        <v>2.9784904179757073E-3</v>
      </c>
      <c r="D1867" s="42">
        <v>1.4327997201834093E-2</v>
      </c>
      <c r="E1867" s="36">
        <v>1.7480813207137867E-2</v>
      </c>
      <c r="F1867" s="173">
        <v>7.9469681430305431E-2</v>
      </c>
      <c r="G1867" s="174">
        <v>1.3578023070950538</v>
      </c>
      <c r="H1867" s="174">
        <v>6.5316938873766359</v>
      </c>
      <c r="I1867" s="36">
        <v>7.9689658759019961</v>
      </c>
      <c r="L1867" s="143"/>
      <c r="M1867" s="190" t="s">
        <v>188</v>
      </c>
      <c r="N1867" s="42">
        <v>7.4465400699079304E-5</v>
      </c>
      <c r="O1867" s="42">
        <v>2.19935486103727E-7</v>
      </c>
      <c r="P1867" s="42">
        <v>2.7444098656880959E-4</v>
      </c>
      <c r="Q1867" s="36">
        <v>1.7432558732806484E-4</v>
      </c>
      <c r="R1867" s="102">
        <v>4.5392335300489476E-3</v>
      </c>
      <c r="S1867" s="42">
        <v>1.1293010335050648E-6</v>
      </c>
      <c r="T1867" s="42">
        <v>1.4091700037079842E-3</v>
      </c>
      <c r="U1867" s="36">
        <v>2.9784904179757073E-3</v>
      </c>
      <c r="V1867" s="102">
        <v>1.2419999999999999E-2</v>
      </c>
      <c r="W1867" s="42">
        <v>2.2623259542166992E-6</v>
      </c>
      <c r="X1867" s="42">
        <v>1.6242819833825778E-2</v>
      </c>
      <c r="Y1867" s="36">
        <v>1.4327997201834093E-2</v>
      </c>
      <c r="Z1867" s="30">
        <v>1.7480813207137867E-2</v>
      </c>
      <c r="AA1867" s="187">
        <v>9.9723957496944821E-3</v>
      </c>
      <c r="AB1867" s="188">
        <v>0.17038626193657358</v>
      </c>
      <c r="AC1867" s="189">
        <v>0.81964134231373187</v>
      </c>
    </row>
    <row r="1868" spans="1:51" x14ac:dyDescent="0.25">
      <c r="A1868" s="143" t="s">
        <v>189</v>
      </c>
      <c r="B1868" s="102">
        <v>1.3730540863535665E-4</v>
      </c>
      <c r="C1868" s="42">
        <v>1.9641410147606141E-3</v>
      </c>
      <c r="D1868" s="42">
        <v>4.9293496993462749E-3</v>
      </c>
      <c r="E1868" s="36">
        <v>7.0307961227422458E-3</v>
      </c>
      <c r="F1868" s="173">
        <v>6.2593318916373625E-2</v>
      </c>
      <c r="G1868" s="174">
        <v>0.89539156654884156</v>
      </c>
      <c r="H1868" s="174">
        <v>2.247139139295788</v>
      </c>
      <c r="I1868" s="36">
        <v>3.2051240247610031</v>
      </c>
      <c r="L1868" s="143"/>
      <c r="M1868" s="190" t="s">
        <v>189</v>
      </c>
      <c r="N1868" s="42">
        <v>5.9924684827738189E-5</v>
      </c>
      <c r="O1868" s="42">
        <v>1.7220532955381577E-7</v>
      </c>
      <c r="P1868" s="42">
        <v>2.1488210644128206E-4</v>
      </c>
      <c r="Q1868" s="36">
        <v>1.3730540863535665E-4</v>
      </c>
      <c r="R1868" s="102">
        <v>2.84888273630078E-3</v>
      </c>
      <c r="S1868" s="42">
        <v>8.6095026997229706E-7</v>
      </c>
      <c r="T1868" s="42">
        <v>1.0743152260860927E-3</v>
      </c>
      <c r="U1868" s="36">
        <v>1.9641410147606141E-3</v>
      </c>
      <c r="V1868" s="102">
        <v>3.1739999999999997E-3</v>
      </c>
      <c r="W1868" s="42">
        <v>2.0813307167013644E-6</v>
      </c>
      <c r="X1868" s="42">
        <v>6.6909787667982857E-3</v>
      </c>
      <c r="Y1868" s="36">
        <v>4.9293496993462749E-3</v>
      </c>
      <c r="Z1868" s="30">
        <v>7.0307961227422458E-3</v>
      </c>
      <c r="AA1868" s="187">
        <v>1.9529140973270454E-2</v>
      </c>
      <c r="AB1868" s="188">
        <v>0.27936253312868548</v>
      </c>
      <c r="AC1868" s="189">
        <v>0.70110832589804406</v>
      </c>
    </row>
    <row r="1869" spans="1:51" x14ac:dyDescent="0.25">
      <c r="A1869" s="143" t="s">
        <v>190</v>
      </c>
      <c r="B1869" s="102">
        <v>2.7265238423826209E-3</v>
      </c>
      <c r="C1869" s="42">
        <v>6.9711107984285509E-2</v>
      </c>
      <c r="D1869" s="42">
        <v>5.9604188185172311E-4</v>
      </c>
      <c r="E1869" s="42">
        <v>7.3033673708519847E-2</v>
      </c>
      <c r="F1869" s="173">
        <v>1.242938483600315</v>
      </c>
      <c r="G1869" s="174">
        <v>31.779153184432808</v>
      </c>
      <c r="H1869" s="174">
        <v>0.27171718848556253</v>
      </c>
      <c r="I1869" s="36">
        <v>33.29380885651868</v>
      </c>
      <c r="L1869" s="143"/>
      <c r="M1869" s="190" t="s">
        <v>190</v>
      </c>
      <c r="N1869" s="42">
        <v>1.0837781680051344E-3</v>
      </c>
      <c r="O1869" s="42">
        <v>3.5049639785467478E-6</v>
      </c>
      <c r="P1869" s="42">
        <v>4.3735814951974192E-3</v>
      </c>
      <c r="Q1869" s="36">
        <v>2.7265238423826209E-3</v>
      </c>
      <c r="R1869" s="102">
        <v>0.11683906494702594</v>
      </c>
      <c r="S1869" s="42">
        <v>1.7903493680873126E-5</v>
      </c>
      <c r="T1869" s="42">
        <v>2.2340426076081072E-2</v>
      </c>
      <c r="U1869" s="36">
        <v>6.9711107984285509E-2</v>
      </c>
      <c r="V1869" s="102">
        <v>0</v>
      </c>
      <c r="W1869" s="42">
        <v>9.5683667225659564E-7</v>
      </c>
      <c r="X1869" s="42">
        <v>1.1939646710557228E-3</v>
      </c>
      <c r="Y1869" s="36">
        <v>5.9604188185172311E-4</v>
      </c>
      <c r="Z1869" s="30">
        <v>7.3033673708519847E-2</v>
      </c>
      <c r="AA1869" s="187">
        <v>3.7332420840067292E-2</v>
      </c>
      <c r="AB1869" s="188">
        <v>0.954506386499263</v>
      </c>
      <c r="AC1869" s="189">
        <v>8.1611926606697718E-3</v>
      </c>
    </row>
    <row r="1870" spans="1:51" x14ac:dyDescent="0.25">
      <c r="A1870" s="143" t="s">
        <v>191</v>
      </c>
      <c r="B1870" s="102">
        <v>1.6870281678810105E-5</v>
      </c>
      <c r="C1870" s="42">
        <v>1.329017212718478E-4</v>
      </c>
      <c r="D1870" s="42">
        <v>7.8206051505792925E-4</v>
      </c>
      <c r="E1870" s="42">
        <v>9.3183251800858715E-4</v>
      </c>
      <c r="F1870" s="173">
        <v>7.6906433025894687E-3</v>
      </c>
      <c r="G1870" s="174">
        <v>6.058581309200993E-2</v>
      </c>
      <c r="H1870" s="174">
        <v>0.35651737041856862</v>
      </c>
      <c r="I1870" s="36">
        <v>0.42479382681316802</v>
      </c>
      <c r="L1870" s="143"/>
      <c r="M1870" s="145" t="s">
        <v>191</v>
      </c>
      <c r="N1870" s="102">
        <v>6.1331246310955308E-6</v>
      </c>
      <c r="O1870" s="42">
        <v>2.2147647470952023E-8</v>
      </c>
      <c r="P1870" s="42">
        <v>2.7636387059610902E-5</v>
      </c>
      <c r="Q1870" s="36">
        <v>1.6870281678810105E-5</v>
      </c>
      <c r="R1870" s="42">
        <v>1.6982963085487136E-4</v>
      </c>
      <c r="S1870" s="42">
        <v>7.6709990665627243E-8</v>
      </c>
      <c r="T1870" s="42">
        <v>9.5720640133671302E-5</v>
      </c>
      <c r="U1870" s="36">
        <v>1.329017212718478E-4</v>
      </c>
      <c r="V1870" s="42">
        <v>4.5380751934023138E-4</v>
      </c>
      <c r="W1870" s="42">
        <v>3.892119291619917E-7</v>
      </c>
      <c r="X1870" s="42">
        <v>1.1114877619192536E-3</v>
      </c>
      <c r="Y1870" s="42">
        <v>7.8206051505792925E-4</v>
      </c>
      <c r="Z1870" s="30">
        <v>9.3183251800858715E-4</v>
      </c>
      <c r="AA1870" s="188">
        <v>1.8104413993690054E-2</v>
      </c>
      <c r="AB1870" s="188">
        <v>0.14262404316590191</v>
      </c>
      <c r="AC1870" s="189">
        <v>0.83927154284040806</v>
      </c>
    </row>
    <row r="1871" spans="1:51" x14ac:dyDescent="0.25">
      <c r="A1871" s="156" t="s">
        <v>192</v>
      </c>
      <c r="B1871" s="175">
        <v>4.7196306702561968E-5</v>
      </c>
      <c r="C1871" s="157">
        <v>3.3277930927282079E-4</v>
      </c>
      <c r="D1871" s="157">
        <v>7.9940280393315806E-4</v>
      </c>
      <c r="E1871" s="157">
        <v>1.1793784199085407E-3</v>
      </c>
      <c r="F1871" s="176">
        <v>2.1515346747584218E-2</v>
      </c>
      <c r="G1871" s="177">
        <v>0.15170386688409343</v>
      </c>
      <c r="H1871" s="177">
        <v>0.36442318730586898</v>
      </c>
      <c r="I1871" s="158">
        <v>0.53764240093754645</v>
      </c>
      <c r="L1871" s="156"/>
      <c r="M1871" s="192" t="s">
        <v>192</v>
      </c>
      <c r="N1871" s="175">
        <v>2.9245684760439532E-5</v>
      </c>
      <c r="O1871" s="157">
        <v>5.2234926624168819E-8</v>
      </c>
      <c r="P1871" s="157">
        <v>6.5180044612379379E-5</v>
      </c>
      <c r="Q1871" s="158">
        <v>4.7196306702561968E-5</v>
      </c>
      <c r="R1871" s="157">
        <v>4.1702016507122718E-4</v>
      </c>
      <c r="S1871" s="157">
        <v>1.9869541550061997E-7</v>
      </c>
      <c r="T1871" s="157">
        <v>2.4793709656736304E-4</v>
      </c>
      <c r="U1871" s="158">
        <v>3.3277930927282079E-4</v>
      </c>
      <c r="V1871" s="157">
        <v>5.6736407629632743E-4</v>
      </c>
      <c r="W1871" s="157">
        <v>2.7512998206266058E-7</v>
      </c>
      <c r="X1871" s="157">
        <v>1.0322715978446236E-3</v>
      </c>
      <c r="Y1871" s="157">
        <v>7.9940280393315806E-4</v>
      </c>
      <c r="Z1871" s="193">
        <v>1.1793784199085407E-3</v>
      </c>
      <c r="AA1871" s="194">
        <v>4.0017950053912281E-2</v>
      </c>
      <c r="AB1871" s="194">
        <v>0.28216499781183668</v>
      </c>
      <c r="AC1871" s="195">
        <v>0.67781705213425114</v>
      </c>
      <c r="AY1871" s="159"/>
    </row>
    <row r="1873" spans="1:53" ht="12.75" customHeight="1" x14ac:dyDescent="0.25">
      <c r="A1873" s="77" t="s">
        <v>275</v>
      </c>
    </row>
    <row r="1874" spans="1:53" ht="12.75" customHeight="1" x14ac:dyDescent="0.25">
      <c r="A1874" s="149"/>
      <c r="B1874" s="160" t="s">
        <v>285</v>
      </c>
      <c r="C1874" s="161"/>
      <c r="D1874" s="161"/>
      <c r="E1874" s="162"/>
      <c r="F1874" s="60" t="s">
        <v>286</v>
      </c>
      <c r="G1874" s="83"/>
      <c r="H1874" s="84"/>
      <c r="I1874" s="84"/>
      <c r="L1874" s="692" t="s">
        <v>275</v>
      </c>
      <c r="M1874" s="693"/>
      <c r="N1874" s="60" t="s">
        <v>195</v>
      </c>
      <c r="O1874" s="83"/>
      <c r="P1874" s="83"/>
      <c r="Q1874" s="84"/>
      <c r="R1874" s="60" t="s">
        <v>196</v>
      </c>
      <c r="S1874" s="83"/>
      <c r="T1874" s="83"/>
      <c r="U1874" s="84"/>
      <c r="V1874" s="60" t="s">
        <v>197</v>
      </c>
      <c r="W1874" s="83"/>
      <c r="X1874" s="83"/>
      <c r="Y1874" s="84"/>
      <c r="Z1874" s="10" t="s">
        <v>198</v>
      </c>
      <c r="AA1874" s="60" t="s">
        <v>205</v>
      </c>
      <c r="AB1874" s="83"/>
      <c r="AC1874" s="84"/>
    </row>
    <row r="1875" spans="1:53" ht="26.25" x14ac:dyDescent="0.25">
      <c r="A1875" s="156" t="s">
        <v>194</v>
      </c>
      <c r="B1875" s="164" t="s">
        <v>195</v>
      </c>
      <c r="C1875" s="165" t="s">
        <v>196</v>
      </c>
      <c r="D1875" s="165" t="s">
        <v>197</v>
      </c>
      <c r="E1875" s="19" t="s">
        <v>198</v>
      </c>
      <c r="F1875" s="89" t="s">
        <v>195</v>
      </c>
      <c r="G1875" s="89" t="s">
        <v>196</v>
      </c>
      <c r="H1875" s="165" t="s">
        <v>197</v>
      </c>
      <c r="I1875" s="19" t="s">
        <v>198</v>
      </c>
      <c r="L1875" s="694"/>
      <c r="M1875" s="695"/>
      <c r="N1875" s="181" t="s">
        <v>227</v>
      </c>
      <c r="O1875" s="182" t="s">
        <v>230</v>
      </c>
      <c r="P1875" s="182" t="s">
        <v>231</v>
      </c>
      <c r="Q1875" s="183" t="s">
        <v>209</v>
      </c>
      <c r="R1875" s="181" t="s">
        <v>227</v>
      </c>
      <c r="S1875" s="182" t="s">
        <v>230</v>
      </c>
      <c r="T1875" s="182" t="s">
        <v>231</v>
      </c>
      <c r="U1875" s="183" t="s">
        <v>209</v>
      </c>
      <c r="V1875" s="181" t="s">
        <v>227</v>
      </c>
      <c r="W1875" s="182" t="s">
        <v>230</v>
      </c>
      <c r="X1875" s="182" t="s">
        <v>231</v>
      </c>
      <c r="Y1875" s="183" t="s">
        <v>209</v>
      </c>
      <c r="Z1875" s="184" t="s">
        <v>209</v>
      </c>
      <c r="AA1875" s="181" t="s">
        <v>195</v>
      </c>
      <c r="AB1875" s="182" t="s">
        <v>196</v>
      </c>
      <c r="AC1875" s="183" t="s">
        <v>197</v>
      </c>
    </row>
    <row r="1876" spans="1:53" x14ac:dyDescent="0.25">
      <c r="A1876" s="143" t="s">
        <v>170</v>
      </c>
      <c r="B1876" s="167">
        <v>190.09019898649979</v>
      </c>
      <c r="C1876" s="154">
        <v>1538.0128539376783</v>
      </c>
      <c r="D1876" s="154">
        <v>2193.6112513669459</v>
      </c>
      <c r="E1876" s="155">
        <v>3921.7143042911239</v>
      </c>
      <c r="F1876" s="168">
        <v>86656.283727595466</v>
      </c>
      <c r="G1876" s="169">
        <v>701132.82514359266</v>
      </c>
      <c r="H1876" s="169">
        <v>1000000</v>
      </c>
      <c r="I1876" s="151">
        <v>1787789.1088711882</v>
      </c>
      <c r="L1876" s="149"/>
      <c r="M1876" s="185" t="s">
        <v>170</v>
      </c>
      <c r="N1876" s="154">
        <v>119.78227854223188</v>
      </c>
      <c r="O1876" s="154">
        <v>0.20878218126085432</v>
      </c>
      <c r="P1876" s="154">
        <v>260.52361453027896</v>
      </c>
      <c r="Q1876" s="155">
        <v>190.09019898649979</v>
      </c>
      <c r="R1876" s="167">
        <v>1308.4229651322146</v>
      </c>
      <c r="S1876" s="154">
        <v>1.4162840213024874</v>
      </c>
      <c r="T1876" s="154">
        <v>1767.2745356089627</v>
      </c>
      <c r="U1876" s="155">
        <v>1538.0128539376783</v>
      </c>
      <c r="V1876" s="167">
        <v>1212.5769156233403</v>
      </c>
      <c r="W1876" s="154">
        <v>2.5458425114544099</v>
      </c>
      <c r="X1876" s="154">
        <v>3176.7658001439922</v>
      </c>
      <c r="Y1876" s="155">
        <v>2193.6112513669459</v>
      </c>
      <c r="Z1876" s="186">
        <v>3921.7143042911239</v>
      </c>
      <c r="AA1876" s="187">
        <v>4.8471200153081997E-2</v>
      </c>
      <c r="AB1876" s="188">
        <v>0.3921787092585482</v>
      </c>
      <c r="AC1876" s="189">
        <v>0.55935009058836982</v>
      </c>
    </row>
    <row r="1877" spans="1:53" x14ac:dyDescent="0.25">
      <c r="A1877" s="143" t="s">
        <v>172</v>
      </c>
      <c r="B1877" s="167">
        <v>188.09015426950288</v>
      </c>
      <c r="C1877" s="154">
        <v>1369.8763314724224</v>
      </c>
      <c r="D1877" s="154">
        <v>2116.4745917899509</v>
      </c>
      <c r="E1877" s="155">
        <v>3674.4410775318761</v>
      </c>
      <c r="F1877" s="170">
        <v>85744.524765860304</v>
      </c>
      <c r="G1877" s="171">
        <v>624484.54830763012</v>
      </c>
      <c r="H1877" s="171">
        <v>964835.76589565387</v>
      </c>
      <c r="I1877" s="155">
        <v>1675064.8389691443</v>
      </c>
      <c r="L1877" s="143"/>
      <c r="M1877" s="190" t="s">
        <v>172</v>
      </c>
      <c r="N1877" s="154">
        <v>117.24169635683133</v>
      </c>
      <c r="O1877" s="154">
        <v>0.20761554532771173</v>
      </c>
      <c r="P1877" s="154">
        <v>259.06785710736227</v>
      </c>
      <c r="Q1877" s="155">
        <v>188.09015426950288</v>
      </c>
      <c r="R1877" s="167">
        <v>1025.1087092975265</v>
      </c>
      <c r="S1877" s="154">
        <v>1.3743170920324816</v>
      </c>
      <c r="T1877" s="154">
        <v>1714.9071542638171</v>
      </c>
      <c r="U1877" s="155">
        <v>1369.8763314724224</v>
      </c>
      <c r="V1877" s="167">
        <v>1058.6696873739613</v>
      </c>
      <c r="W1877" s="154">
        <v>2.5458425114544099</v>
      </c>
      <c r="X1877" s="154">
        <v>3176.7658001439922</v>
      </c>
      <c r="Y1877" s="155">
        <v>2116.4745917899509</v>
      </c>
      <c r="Z1877" s="186">
        <v>3674.4410775318761</v>
      </c>
      <c r="AA1877" s="187">
        <v>5.1188779545171842E-2</v>
      </c>
      <c r="AB1877" s="188">
        <v>0.3728121645081785</v>
      </c>
      <c r="AC1877" s="189">
        <v>0.57599905594664969</v>
      </c>
    </row>
    <row r="1878" spans="1:53" x14ac:dyDescent="0.25">
      <c r="A1878" s="143" t="s">
        <v>33</v>
      </c>
      <c r="B1878" s="167">
        <v>6.0331186158119428</v>
      </c>
      <c r="C1878" s="154">
        <v>393.05038359232259</v>
      </c>
      <c r="D1878" s="154">
        <v>299.50578208334377</v>
      </c>
      <c r="E1878" s="155">
        <v>698.58928429147829</v>
      </c>
      <c r="F1878" s="170">
        <v>2750.3134897089958</v>
      </c>
      <c r="G1878" s="171">
        <v>179179.59864009349</v>
      </c>
      <c r="H1878" s="171">
        <v>136535.48772450321</v>
      </c>
      <c r="I1878" s="155">
        <v>318465.39985430567</v>
      </c>
      <c r="L1878" s="143"/>
      <c r="M1878" s="190" t="s">
        <v>33</v>
      </c>
      <c r="N1878" s="154">
        <v>7.9452068341420308</v>
      </c>
      <c r="O1878" s="154">
        <v>3.2926125066903419E-3</v>
      </c>
      <c r="P1878" s="154">
        <v>4.1086040308144067</v>
      </c>
      <c r="Q1878" s="155">
        <v>6.0331186158119428</v>
      </c>
      <c r="R1878" s="167">
        <v>636.88038039976982</v>
      </c>
      <c r="S1878" s="154">
        <v>0.11855711652120471</v>
      </c>
      <c r="T1878" s="154">
        <v>147.93852778940601</v>
      </c>
      <c r="U1878" s="155">
        <v>393.05038359232259</v>
      </c>
      <c r="V1878" s="167">
        <v>597.59010848918842</v>
      </c>
      <c r="W1878" s="154">
        <v>0</v>
      </c>
      <c r="X1878" s="154">
        <v>0</v>
      </c>
      <c r="Y1878" s="155">
        <v>299.50578208334377</v>
      </c>
      <c r="Z1878" s="186">
        <v>698.58928429147829</v>
      </c>
      <c r="AA1878" s="187">
        <v>8.6361453739314635E-3</v>
      </c>
      <c r="AB1878" s="188">
        <v>0.56263442974359579</v>
      </c>
      <c r="AC1878" s="189">
        <v>0.42872942488247279</v>
      </c>
    </row>
    <row r="1879" spans="1:53" x14ac:dyDescent="0.25">
      <c r="A1879" s="143" t="s">
        <v>25</v>
      </c>
      <c r="B1879" s="167">
        <v>163.2833336246955</v>
      </c>
      <c r="C1879" s="154">
        <v>959.51864045118646</v>
      </c>
      <c r="D1879" s="154">
        <v>1805.3931009485932</v>
      </c>
      <c r="E1879" s="155">
        <v>2928.195075024475</v>
      </c>
      <c r="F1879" s="170">
        <v>74435.85709315892</v>
      </c>
      <c r="G1879" s="171">
        <v>437415.07974727236</v>
      </c>
      <c r="H1879" s="171">
        <v>823023.26805789548</v>
      </c>
      <c r="I1879" s="155">
        <v>1334874.2048983267</v>
      </c>
      <c r="L1879" s="143"/>
      <c r="M1879" s="190" t="s">
        <v>25</v>
      </c>
      <c r="N1879" s="154">
        <v>84.379507203468421</v>
      </c>
      <c r="O1879" s="154">
        <v>0.19423258463333523</v>
      </c>
      <c r="P1879" s="154">
        <v>242.36826487128224</v>
      </c>
      <c r="Q1879" s="155">
        <v>163.2833336246955</v>
      </c>
      <c r="R1879" s="167">
        <v>388.22321072992264</v>
      </c>
      <c r="S1879" s="154">
        <v>1.2279803638759172</v>
      </c>
      <c r="T1879" s="154">
        <v>1532.3045340227234</v>
      </c>
      <c r="U1879" s="155">
        <v>959.51864045118646</v>
      </c>
      <c r="V1879" s="167">
        <v>437.98309973027085</v>
      </c>
      <c r="W1879" s="154">
        <v>2.5458425114544099</v>
      </c>
      <c r="X1879" s="154">
        <v>3176.7658001439922</v>
      </c>
      <c r="Y1879" s="155">
        <v>1805.3931009485932</v>
      </c>
      <c r="Z1879" s="186">
        <v>2928.195075024475</v>
      </c>
      <c r="AA1879" s="187">
        <v>5.5762450738815861E-2</v>
      </c>
      <c r="AB1879" s="188">
        <v>0.32768262218430461</v>
      </c>
      <c r="AC1879" s="189">
        <v>0.61655492707687964</v>
      </c>
      <c r="AZ1879" s="159"/>
    </row>
    <row r="1880" spans="1:53" x14ac:dyDescent="0.25">
      <c r="A1880" s="143" t="s">
        <v>173</v>
      </c>
      <c r="B1880" s="167">
        <v>18.773702028995444</v>
      </c>
      <c r="C1880" s="154">
        <v>17.307307428913386</v>
      </c>
      <c r="D1880" s="154">
        <v>11.575708758013917</v>
      </c>
      <c r="E1880" s="155">
        <v>47.656718215922751</v>
      </c>
      <c r="F1880" s="170">
        <v>8558.3541829923779</v>
      </c>
      <c r="G1880" s="171">
        <v>7889.8699202642965</v>
      </c>
      <c r="H1880" s="171">
        <v>5277.0101132552682</v>
      </c>
      <c r="I1880" s="155">
        <v>21725.234216511944</v>
      </c>
      <c r="L1880" s="143"/>
      <c r="M1880" s="190" t="s">
        <v>173</v>
      </c>
      <c r="N1880" s="154">
        <v>24.916982319220871</v>
      </c>
      <c r="O1880" s="154">
        <v>1.0090348187686169E-2</v>
      </c>
      <c r="P1880" s="154">
        <v>12.590988205265642</v>
      </c>
      <c r="Q1880" s="155">
        <v>18.773702028995444</v>
      </c>
      <c r="R1880" s="167">
        <v>5.118167834019971E-3</v>
      </c>
      <c r="S1880" s="154">
        <v>2.7779611635359736E-2</v>
      </c>
      <c r="T1880" s="154">
        <v>34.664092451687878</v>
      </c>
      <c r="U1880" s="155">
        <v>17.307307428913386</v>
      </c>
      <c r="V1880" s="167">
        <v>23.096479154502056</v>
      </c>
      <c r="W1880" s="154">
        <v>0</v>
      </c>
      <c r="X1880" s="154">
        <v>0</v>
      </c>
      <c r="Y1880" s="155">
        <v>11.575708758013917</v>
      </c>
      <c r="Z1880" s="186">
        <v>47.656718215922751</v>
      </c>
      <c r="AA1880" s="187">
        <v>0.39393610663528439</v>
      </c>
      <c r="AB1880" s="188">
        <v>0.36316616159966258</v>
      </c>
      <c r="AC1880" s="189">
        <v>0.24289773176505294</v>
      </c>
      <c r="AX1880" s="159"/>
    </row>
    <row r="1881" spans="1:53" x14ac:dyDescent="0.25">
      <c r="A1881" s="143" t="s">
        <v>199</v>
      </c>
      <c r="B1881" s="272">
        <v>1.340744174089107E-2</v>
      </c>
      <c r="C1881" s="273">
        <v>0.12321433143236971</v>
      </c>
      <c r="D1881" s="154">
        <v>0</v>
      </c>
      <c r="E1881" s="155">
        <v>0.13662177317326077</v>
      </c>
      <c r="F1881" s="170">
        <v>6.1120409245422316</v>
      </c>
      <c r="G1881" s="171">
        <v>56.16962958025897</v>
      </c>
      <c r="H1881" s="171">
        <v>0</v>
      </c>
      <c r="I1881" s="155">
        <v>62.281670504801205</v>
      </c>
      <c r="L1881" s="143"/>
      <c r="M1881" s="191" t="s">
        <v>199</v>
      </c>
      <c r="N1881" s="154">
        <v>1.3622843188600608E-2</v>
      </c>
      <c r="O1881" s="154">
        <v>1.0562699576693758E-5</v>
      </c>
      <c r="P1881" s="154">
        <v>1.3180400052816482E-2</v>
      </c>
      <c r="Q1881" s="155">
        <v>1.340744174089107E-2</v>
      </c>
      <c r="R1881" s="167">
        <v>0.21333232760335261</v>
      </c>
      <c r="S1881" s="154">
        <v>2.6157765858863605E-5</v>
      </c>
      <c r="T1881" s="154">
        <v>3.2640312829539345E-2</v>
      </c>
      <c r="U1881" s="155">
        <v>0.12321433143236971</v>
      </c>
      <c r="V1881" s="167">
        <v>0</v>
      </c>
      <c r="W1881" s="154">
        <v>0</v>
      </c>
      <c r="X1881" s="154">
        <v>0</v>
      </c>
      <c r="Y1881" s="155">
        <v>0</v>
      </c>
      <c r="Z1881" s="186">
        <v>0.13662177317326077</v>
      </c>
      <c r="AA1881" s="187">
        <v>9.8135468670048978E-2</v>
      </c>
      <c r="AB1881" s="188">
        <v>0.90186453132995104</v>
      </c>
      <c r="AC1881" s="189">
        <v>0</v>
      </c>
      <c r="BA1881" s="159"/>
    </row>
    <row r="1882" spans="1:53" x14ac:dyDescent="0.25">
      <c r="A1882" s="143" t="s">
        <v>175</v>
      </c>
      <c r="B1882" s="167">
        <v>12.379696355647418</v>
      </c>
      <c r="C1882" s="154">
        <v>125.34410891318211</v>
      </c>
      <c r="D1882" s="154">
        <v>110.66783794332044</v>
      </c>
      <c r="E1882" s="155">
        <v>248.39164321214997</v>
      </c>
      <c r="F1882" s="170">
        <v>5643.5233672023824</v>
      </c>
      <c r="G1882" s="171">
        <v>57140.529724705826</v>
      </c>
      <c r="H1882" s="171">
        <v>50450.068522559741</v>
      </c>
      <c r="I1882" s="155">
        <v>113234.12161446795</v>
      </c>
      <c r="L1882" s="143"/>
      <c r="M1882" s="190" t="s">
        <v>175</v>
      </c>
      <c r="N1882" s="154">
        <v>7.9863914627146348</v>
      </c>
      <c r="O1882" s="154">
        <v>1.3447751197452387E-2</v>
      </c>
      <c r="P1882" s="154">
        <v>16.780439442228701</v>
      </c>
      <c r="Q1882" s="155">
        <v>12.379696355647418</v>
      </c>
      <c r="R1882" s="167">
        <v>174.69439105193922</v>
      </c>
      <c r="S1882" s="154">
        <v>6.0663589449083212E-2</v>
      </c>
      <c r="T1882" s="154">
        <v>75.697540365813211</v>
      </c>
      <c r="U1882" s="155">
        <v>125.34410891318211</v>
      </c>
      <c r="V1882" s="167">
        <v>0</v>
      </c>
      <c r="W1882" s="154">
        <v>0.17774679494336526</v>
      </c>
      <c r="X1882" s="154">
        <v>221.68481612820818</v>
      </c>
      <c r="Y1882" s="155">
        <v>110.66783794332044</v>
      </c>
      <c r="Z1882" s="186">
        <v>248.39164321214997</v>
      </c>
      <c r="AA1882" s="187">
        <v>4.9839423724388286E-2</v>
      </c>
      <c r="AB1882" s="188">
        <v>0.50462289025612017</v>
      </c>
      <c r="AC1882" s="189">
        <v>0.44553768601949151</v>
      </c>
      <c r="AV1882" s="432"/>
    </row>
    <row r="1883" spans="1:53" x14ac:dyDescent="0.25">
      <c r="A1883" s="143" t="s">
        <v>85</v>
      </c>
      <c r="B1883" s="102">
        <v>0.5247523879727346</v>
      </c>
      <c r="C1883" s="42">
        <v>0.16298837925080295</v>
      </c>
      <c r="D1883" s="42">
        <v>7.7768430696281143E-2</v>
      </c>
      <c r="E1883" s="36">
        <v>0.76550919791981875</v>
      </c>
      <c r="F1883" s="173">
        <v>239.21849764662534</v>
      </c>
      <c r="G1883" s="174">
        <v>74.301396452647197</v>
      </c>
      <c r="H1883" s="174">
        <v>35.452239154872977</v>
      </c>
      <c r="I1883" s="36">
        <v>348.97213325414555</v>
      </c>
      <c r="L1883" s="143"/>
      <c r="M1883" s="190" t="s">
        <v>85</v>
      </c>
      <c r="N1883" s="42">
        <v>0.39255421601093116</v>
      </c>
      <c r="O1883" s="42">
        <v>5.2655774923499846E-4</v>
      </c>
      <c r="P1883" s="42">
        <v>0.65705189619719118</v>
      </c>
      <c r="Q1883" s="36">
        <v>0.5247523879727346</v>
      </c>
      <c r="R1883" s="102">
        <v>2.5931715847119802E-3</v>
      </c>
      <c r="S1883" s="42">
        <v>2.5956177123798521E-4</v>
      </c>
      <c r="T1883" s="42">
        <v>0.32388765376636142</v>
      </c>
      <c r="U1883" s="36">
        <v>0.16298837925080295</v>
      </c>
      <c r="V1883" s="102">
        <v>0</v>
      </c>
      <c r="W1883" s="42">
        <v>9.2210585536381493E-5</v>
      </c>
      <c r="X1883" s="42">
        <v>0.1558150604337728</v>
      </c>
      <c r="Y1883" s="36">
        <v>7.7768430696281143E-2</v>
      </c>
      <c r="Z1883" s="30">
        <v>0.76550919791981875</v>
      </c>
      <c r="AA1883" s="187">
        <v>0.6854945563014625</v>
      </c>
      <c r="AB1883" s="188">
        <v>0.21291498481495025</v>
      </c>
      <c r="AC1883" s="189">
        <v>0.10159045888358717</v>
      </c>
    </row>
    <row r="1884" spans="1:53" x14ac:dyDescent="0.25">
      <c r="A1884" s="143" t="s">
        <v>86</v>
      </c>
      <c r="B1884" s="102">
        <v>7.3917352336097671E-4</v>
      </c>
      <c r="C1884" s="42">
        <v>1.3916149916453375E-3</v>
      </c>
      <c r="D1884" s="42">
        <v>3.2457895855226443E-4</v>
      </c>
      <c r="E1884" s="36">
        <v>2.4553674735585786E-3</v>
      </c>
      <c r="F1884" s="173">
        <v>0.33696650803571587</v>
      </c>
      <c r="G1884" s="174">
        <v>0.63439453584957428</v>
      </c>
      <c r="H1884" s="174">
        <v>0.14796557883718162</v>
      </c>
      <c r="I1884" s="36">
        <v>1.1193266227224719</v>
      </c>
      <c r="L1884" s="143"/>
      <c r="M1884" s="190" t="s">
        <v>86</v>
      </c>
      <c r="N1884" s="42">
        <v>7.1719283088629126E-4</v>
      </c>
      <c r="O1884" s="42">
        <v>6.0957793000693904E-7</v>
      </c>
      <c r="P1884" s="42">
        <v>7.6064654897380925E-4</v>
      </c>
      <c r="Q1884" s="36">
        <v>7.3917352336097671E-4</v>
      </c>
      <c r="R1884" s="102">
        <v>2.0981981168448965E-3</v>
      </c>
      <c r="S1884" s="42">
        <v>5.4584097369548108E-7</v>
      </c>
      <c r="T1884" s="42">
        <v>6.8111398476195678E-4</v>
      </c>
      <c r="U1884" s="36">
        <v>1.3916149916453375E-3</v>
      </c>
      <c r="V1884" s="102">
        <v>0</v>
      </c>
      <c r="W1884" s="42">
        <v>3.8485559696814636E-7</v>
      </c>
      <c r="X1884" s="42">
        <v>6.5031902520787995E-4</v>
      </c>
      <c r="Y1884" s="36">
        <v>3.2457895855226443E-4</v>
      </c>
      <c r="Z1884" s="30">
        <v>2.4553674735585786E-3</v>
      </c>
      <c r="AA1884" s="187">
        <v>0.30104395017080199</v>
      </c>
      <c r="AB1884" s="188">
        <v>0.56676444834893147</v>
      </c>
      <c r="AC1884" s="189">
        <v>0.13219160148026651</v>
      </c>
    </row>
    <row r="1885" spans="1:53" x14ac:dyDescent="0.25">
      <c r="A1885" s="143" t="s">
        <v>176</v>
      </c>
      <c r="B1885" s="167">
        <v>28.318148978520114</v>
      </c>
      <c r="C1885" s="154">
        <v>130.60253826349222</v>
      </c>
      <c r="D1885" s="154">
        <v>113.08690428822521</v>
      </c>
      <c r="E1885" s="155">
        <v>272.00759153023756</v>
      </c>
      <c r="F1885" s="170">
        <v>12909.374421230608</v>
      </c>
      <c r="G1885" s="171">
        <v>59537.686170285386</v>
      </c>
      <c r="H1885" s="171">
        <v>51552.846575597781</v>
      </c>
      <c r="I1885" s="155">
        <v>123999.90716711378</v>
      </c>
      <c r="L1885" s="143"/>
      <c r="M1885" s="190" t="s">
        <v>176</v>
      </c>
      <c r="N1885" s="154">
        <v>19.953074043227435</v>
      </c>
      <c r="O1885" s="154">
        <v>2.9406021825954178E-2</v>
      </c>
      <c r="P1885" s="154">
        <v>36.693567663622495</v>
      </c>
      <c r="Q1885" s="155">
        <v>28.318148978520114</v>
      </c>
      <c r="R1885" s="154">
        <v>175.32820870044446</v>
      </c>
      <c r="S1885" s="154">
        <v>6.8595090444252077E-2</v>
      </c>
      <c r="T1885" s="154">
        <v>85.594665184765972</v>
      </c>
      <c r="U1885" s="155">
        <v>130.60253826349222</v>
      </c>
      <c r="V1885" s="154">
        <v>0</v>
      </c>
      <c r="W1885" s="154">
        <v>0.18061509924265326</v>
      </c>
      <c r="X1885" s="154">
        <v>226.53160248290146</v>
      </c>
      <c r="Y1885" s="155">
        <v>113.08690428822521</v>
      </c>
      <c r="Z1885" s="154">
        <v>272.00759153023756</v>
      </c>
      <c r="AA1885" s="187">
        <v>0.10410793617637742</v>
      </c>
      <c r="AB1885" s="188">
        <v>0.48014298986568493</v>
      </c>
      <c r="AC1885" s="189">
        <v>0.41574907395793759</v>
      </c>
    </row>
    <row r="1886" spans="1:53" x14ac:dyDescent="0.25">
      <c r="A1886" s="143" t="s">
        <v>177</v>
      </c>
      <c r="B1886" s="102">
        <v>1.9523845203135135E-2</v>
      </c>
      <c r="C1886" s="42">
        <v>1.0657504651299462E-2</v>
      </c>
      <c r="D1886" s="42">
        <v>4.8547954796974858E-2</v>
      </c>
      <c r="E1886" s="36">
        <v>7.8729304651409454E-2</v>
      </c>
      <c r="F1886" s="173">
        <v>8.9003214179216474</v>
      </c>
      <c r="G1886" s="174">
        <v>4.858429060599617</v>
      </c>
      <c r="H1886" s="174">
        <v>22.131521602436287</v>
      </c>
      <c r="I1886" s="36">
        <v>35.890272080957558</v>
      </c>
      <c r="L1886" s="143"/>
      <c r="M1886" s="190" t="s">
        <v>177</v>
      </c>
      <c r="N1886" s="42">
        <v>1.6752351327405095E-2</v>
      </c>
      <c r="O1886" s="42">
        <v>1.7863568605626831E-5</v>
      </c>
      <c r="P1886" s="42">
        <v>2.2290606571127428E-2</v>
      </c>
      <c r="Q1886" s="36">
        <v>1.9523845203135135E-2</v>
      </c>
      <c r="R1886" s="102">
        <v>2.9766030306496633E-3</v>
      </c>
      <c r="S1886" s="42">
        <v>1.4713802408747174E-5</v>
      </c>
      <c r="T1886" s="42">
        <v>1.8360249729462246E-2</v>
      </c>
      <c r="U1886" s="36">
        <v>1.0657504651299462E-2</v>
      </c>
      <c r="V1886" s="102">
        <v>0</v>
      </c>
      <c r="W1886" s="42">
        <v>5.7563657879454971E-5</v>
      </c>
      <c r="X1886" s="42">
        <v>9.7269578965394246E-2</v>
      </c>
      <c r="Y1886" s="36">
        <v>4.8547954796974858E-2</v>
      </c>
      <c r="Z1886" s="30">
        <v>7.8729304651409454E-2</v>
      </c>
      <c r="AA1886" s="187">
        <v>0.24798701435991419</v>
      </c>
      <c r="AB1886" s="188">
        <v>0.13536896710173937</v>
      </c>
      <c r="AC1886" s="189">
        <v>0.61664401853834649</v>
      </c>
    </row>
    <row r="1887" spans="1:53" x14ac:dyDescent="0.25">
      <c r="A1887" s="143" t="s">
        <v>178</v>
      </c>
      <c r="B1887" s="102">
        <v>3.6091528958875678E-2</v>
      </c>
      <c r="C1887" s="42">
        <v>3.2251349495008318E-2</v>
      </c>
      <c r="D1887" s="42">
        <v>1.4006360292612652</v>
      </c>
      <c r="E1887" s="36">
        <v>1.4689789077151492</v>
      </c>
      <c r="F1887" s="173">
        <v>16.453019620675857</v>
      </c>
      <c r="G1887" s="174">
        <v>14.702399741481512</v>
      </c>
      <c r="H1887" s="174">
        <v>638.50694984740835</v>
      </c>
      <c r="I1887" s="36">
        <v>669.66236920956578</v>
      </c>
      <c r="L1887" s="143"/>
      <c r="M1887" s="190" t="s">
        <v>178</v>
      </c>
      <c r="N1887" s="42">
        <v>2.4114669218463357E-2</v>
      </c>
      <c r="O1887" s="42">
        <v>3.8536480461386359E-5</v>
      </c>
      <c r="P1887" s="42">
        <v>4.8086781738007608E-2</v>
      </c>
      <c r="Q1887" s="36">
        <v>3.6091528958875678E-2</v>
      </c>
      <c r="R1887" s="102">
        <v>3.1539767359163501E-2</v>
      </c>
      <c r="S1887" s="42">
        <v>2.6397774220923E-5</v>
      </c>
      <c r="T1887" s="42">
        <v>3.2939801251509047E-2</v>
      </c>
      <c r="U1887" s="36">
        <v>3.2251349495008318E-2</v>
      </c>
      <c r="V1887" s="102">
        <v>0</v>
      </c>
      <c r="W1887" s="42">
        <v>1.6607441763346481E-3</v>
      </c>
      <c r="X1887" s="42">
        <v>2.8062825183831279</v>
      </c>
      <c r="Y1887" s="36">
        <v>1.4006360292612652</v>
      </c>
      <c r="Z1887" s="30">
        <v>1.4689789077151492</v>
      </c>
      <c r="AA1887" s="187">
        <v>2.4569126737845726E-2</v>
      </c>
      <c r="AB1887" s="188">
        <v>2.1954943890359929E-2</v>
      </c>
      <c r="AC1887" s="189">
        <v>0.95347592937179437</v>
      </c>
    </row>
    <row r="1888" spans="1:53" x14ac:dyDescent="0.25">
      <c r="A1888" s="143" t="s">
        <v>179</v>
      </c>
      <c r="B1888" s="102">
        <v>5.3939802780984022E-2</v>
      </c>
      <c r="C1888" s="42">
        <v>7.0525479359615534E-2</v>
      </c>
      <c r="D1888" s="42">
        <v>5.7070542256519918E-2</v>
      </c>
      <c r="E1888" s="36">
        <v>0.18153582439711946</v>
      </c>
      <c r="F1888" s="173">
        <v>24.589499505608167</v>
      </c>
      <c r="G1888" s="174">
        <v>32.150400083728449</v>
      </c>
      <c r="H1888" s="174">
        <v>26.016707482219783</v>
      </c>
      <c r="I1888" s="36">
        <v>82.756607071556388</v>
      </c>
      <c r="L1888" s="143"/>
      <c r="M1888" s="190" t="s">
        <v>179</v>
      </c>
      <c r="N1888" s="42">
        <v>4.3757317470283399E-2</v>
      </c>
      <c r="O1888" s="42">
        <v>5.1384783521915515E-5</v>
      </c>
      <c r="P1888" s="42">
        <v>6.4119214839793104E-2</v>
      </c>
      <c r="Q1888" s="36">
        <v>5.3939802780984022E-2</v>
      </c>
      <c r="R1888" s="102">
        <v>8.2112351064851624E-2</v>
      </c>
      <c r="S1888" s="42">
        <v>4.715082711670921E-5</v>
      </c>
      <c r="T1888" s="42">
        <v>5.8835978407514353E-2</v>
      </c>
      <c r="U1888" s="36">
        <v>7.0525479359615534E-2</v>
      </c>
      <c r="V1888" s="102">
        <v>0</v>
      </c>
      <c r="W1888" s="42">
        <v>6.7668950899946013E-5</v>
      </c>
      <c r="X1888" s="42">
        <v>0.11434524152115967</v>
      </c>
      <c r="Y1888" s="36">
        <v>5.7070542256519918E-2</v>
      </c>
      <c r="Z1888" s="30">
        <v>0.18153582439711946</v>
      </c>
      <c r="AA1888" s="187">
        <v>0.2971303485695902</v>
      </c>
      <c r="AB1888" s="188">
        <v>0.3884934535308977</v>
      </c>
      <c r="AC1888" s="189">
        <v>0.31437619789951216</v>
      </c>
    </row>
    <row r="1889" spans="1:51" x14ac:dyDescent="0.25">
      <c r="A1889" s="143" t="s">
        <v>180</v>
      </c>
      <c r="B1889" s="102">
        <v>6.4383073654647981E-3</v>
      </c>
      <c r="C1889" s="42">
        <v>8.4879648781272816E-3</v>
      </c>
      <c r="D1889" s="42">
        <v>2.0765213335991441E-2</v>
      </c>
      <c r="E1889" s="36">
        <v>3.5691485579583522E-2</v>
      </c>
      <c r="F1889" s="173">
        <v>2.9350265966464093</v>
      </c>
      <c r="G1889" s="174">
        <v>3.8694025082329504</v>
      </c>
      <c r="H1889" s="174">
        <v>9.4662230251835311</v>
      </c>
      <c r="I1889" s="36">
        <v>16.270652130062892</v>
      </c>
      <c r="L1889" s="143"/>
      <c r="M1889" s="190" t="s">
        <v>180</v>
      </c>
      <c r="N1889" s="42">
        <v>1.1411490558844564E-2</v>
      </c>
      <c r="O1889" s="42">
        <v>1.154207696780708E-6</v>
      </c>
      <c r="P1889" s="42">
        <v>1.4402491595213434E-3</v>
      </c>
      <c r="Q1889" s="36">
        <v>6.4383073654647981E-3</v>
      </c>
      <c r="R1889" s="102">
        <v>1.3032042779429581E-2</v>
      </c>
      <c r="S1889" s="42">
        <v>3.1407147586731267E-6</v>
      </c>
      <c r="T1889" s="42">
        <v>3.9190622312534002E-3</v>
      </c>
      <c r="U1889" s="36">
        <v>8.4879648781272816E-3</v>
      </c>
      <c r="V1889" s="102">
        <v>1.7999999999999999E-2</v>
      </c>
      <c r="W1889" s="42">
        <v>3.2787332669807238E-6</v>
      </c>
      <c r="X1889" s="42">
        <v>2.3540318599747506E-2</v>
      </c>
      <c r="Y1889" s="36">
        <v>2.0765213335991441E-2</v>
      </c>
      <c r="Z1889" s="30">
        <v>3.5691485579583522E-2</v>
      </c>
      <c r="AA1889" s="187">
        <v>0.1803877664634862</v>
      </c>
      <c r="AB1889" s="188">
        <v>0.23781483847740489</v>
      </c>
      <c r="AC1889" s="189">
        <v>0.58179739505910888</v>
      </c>
    </row>
    <row r="1890" spans="1:51" x14ac:dyDescent="0.25">
      <c r="A1890" s="143" t="s">
        <v>181</v>
      </c>
      <c r="B1890" s="102">
        <v>1.7714501739691214E-3</v>
      </c>
      <c r="C1890" s="42">
        <v>5.1631456470237098E-3</v>
      </c>
      <c r="D1890" s="42">
        <v>7.1439850715163417E-3</v>
      </c>
      <c r="E1890" s="36">
        <v>1.4078580892509173E-2</v>
      </c>
      <c r="F1890" s="173">
        <v>0.80754973009244213</v>
      </c>
      <c r="G1890" s="174">
        <v>2.3537195315743857</v>
      </c>
      <c r="H1890" s="174">
        <v>3.2567233902837511</v>
      </c>
      <c r="I1890" s="36">
        <v>6.4179926519505788</v>
      </c>
      <c r="L1890" s="143"/>
      <c r="M1890" s="190" t="s">
        <v>181</v>
      </c>
      <c r="N1890" s="42">
        <v>2.2534945278611649E-3</v>
      </c>
      <c r="O1890" s="42">
        <v>1.0306506231832923E-6</v>
      </c>
      <c r="P1890" s="42">
        <v>1.2860715605519919E-3</v>
      </c>
      <c r="Q1890" s="36">
        <v>1.7714501739691214E-3</v>
      </c>
      <c r="R1890" s="102">
        <v>8.1272360474065539E-3</v>
      </c>
      <c r="S1890" s="42">
        <v>1.7495744604794472E-6</v>
      </c>
      <c r="T1890" s="42">
        <v>2.1831626606318515E-3</v>
      </c>
      <c r="U1890" s="36">
        <v>5.1631456470237098E-3</v>
      </c>
      <c r="V1890" s="102">
        <v>4.5999999999999999E-3</v>
      </c>
      <c r="W1890" s="42">
        <v>3.0164213285527025E-6</v>
      </c>
      <c r="X1890" s="42">
        <v>9.6970706765192559E-3</v>
      </c>
      <c r="Y1890" s="36">
        <v>7.1439850715163417E-3</v>
      </c>
      <c r="Z1890" s="30">
        <v>1.4078580892509173E-2</v>
      </c>
      <c r="AA1890" s="187">
        <v>0.12582590443555725</v>
      </c>
      <c r="AB1890" s="188">
        <v>0.36673764823632743</v>
      </c>
      <c r="AC1890" s="189">
        <v>0.50743644732811533</v>
      </c>
    </row>
    <row r="1891" spans="1:51" x14ac:dyDescent="0.25">
      <c r="A1891" s="143" t="s">
        <v>182</v>
      </c>
      <c r="B1891" s="102">
        <v>2.7624361678225337E-2</v>
      </c>
      <c r="C1891" s="42">
        <v>0.18570823685627402</v>
      </c>
      <c r="D1891" s="42">
        <v>0</v>
      </c>
      <c r="E1891" s="36">
        <v>0.21333259853449937</v>
      </c>
      <c r="F1891" s="173">
        <v>12.593098098403377</v>
      </c>
      <c r="G1891" s="174">
        <v>84.658681769867002</v>
      </c>
      <c r="H1891" s="174">
        <v>0</v>
      </c>
      <c r="I1891" s="36">
        <v>97.251779868270404</v>
      </c>
      <c r="L1891" s="143"/>
      <c r="M1891" s="190" t="s">
        <v>182</v>
      </c>
      <c r="N1891" s="42">
        <v>1.9499828265438644E-2</v>
      </c>
      <c r="O1891" s="42">
        <v>2.865693981330894E-5</v>
      </c>
      <c r="P1891" s="42">
        <v>3.5758844439947937E-2</v>
      </c>
      <c r="Q1891" s="36">
        <v>2.7624361678225337E-2</v>
      </c>
      <c r="R1891" s="102">
        <v>0.31455277352672556</v>
      </c>
      <c r="S1891" s="42">
        <v>4.5041599120143414E-5</v>
      </c>
      <c r="T1891" s="42">
        <v>5.6204031091822572E-2</v>
      </c>
      <c r="U1891" s="36">
        <v>0.18570823685627402</v>
      </c>
      <c r="V1891" s="102">
        <v>0</v>
      </c>
      <c r="W1891" s="42">
        <v>0</v>
      </c>
      <c r="X1891" s="42">
        <v>0</v>
      </c>
      <c r="Y1891" s="36">
        <v>0</v>
      </c>
      <c r="Z1891" s="30">
        <v>0.21333259853449937</v>
      </c>
      <c r="AA1891" s="187">
        <v>0.12948964137685701</v>
      </c>
      <c r="AB1891" s="188">
        <v>0.87051035862314297</v>
      </c>
      <c r="AC1891" s="189">
        <v>0</v>
      </c>
    </row>
    <row r="1892" spans="1:51" x14ac:dyDescent="0.25">
      <c r="A1892" s="143" t="s">
        <v>200</v>
      </c>
      <c r="B1892" s="102">
        <v>3.5609581998528362E-4</v>
      </c>
      <c r="C1892" s="42">
        <v>4.2287486977641577E-4</v>
      </c>
      <c r="D1892" s="42">
        <v>1.1334210363158396E-3</v>
      </c>
      <c r="E1892" s="36">
        <v>1.9123917260775391E-3</v>
      </c>
      <c r="F1892" s="173">
        <v>0.16233314802856844</v>
      </c>
      <c r="G1892" s="174">
        <v>0.1927756659311908</v>
      </c>
      <c r="H1892" s="174">
        <v>0.51669184118633138</v>
      </c>
      <c r="I1892" s="36">
        <v>0.87180065514609073</v>
      </c>
      <c r="L1892" s="143"/>
      <c r="M1892" s="190" t="s">
        <v>200</v>
      </c>
      <c r="N1892" s="42">
        <v>2.5429852374821995E-4</v>
      </c>
      <c r="O1892" s="42">
        <v>3.6704647901964972E-7</v>
      </c>
      <c r="P1892" s="42">
        <v>4.5800975369319238E-4</v>
      </c>
      <c r="Q1892" s="36">
        <v>3.5609581998528362E-4</v>
      </c>
      <c r="R1892" s="102">
        <v>5.1520635438308618E-4</v>
      </c>
      <c r="S1892" s="42">
        <v>2.6432994462941382E-7</v>
      </c>
      <c r="T1892" s="42">
        <v>3.2983749948183478E-4</v>
      </c>
      <c r="U1892" s="36">
        <v>4.2287486977641577E-4</v>
      </c>
      <c r="V1892" s="102">
        <v>6.5769205701482817E-4</v>
      </c>
      <c r="W1892" s="42">
        <v>5.6407525965506051E-7</v>
      </c>
      <c r="X1892" s="42">
        <v>1.6108518288684836E-3</v>
      </c>
      <c r="Y1892" s="36">
        <v>1.1334210363158396E-3</v>
      </c>
      <c r="Z1892" s="30">
        <v>1.9123917260775391E-3</v>
      </c>
      <c r="AA1892" s="187">
        <v>0.18620443454629623</v>
      </c>
      <c r="AB1892" s="188">
        <v>0.22112356166890781</v>
      </c>
      <c r="AC1892" s="189">
        <v>0.5926720037847959</v>
      </c>
    </row>
    <row r="1893" spans="1:51" x14ac:dyDescent="0.25">
      <c r="A1893" s="143" t="s">
        <v>201</v>
      </c>
      <c r="B1893" s="102">
        <v>4.5991537865414838E-4</v>
      </c>
      <c r="C1893" s="42">
        <v>9.7071244550910605E-4</v>
      </c>
      <c r="D1893" s="42">
        <v>1.1585547883089247E-3</v>
      </c>
      <c r="E1893" s="36">
        <v>2.5891826124721791E-3</v>
      </c>
      <c r="F1893" s="173">
        <v>0.20966129635210101</v>
      </c>
      <c r="G1893" s="174">
        <v>0.44251799169256084</v>
      </c>
      <c r="H1893" s="174">
        <v>0.52814954682009985</v>
      </c>
      <c r="I1893" s="36">
        <v>1.1803288348647618</v>
      </c>
      <c r="L1893" s="143"/>
      <c r="M1893" s="190" t="s">
        <v>201</v>
      </c>
      <c r="N1893" s="42">
        <v>4.8548717848637222E-4</v>
      </c>
      <c r="O1893" s="42">
        <v>3.4770283757510826E-7</v>
      </c>
      <c r="P1893" s="42">
        <v>4.3387227530841926E-4</v>
      </c>
      <c r="Q1893" s="36">
        <v>4.5991537865414838E-4</v>
      </c>
      <c r="R1893" s="102">
        <v>1.2678575492248948E-3</v>
      </c>
      <c r="S1893" s="42">
        <v>5.3822419168200189E-7</v>
      </c>
      <c r="T1893" s="42">
        <v>6.7160957414004864E-4</v>
      </c>
      <c r="U1893" s="36">
        <v>9.7071244550910605E-4</v>
      </c>
      <c r="V1893" s="102">
        <v>8.2226677724105428E-4</v>
      </c>
      <c r="W1893" s="42">
        <v>3.9873910443863851E-7</v>
      </c>
      <c r="X1893" s="42">
        <v>1.4960457939777155E-3</v>
      </c>
      <c r="Y1893" s="36">
        <v>1.1585547883089247E-3</v>
      </c>
      <c r="Z1893" s="30">
        <v>2.5891826124721791E-3</v>
      </c>
      <c r="AA1893" s="187">
        <v>0.17762956403257177</v>
      </c>
      <c r="AB1893" s="188">
        <v>0.37491076945795626</v>
      </c>
      <c r="AC1893" s="189">
        <v>0.447459666509472</v>
      </c>
    </row>
    <row r="1894" spans="1:51" ht="11.25" customHeight="1" x14ac:dyDescent="0.25">
      <c r="A1894" s="143" t="s">
        <v>185</v>
      </c>
      <c r="B1894" s="102">
        <v>4.70331656212228E-4</v>
      </c>
      <c r="C1894" s="42">
        <v>2.2709726793647264E-3</v>
      </c>
      <c r="D1894" s="42">
        <v>3.3498088809912653E-2</v>
      </c>
      <c r="E1894" s="36">
        <v>3.6239393145489608E-2</v>
      </c>
      <c r="F1894" s="173">
        <v>0.21440975738939225</v>
      </c>
      <c r="G1894" s="174">
        <v>1.0352666991243653</v>
      </c>
      <c r="H1894" s="174">
        <v>15.270749905681038</v>
      </c>
      <c r="I1894" s="36">
        <v>16.520426362194794</v>
      </c>
      <c r="L1894" s="143"/>
      <c r="M1894" s="190" t="s">
        <v>185</v>
      </c>
      <c r="N1894" s="42">
        <v>4.4465697151693746E-4</v>
      </c>
      <c r="O1894" s="42">
        <v>3.972749586445774E-7</v>
      </c>
      <c r="P1894" s="42">
        <v>4.9572960471726832E-4</v>
      </c>
      <c r="Q1894" s="36">
        <v>4.70331656212228E-4</v>
      </c>
      <c r="R1894" s="102">
        <v>9.8752259669079292E-4</v>
      </c>
      <c r="S1894" s="42">
        <v>2.8511037335529054E-6</v>
      </c>
      <c r="T1894" s="42">
        <v>3.5576783688160648E-3</v>
      </c>
      <c r="U1894" s="36">
        <v>2.2709726793647264E-3</v>
      </c>
      <c r="V1894" s="102">
        <v>0</v>
      </c>
      <c r="W1894" s="42">
        <v>3.9718923936823928E-5</v>
      </c>
      <c r="X1894" s="42">
        <v>6.7116009486122022E-2</v>
      </c>
      <c r="Y1894" s="36">
        <v>3.3498088809912653E-2</v>
      </c>
      <c r="Z1894" s="30">
        <v>3.6239393145489608E-2</v>
      </c>
      <c r="AA1894" s="187">
        <v>1.297846391422716E-2</v>
      </c>
      <c r="AB1894" s="188">
        <v>6.2665858400208177E-2</v>
      </c>
      <c r="AC1894" s="189">
        <v>0.9243556776855647</v>
      </c>
    </row>
    <row r="1895" spans="1:51" x14ac:dyDescent="0.25">
      <c r="A1895" s="143" t="s">
        <v>186</v>
      </c>
      <c r="B1895" s="102">
        <v>1.6848624644235735E-3</v>
      </c>
      <c r="C1895" s="42">
        <v>6.5987401322208207E-3</v>
      </c>
      <c r="D1895" s="42">
        <v>0.96643886019027292</v>
      </c>
      <c r="E1895" s="36">
        <v>0.97472246278691732</v>
      </c>
      <c r="F1895" s="173">
        <v>0.76807705256510406</v>
      </c>
      <c r="G1895" s="174">
        <v>3.0081629678498527</v>
      </c>
      <c r="H1895" s="174">
        <v>440.56979539471172</v>
      </c>
      <c r="I1895" s="36">
        <v>444.34603541512672</v>
      </c>
      <c r="L1895" s="143"/>
      <c r="M1895" s="190" t="s">
        <v>186</v>
      </c>
      <c r="N1895" s="42">
        <v>1.6343132271107372E-3</v>
      </c>
      <c r="O1895" s="42">
        <v>1.3898233915847031E-6</v>
      </c>
      <c r="P1895" s="42">
        <v>1.7342563017003344E-3</v>
      </c>
      <c r="Q1895" s="36">
        <v>1.6848624644235735E-3</v>
      </c>
      <c r="R1895" s="102">
        <v>1.0032635106758826E-2</v>
      </c>
      <c r="S1895" s="42">
        <v>2.5211364844717708E-6</v>
      </c>
      <c r="T1895" s="42">
        <v>3.1459370033025701E-3</v>
      </c>
      <c r="U1895" s="36">
        <v>6.5987401322208207E-3</v>
      </c>
      <c r="V1895" s="102">
        <v>0</v>
      </c>
      <c r="W1895" s="42">
        <v>1.1459134816709071E-3</v>
      </c>
      <c r="X1895" s="42">
        <v>1.9363349376843582</v>
      </c>
      <c r="Y1895" s="36">
        <v>0.96643886019027292</v>
      </c>
      <c r="Z1895" s="30">
        <v>0.97472246278691732</v>
      </c>
      <c r="AA1895" s="187">
        <v>1.7285561057105738E-3</v>
      </c>
      <c r="AB1895" s="188">
        <v>6.7698656634564112E-3</v>
      </c>
      <c r="AC1895" s="189">
        <v>0.99150157823083296</v>
      </c>
    </row>
    <row r="1896" spans="1:51" x14ac:dyDescent="0.25">
      <c r="A1896" s="143" t="s">
        <v>187</v>
      </c>
      <c r="B1896" s="102">
        <v>2.5092583943853663E-3</v>
      </c>
      <c r="C1896" s="42">
        <v>1.6610929545605935E-2</v>
      </c>
      <c r="D1896" s="42">
        <v>3.9378674156998736E-2</v>
      </c>
      <c r="E1896" s="36">
        <v>5.849886209699004E-2</v>
      </c>
      <c r="F1896" s="173">
        <v>1.1438938384464092</v>
      </c>
      <c r="G1896" s="174">
        <v>7.5724126302027575</v>
      </c>
      <c r="H1896" s="174">
        <v>17.951528162731645</v>
      </c>
      <c r="I1896" s="36">
        <v>26.667834631380813</v>
      </c>
      <c r="L1896" s="143"/>
      <c r="M1896" s="190" t="s">
        <v>187</v>
      </c>
      <c r="N1896" s="42">
        <v>2.8244625457509573E-3</v>
      </c>
      <c r="O1896" s="42">
        <v>1.7556846377498662E-6</v>
      </c>
      <c r="P1896" s="42">
        <v>2.1907870922681962E-3</v>
      </c>
      <c r="Q1896" s="36">
        <v>2.5092583943853663E-3</v>
      </c>
      <c r="R1896" s="102">
        <v>2.5981846323883291E-2</v>
      </c>
      <c r="S1896" s="42">
        <v>5.7616552344866554E-6</v>
      </c>
      <c r="T1896" s="42">
        <v>7.1895371448885449E-3</v>
      </c>
      <c r="U1896" s="36">
        <v>1.6610929545605935E-2</v>
      </c>
      <c r="V1896" s="102">
        <v>0</v>
      </c>
      <c r="W1896" s="42">
        <v>4.6691576120962749E-5</v>
      </c>
      <c r="X1896" s="42">
        <v>7.8898216649600172E-2</v>
      </c>
      <c r="Y1896" s="36">
        <v>3.9378674156998736E-2</v>
      </c>
      <c r="Z1896" s="30">
        <v>5.849886209699004E-2</v>
      </c>
      <c r="AA1896" s="187">
        <v>4.2894140235156399E-2</v>
      </c>
      <c r="AB1896" s="188">
        <v>0.28395303686532086</v>
      </c>
      <c r="AC1896" s="189">
        <v>0.67315282289952272</v>
      </c>
    </row>
    <row r="1897" spans="1:51" x14ac:dyDescent="0.25">
      <c r="A1897" s="143" t="s">
        <v>188</v>
      </c>
      <c r="B1897" s="102">
        <v>5.5424891146268177E-5</v>
      </c>
      <c r="C1897" s="42">
        <v>2.5838914069786926E-3</v>
      </c>
      <c r="D1897" s="42">
        <v>1.4327997201834093E-2</v>
      </c>
      <c r="E1897" s="36">
        <v>1.6967313499959055E-2</v>
      </c>
      <c r="F1897" s="173">
        <v>2.526650568177485E-2</v>
      </c>
      <c r="G1897" s="174">
        <v>1.1779167367821186</v>
      </c>
      <c r="H1897" s="174">
        <v>6.5316938873766359</v>
      </c>
      <c r="I1897" s="36">
        <v>7.7348771298405303</v>
      </c>
      <c r="L1897" s="143"/>
      <c r="M1897" s="190" t="s">
        <v>188</v>
      </c>
      <c r="N1897" s="42">
        <v>7.4465400699079304E-5</v>
      </c>
      <c r="O1897" s="42">
        <v>2.9062076151160987E-8</v>
      </c>
      <c r="P1897" s="42">
        <v>3.6264383669768045E-5</v>
      </c>
      <c r="Q1897" s="36">
        <v>5.5424891146268177E-5</v>
      </c>
      <c r="R1897" s="102">
        <v>4.5392335300489476E-3</v>
      </c>
      <c r="S1897" s="42">
        <v>4.9584419757746016E-7</v>
      </c>
      <c r="T1897" s="42">
        <v>6.1872676018911857E-4</v>
      </c>
      <c r="U1897" s="36">
        <v>2.5838914069786926E-3</v>
      </c>
      <c r="V1897" s="102">
        <v>1.2419999999999999E-2</v>
      </c>
      <c r="W1897" s="42">
        <v>2.2623259542166992E-6</v>
      </c>
      <c r="X1897" s="42">
        <v>1.6242819833825778E-2</v>
      </c>
      <c r="Y1897" s="36">
        <v>1.4327997201834093E-2</v>
      </c>
      <c r="Z1897" s="30">
        <v>1.6967313499959055E-2</v>
      </c>
      <c r="AA1897" s="187">
        <v>3.2665684609647794E-3</v>
      </c>
      <c r="AB1897" s="188">
        <v>0.1522864186475324</v>
      </c>
      <c r="AC1897" s="189">
        <v>0.84444701289150281</v>
      </c>
    </row>
    <row r="1898" spans="1:51" x14ac:dyDescent="0.25">
      <c r="A1898" s="143" t="s">
        <v>189</v>
      </c>
      <c r="B1898" s="102">
        <v>4.4191144805731368E-5</v>
      </c>
      <c r="C1898" s="42">
        <v>1.6330727830868518E-3</v>
      </c>
      <c r="D1898" s="42">
        <v>4.9293496993462749E-3</v>
      </c>
      <c r="E1898" s="36">
        <v>6.606613627238858E-3</v>
      </c>
      <c r="F1898" s="173">
        <v>2.0145385732405284E-2</v>
      </c>
      <c r="G1898" s="174">
        <v>0.74446772739208222</v>
      </c>
      <c r="H1898" s="174">
        <v>2.247139139295788</v>
      </c>
      <c r="I1898" s="36">
        <v>3.0117522524202758</v>
      </c>
      <c r="L1898" s="143"/>
      <c r="M1898" s="190" t="s">
        <v>189</v>
      </c>
      <c r="N1898" s="42">
        <v>5.9924684827738189E-5</v>
      </c>
      <c r="O1898" s="42">
        <v>2.2727339742815374E-8</v>
      </c>
      <c r="P1898" s="42">
        <v>2.8359741538757852E-5</v>
      </c>
      <c r="Q1898" s="36">
        <v>4.4191144805731368E-5</v>
      </c>
      <c r="R1898" s="102">
        <v>2.84888273630078E-3</v>
      </c>
      <c r="S1898" s="42">
        <v>3.294805281137828E-7</v>
      </c>
      <c r="T1898" s="42">
        <v>4.1113402294758953E-4</v>
      </c>
      <c r="U1898" s="36">
        <v>1.6330727830868518E-3</v>
      </c>
      <c r="V1898" s="102">
        <v>3.1739999999999997E-3</v>
      </c>
      <c r="W1898" s="42">
        <v>2.0813307167013644E-6</v>
      </c>
      <c r="X1898" s="42">
        <v>6.6909787667982857E-3</v>
      </c>
      <c r="Y1898" s="36">
        <v>4.9293496993462749E-3</v>
      </c>
      <c r="Z1898" s="30">
        <v>6.606613627238858E-3</v>
      </c>
      <c r="AA1898" s="187">
        <v>6.6889252647578303E-3</v>
      </c>
      <c r="AB1898" s="188">
        <v>0.24718757221608126</v>
      </c>
      <c r="AC1898" s="189">
        <v>0.74612350251916093</v>
      </c>
    </row>
    <row r="1899" spans="1:51" x14ac:dyDescent="0.25">
      <c r="A1899" s="143" t="s">
        <v>190</v>
      </c>
      <c r="B1899" s="102">
        <v>9.5394841163978241E-4</v>
      </c>
      <c r="C1899" s="42">
        <v>6.5830756939195073E-2</v>
      </c>
      <c r="D1899" s="42">
        <v>0</v>
      </c>
      <c r="E1899" s="42">
        <v>6.6784705350834861E-2</v>
      </c>
      <c r="F1899" s="173">
        <v>0.43487578350326694</v>
      </c>
      <c r="G1899" s="174">
        <v>30.010220315095818</v>
      </c>
      <c r="H1899" s="174">
        <v>0</v>
      </c>
      <c r="I1899" s="36">
        <v>30.445096098599084</v>
      </c>
      <c r="L1899" s="143"/>
      <c r="M1899" s="190" t="s">
        <v>190</v>
      </c>
      <c r="N1899" s="42">
        <v>1.0837781680051344E-3</v>
      </c>
      <c r="O1899" s="42">
        <v>6.5941699918580984E-7</v>
      </c>
      <c r="P1899" s="42">
        <v>8.2283698289346157E-4</v>
      </c>
      <c r="Q1899" s="36">
        <v>9.5394841163978241E-4</v>
      </c>
      <c r="R1899" s="102">
        <v>0.11683906494702594</v>
      </c>
      <c r="S1899" s="42">
        <v>1.1674296884102763E-5</v>
      </c>
      <c r="T1899" s="42">
        <v>1.4567478905424572E-2</v>
      </c>
      <c r="U1899" s="36">
        <v>6.5830756939195073E-2</v>
      </c>
      <c r="V1899" s="102">
        <v>0</v>
      </c>
      <c r="W1899" s="42">
        <v>0</v>
      </c>
      <c r="X1899" s="42">
        <v>0</v>
      </c>
      <c r="Y1899" s="36">
        <v>0</v>
      </c>
      <c r="Z1899" s="30">
        <v>6.6784705350834861E-2</v>
      </c>
      <c r="AA1899" s="187">
        <v>1.4283935320646845E-2</v>
      </c>
      <c r="AB1899" s="188">
        <v>0.98571606467935302</v>
      </c>
      <c r="AC1899" s="189">
        <v>0</v>
      </c>
    </row>
    <row r="1900" spans="1:51" x14ac:dyDescent="0.25">
      <c r="A1900" s="143" t="s">
        <v>191</v>
      </c>
      <c r="B1900" s="102">
        <v>6.0452328373462617E-6</v>
      </c>
      <c r="C1900" s="42">
        <v>1.0003390295622731E-4</v>
      </c>
      <c r="D1900" s="42">
        <v>7.8206051505792925E-4</v>
      </c>
      <c r="E1900" s="42">
        <v>8.8813965085150282E-4</v>
      </c>
      <c r="F1900" s="173">
        <v>2.755835991258334E-3</v>
      </c>
      <c r="G1900" s="174">
        <v>4.5602384148007685E-2</v>
      </c>
      <c r="H1900" s="174">
        <v>0.35651737041856862</v>
      </c>
      <c r="I1900" s="36">
        <v>0.40487559055783462</v>
      </c>
      <c r="L1900" s="143"/>
      <c r="M1900" s="145" t="s">
        <v>191</v>
      </c>
      <c r="N1900" s="102">
        <v>6.1331246310955308E-6</v>
      </c>
      <c r="O1900" s="42">
        <v>4.7700033391289452E-9</v>
      </c>
      <c r="P1900" s="42">
        <v>5.9521291698678737E-6</v>
      </c>
      <c r="Q1900" s="36">
        <v>6.0452328373462617E-6</v>
      </c>
      <c r="R1900" s="42">
        <v>1.6982963085487136E-4</v>
      </c>
      <c r="S1900" s="42">
        <v>2.3946695234524843E-8</v>
      </c>
      <c r="T1900" s="42">
        <v>2.9881283742115687E-5</v>
      </c>
      <c r="U1900" s="36">
        <v>1.0003390295622731E-4</v>
      </c>
      <c r="V1900" s="42">
        <v>4.5380751934023138E-4</v>
      </c>
      <c r="W1900" s="42">
        <v>3.892119291619917E-7</v>
      </c>
      <c r="X1900" s="42">
        <v>1.1114877619192536E-3</v>
      </c>
      <c r="Y1900" s="42">
        <v>7.8206051505792925E-4</v>
      </c>
      <c r="Z1900" s="30">
        <v>8.8813965085150282E-4</v>
      </c>
      <c r="AA1900" s="188">
        <v>6.806624196488021E-3</v>
      </c>
      <c r="AB1900" s="188">
        <v>0.11263307843571664</v>
      </c>
      <c r="AC1900" s="189">
        <v>0.88056029736779529</v>
      </c>
    </row>
    <row r="1901" spans="1:51" x14ac:dyDescent="0.25">
      <c r="A1901" s="156" t="s">
        <v>192</v>
      </c>
      <c r="B1901" s="175">
        <v>1.8491135730310519E-5</v>
      </c>
      <c r="C1901" s="157">
        <v>2.5443711967229913E-4</v>
      </c>
      <c r="D1901" s="157">
        <v>7.9940280393315806E-4</v>
      </c>
      <c r="E1901" s="157">
        <v>1.0723310593357678E-3</v>
      </c>
      <c r="F1901" s="176">
        <v>8.4295408855091323E-3</v>
      </c>
      <c r="G1901" s="177">
        <v>0.11599006866588006</v>
      </c>
      <c r="H1901" s="177">
        <v>0.36442318730586898</v>
      </c>
      <c r="I1901" s="158">
        <v>0.48884279685725812</v>
      </c>
      <c r="L1901" s="156"/>
      <c r="M1901" s="192" t="s">
        <v>192</v>
      </c>
      <c r="N1901" s="175">
        <v>2.9245684760439532E-5</v>
      </c>
      <c r="O1901" s="157">
        <v>6.1540032764392916E-9</v>
      </c>
      <c r="P1901" s="157">
        <v>7.6791188200395911E-6</v>
      </c>
      <c r="Q1901" s="158">
        <v>1.8491135730310519E-5</v>
      </c>
      <c r="R1901" s="157">
        <v>4.1702016507122718E-4</v>
      </c>
      <c r="S1901" s="157">
        <v>7.2931300130441442E-8</v>
      </c>
      <c r="T1901" s="157">
        <v>9.1005495812097257E-5</v>
      </c>
      <c r="U1901" s="158">
        <v>2.5443711967229913E-4</v>
      </c>
      <c r="V1901" s="157">
        <v>5.6736407629632743E-4</v>
      </c>
      <c r="W1901" s="157">
        <v>2.7512998206266058E-7</v>
      </c>
      <c r="X1901" s="157">
        <v>1.0322715978446236E-3</v>
      </c>
      <c r="Y1901" s="157">
        <v>7.9940280393315806E-4</v>
      </c>
      <c r="Z1901" s="193">
        <v>1.0723310593357678E-3</v>
      </c>
      <c r="AA1901" s="194">
        <v>1.72438684577172E-2</v>
      </c>
      <c r="AB1901" s="194">
        <v>0.23727478324642082</v>
      </c>
      <c r="AC1901" s="195">
        <v>0.74548134829586188</v>
      </c>
      <c r="AY1901" s="159"/>
    </row>
    <row r="1903" spans="1:51" ht="12.75" customHeight="1" x14ac:dyDescent="0.25">
      <c r="A1903" s="77" t="s">
        <v>276</v>
      </c>
    </row>
    <row r="1904" spans="1:51" ht="12.75" customHeight="1" x14ac:dyDescent="0.25">
      <c r="A1904" s="149"/>
      <c r="B1904" s="160" t="s">
        <v>285</v>
      </c>
      <c r="C1904" s="161"/>
      <c r="D1904" s="161"/>
      <c r="E1904" s="162"/>
      <c r="F1904" s="60" t="s">
        <v>286</v>
      </c>
      <c r="G1904" s="83"/>
      <c r="H1904" s="84"/>
      <c r="I1904" s="84"/>
      <c r="L1904" s="692" t="s">
        <v>276</v>
      </c>
      <c r="M1904" s="693"/>
      <c r="N1904" s="60" t="s">
        <v>195</v>
      </c>
      <c r="O1904" s="83"/>
      <c r="P1904" s="83"/>
      <c r="Q1904" s="84"/>
      <c r="R1904" s="60" t="s">
        <v>196</v>
      </c>
      <c r="S1904" s="83"/>
      <c r="T1904" s="83"/>
      <c r="U1904" s="84"/>
      <c r="V1904" s="60" t="s">
        <v>197</v>
      </c>
      <c r="W1904" s="83"/>
      <c r="X1904" s="83"/>
      <c r="Y1904" s="84"/>
      <c r="Z1904" s="10" t="s">
        <v>198</v>
      </c>
      <c r="AA1904" s="60" t="s">
        <v>205</v>
      </c>
      <c r="AB1904" s="83"/>
      <c r="AC1904" s="84"/>
    </row>
    <row r="1905" spans="1:53" ht="26.25" x14ac:dyDescent="0.25">
      <c r="A1905" s="156" t="s">
        <v>194</v>
      </c>
      <c r="B1905" s="164" t="s">
        <v>195</v>
      </c>
      <c r="C1905" s="165" t="s">
        <v>196</v>
      </c>
      <c r="D1905" s="165" t="s">
        <v>197</v>
      </c>
      <c r="E1905" s="19" t="s">
        <v>198</v>
      </c>
      <c r="F1905" s="89" t="s">
        <v>195</v>
      </c>
      <c r="G1905" s="89" t="s">
        <v>196</v>
      </c>
      <c r="H1905" s="165" t="s">
        <v>197</v>
      </c>
      <c r="I1905" s="19" t="s">
        <v>198</v>
      </c>
      <c r="L1905" s="694"/>
      <c r="M1905" s="695"/>
      <c r="N1905" s="181" t="s">
        <v>227</v>
      </c>
      <c r="O1905" s="182" t="s">
        <v>232</v>
      </c>
      <c r="P1905" s="182" t="s">
        <v>233</v>
      </c>
      <c r="Q1905" s="183" t="s">
        <v>209</v>
      </c>
      <c r="R1905" s="181" t="s">
        <v>227</v>
      </c>
      <c r="S1905" s="182" t="s">
        <v>232</v>
      </c>
      <c r="T1905" s="182" t="s">
        <v>233</v>
      </c>
      <c r="U1905" s="183" t="s">
        <v>209</v>
      </c>
      <c r="V1905" s="181" t="s">
        <v>227</v>
      </c>
      <c r="W1905" s="182" t="s">
        <v>232</v>
      </c>
      <c r="X1905" s="182" t="s">
        <v>233</v>
      </c>
      <c r="Y1905" s="183" t="s">
        <v>209</v>
      </c>
      <c r="Z1905" s="184" t="s">
        <v>209</v>
      </c>
      <c r="AA1905" s="181" t="s">
        <v>195</v>
      </c>
      <c r="AB1905" s="182" t="s">
        <v>196</v>
      </c>
      <c r="AC1905" s="183" t="s">
        <v>197</v>
      </c>
    </row>
    <row r="1906" spans="1:53" x14ac:dyDescent="0.25">
      <c r="A1906" s="143" t="s">
        <v>170</v>
      </c>
      <c r="B1906" s="167">
        <v>185.99983503802474</v>
      </c>
      <c r="C1906" s="154">
        <v>1688.7367572601615</v>
      </c>
      <c r="D1906" s="154">
        <v>2193.6112513669459</v>
      </c>
      <c r="E1906" s="155">
        <v>4068.3478436651321</v>
      </c>
      <c r="F1906" s="168">
        <v>84791.612425455605</v>
      </c>
      <c r="G1906" s="169">
        <v>769843.22368324269</v>
      </c>
      <c r="H1906" s="169">
        <v>1000000</v>
      </c>
      <c r="I1906" s="151">
        <v>1854634.8361086983</v>
      </c>
      <c r="L1906" s="149"/>
      <c r="M1906" s="185" t="s">
        <v>170</v>
      </c>
      <c r="N1906" s="154">
        <v>119.78227854223188</v>
      </c>
      <c r="O1906" s="154">
        <v>0.20221584700156009</v>
      </c>
      <c r="P1906" s="154">
        <v>252.32997882289069</v>
      </c>
      <c r="Q1906" s="155">
        <v>185.99983503802474</v>
      </c>
      <c r="R1906" s="167">
        <v>1308.4229651322146</v>
      </c>
      <c r="S1906" s="154">
        <v>1.658243793720773</v>
      </c>
      <c r="T1906" s="154">
        <v>2069.1979761087887</v>
      </c>
      <c r="U1906" s="155">
        <v>1688.7367572601615</v>
      </c>
      <c r="V1906" s="167">
        <v>1212.5769156233403</v>
      </c>
      <c r="W1906" s="154">
        <v>2.5458425114544099</v>
      </c>
      <c r="X1906" s="154">
        <v>3176.7658001439922</v>
      </c>
      <c r="Y1906" s="155">
        <v>2193.6112513669459</v>
      </c>
      <c r="Z1906" s="186">
        <v>4068.3478436651321</v>
      </c>
      <c r="AA1906" s="187">
        <v>4.5718764025462343E-2</v>
      </c>
      <c r="AB1906" s="188">
        <v>0.41509153645495472</v>
      </c>
      <c r="AC1906" s="189">
        <v>0.53918969951958295</v>
      </c>
    </row>
    <row r="1907" spans="1:53" x14ac:dyDescent="0.25">
      <c r="A1907" s="143" t="s">
        <v>172</v>
      </c>
      <c r="B1907" s="167">
        <v>184.02527402637631</v>
      </c>
      <c r="C1907" s="154">
        <v>1553.5908790162907</v>
      </c>
      <c r="D1907" s="154">
        <v>2116.4745917899509</v>
      </c>
      <c r="E1907" s="155">
        <v>3854.0907448326179</v>
      </c>
      <c r="F1907" s="170">
        <v>83891.470702341263</v>
      </c>
      <c r="G1907" s="171">
        <v>708234.36834952992</v>
      </c>
      <c r="H1907" s="171">
        <v>964835.76589565387</v>
      </c>
      <c r="I1907" s="155">
        <v>1756961.6049475251</v>
      </c>
      <c r="L1907" s="143"/>
      <c r="M1907" s="190" t="s">
        <v>172</v>
      </c>
      <c r="N1907" s="154">
        <v>117.24169635683133</v>
      </c>
      <c r="O1907" s="154">
        <v>0.20109012051549627</v>
      </c>
      <c r="P1907" s="154">
        <v>250.92526922865866</v>
      </c>
      <c r="Q1907" s="155">
        <v>184.02527402637631</v>
      </c>
      <c r="R1907" s="167">
        <v>1025.1087092975265</v>
      </c>
      <c r="S1907" s="154">
        <v>1.6692373345008304</v>
      </c>
      <c r="T1907" s="154">
        <v>2082.9159905639026</v>
      </c>
      <c r="U1907" s="155">
        <v>1553.5908790162907</v>
      </c>
      <c r="V1907" s="167">
        <v>1058.6696873739613</v>
      </c>
      <c r="W1907" s="154">
        <v>2.5458425114544099</v>
      </c>
      <c r="X1907" s="154">
        <v>3176.7658001439922</v>
      </c>
      <c r="Y1907" s="155">
        <v>2116.4745917899509</v>
      </c>
      <c r="Z1907" s="186">
        <v>3854.0907448326179</v>
      </c>
      <c r="AA1907" s="187">
        <v>4.7748038697093126E-2</v>
      </c>
      <c r="AB1907" s="188">
        <v>0.40310179024696596</v>
      </c>
      <c r="AC1907" s="189">
        <v>0.54915017105594088</v>
      </c>
    </row>
    <row r="1908" spans="1:53" x14ac:dyDescent="0.25">
      <c r="A1908" s="143" t="s">
        <v>33</v>
      </c>
      <c r="B1908" s="167">
        <v>5.9611268647727007</v>
      </c>
      <c r="C1908" s="154">
        <v>299.84678792288071</v>
      </c>
      <c r="D1908" s="154">
        <v>299.50578208334377</v>
      </c>
      <c r="E1908" s="155">
        <v>605.31369687099721</v>
      </c>
      <c r="F1908" s="170">
        <v>2717.4946613982002</v>
      </c>
      <c r="G1908" s="171">
        <v>136690.94181388413</v>
      </c>
      <c r="H1908" s="171">
        <v>136535.48772450321</v>
      </c>
      <c r="I1908" s="155">
        <v>275943.92419978551</v>
      </c>
      <c r="L1908" s="143"/>
      <c r="M1908" s="190" t="s">
        <v>33</v>
      </c>
      <c r="N1908" s="154">
        <v>7.9452068341420308</v>
      </c>
      <c r="O1908" s="154">
        <v>3.1770428636976209E-3</v>
      </c>
      <c r="P1908" s="154">
        <v>3.9643933470261206</v>
      </c>
      <c r="Q1908" s="155">
        <v>5.9611268647727007</v>
      </c>
      <c r="R1908" s="167">
        <v>636.88038039976982</v>
      </c>
      <c r="S1908" s="154">
        <v>-3.1064279286822483E-2</v>
      </c>
      <c r="T1908" s="154">
        <v>-38.762782693938945</v>
      </c>
      <c r="U1908" s="155">
        <v>299.84678792288071</v>
      </c>
      <c r="V1908" s="167">
        <v>597.59010848918842</v>
      </c>
      <c r="W1908" s="154">
        <v>0</v>
      </c>
      <c r="X1908" s="154">
        <v>0</v>
      </c>
      <c r="Y1908" s="155">
        <v>299.50578208334377</v>
      </c>
      <c r="Z1908" s="186">
        <v>605.31369687099721</v>
      </c>
      <c r="AA1908" s="187">
        <v>9.8479959987476037E-3</v>
      </c>
      <c r="AB1908" s="188">
        <v>0.49535767895697103</v>
      </c>
      <c r="AC1908" s="189">
        <v>0.49479432504428134</v>
      </c>
    </row>
    <row r="1909" spans="1:53" x14ac:dyDescent="0.25">
      <c r="A1909" s="143" t="s">
        <v>25</v>
      </c>
      <c r="B1909" s="167">
        <v>159.30745390276886</v>
      </c>
      <c r="C1909" s="154">
        <v>1244.6677336295149</v>
      </c>
      <c r="D1909" s="154">
        <v>1805.3931009485932</v>
      </c>
      <c r="E1909" s="155">
        <v>3209.3682884808768</v>
      </c>
      <c r="F1909" s="170">
        <v>72623.375633898948</v>
      </c>
      <c r="G1909" s="171">
        <v>567405.79391808913</v>
      </c>
      <c r="H1909" s="171">
        <v>823023.26805789548</v>
      </c>
      <c r="I1909" s="155">
        <v>1463052.4376098835</v>
      </c>
      <c r="L1909" s="143"/>
      <c r="M1909" s="190" t="s">
        <v>25</v>
      </c>
      <c r="N1909" s="154">
        <v>84.379507203468421</v>
      </c>
      <c r="O1909" s="154">
        <v>0.18785003394645716</v>
      </c>
      <c r="P1909" s="154">
        <v>234.40395889063606</v>
      </c>
      <c r="Q1909" s="155">
        <v>159.30745390276886</v>
      </c>
      <c r="R1909" s="167">
        <v>388.22321072992264</v>
      </c>
      <c r="S1909" s="154">
        <v>1.685735293053213</v>
      </c>
      <c r="T1909" s="154">
        <v>2103.5025548409917</v>
      </c>
      <c r="U1909" s="155">
        <v>1244.6677336295149</v>
      </c>
      <c r="V1909" s="167">
        <v>437.98309973027085</v>
      </c>
      <c r="W1909" s="154">
        <v>2.5458425114544099</v>
      </c>
      <c r="X1909" s="154">
        <v>3176.7658001439922</v>
      </c>
      <c r="Y1909" s="155">
        <v>1805.3931009485932</v>
      </c>
      <c r="Z1909" s="186">
        <v>3209.3682884808768</v>
      </c>
      <c r="AA1909" s="187">
        <v>4.9638258866879836E-2</v>
      </c>
      <c r="AB1909" s="188">
        <v>0.38782327914714526</v>
      </c>
      <c r="AC1909" s="189">
        <v>0.5625384619859749</v>
      </c>
      <c r="AZ1909" s="159"/>
    </row>
    <row r="1910" spans="1:53" x14ac:dyDescent="0.25">
      <c r="A1910" s="143" t="s">
        <v>173</v>
      </c>
      <c r="B1910" s="167">
        <v>18.756693258834765</v>
      </c>
      <c r="C1910" s="154">
        <v>9.0763574638952171</v>
      </c>
      <c r="D1910" s="154">
        <v>11.575708758013917</v>
      </c>
      <c r="E1910" s="155">
        <v>39.408759480743896</v>
      </c>
      <c r="F1910" s="170">
        <v>8550.6004070441195</v>
      </c>
      <c r="G1910" s="171">
        <v>4137.6326175566883</v>
      </c>
      <c r="H1910" s="171">
        <v>5277.0101132552682</v>
      </c>
      <c r="I1910" s="155">
        <v>17965.243137856072</v>
      </c>
      <c r="L1910" s="143"/>
      <c r="M1910" s="190" t="s">
        <v>173</v>
      </c>
      <c r="N1910" s="154">
        <v>24.916982319220871</v>
      </c>
      <c r="O1910" s="154">
        <v>1.006304370534147E-2</v>
      </c>
      <c r="P1910" s="154">
        <v>12.556916990996491</v>
      </c>
      <c r="Q1910" s="155">
        <v>18.756693258834765</v>
      </c>
      <c r="R1910" s="167">
        <v>5.118167834019971E-3</v>
      </c>
      <c r="S1910" s="154">
        <v>1.4566320734439865E-2</v>
      </c>
      <c r="T1910" s="154">
        <v>18.176218416849835</v>
      </c>
      <c r="U1910" s="155">
        <v>9.0763574638952171</v>
      </c>
      <c r="V1910" s="167">
        <v>23.096479154502056</v>
      </c>
      <c r="W1910" s="154">
        <v>0</v>
      </c>
      <c r="X1910" s="154">
        <v>0</v>
      </c>
      <c r="Y1910" s="155">
        <v>11.575708758013917</v>
      </c>
      <c r="Z1910" s="186">
        <v>39.408759480743896</v>
      </c>
      <c r="AA1910" s="187">
        <v>0.47595238992487837</v>
      </c>
      <c r="AB1910" s="188">
        <v>0.23031319898131156</v>
      </c>
      <c r="AC1910" s="189">
        <v>0.29373441109381015</v>
      </c>
      <c r="AX1910" s="159"/>
    </row>
    <row r="1911" spans="1:53" x14ac:dyDescent="0.25">
      <c r="A1911" s="143" t="s">
        <v>199</v>
      </c>
      <c r="B1911" s="272">
        <v>1.3380115391317844E-2</v>
      </c>
      <c r="C1911" s="273">
        <v>0.14891799406927933</v>
      </c>
      <c r="D1911" s="154">
        <v>0</v>
      </c>
      <c r="E1911" s="155">
        <v>0.16229810946059717</v>
      </c>
      <c r="F1911" s="170">
        <v>6.0995836810100439</v>
      </c>
      <c r="G1911" s="171">
        <v>67.887139973630823</v>
      </c>
      <c r="H1911" s="171">
        <v>0</v>
      </c>
      <c r="I1911" s="155">
        <v>73.986723654640869</v>
      </c>
      <c r="L1911" s="143"/>
      <c r="M1911" s="191" t="s">
        <v>199</v>
      </c>
      <c r="N1911" s="154">
        <v>1.3622843188600608E-2</v>
      </c>
      <c r="O1911" s="154">
        <v>1.0518832099949784E-5</v>
      </c>
      <c r="P1911" s="154">
        <v>1.312566112091796E-2</v>
      </c>
      <c r="Q1911" s="155">
        <v>1.3380115391317844E-2</v>
      </c>
      <c r="R1911" s="167">
        <v>0.21333232760335261</v>
      </c>
      <c r="S1911" s="154">
        <v>6.7420314299083953E-5</v>
      </c>
      <c r="T1911" s="154">
        <v>8.4128750202199745E-2</v>
      </c>
      <c r="U1911" s="155">
        <v>0.14891799406927933</v>
      </c>
      <c r="V1911" s="167">
        <v>0</v>
      </c>
      <c r="W1911" s="154">
        <v>0</v>
      </c>
      <c r="X1911" s="154">
        <v>0</v>
      </c>
      <c r="Y1911" s="155">
        <v>0</v>
      </c>
      <c r="Z1911" s="186">
        <v>0.16229810946059717</v>
      </c>
      <c r="AA1911" s="187">
        <v>8.2441597353087329E-2</v>
      </c>
      <c r="AB1911" s="188">
        <v>0.91755840264691269</v>
      </c>
      <c r="AC1911" s="189">
        <v>0</v>
      </c>
      <c r="BA1911" s="159"/>
    </row>
    <row r="1912" spans="1:53" x14ac:dyDescent="0.25">
      <c r="A1912" s="143" t="s">
        <v>175</v>
      </c>
      <c r="B1912" s="167">
        <v>12.163832999107623</v>
      </c>
      <c r="C1912" s="154">
        <v>122.09821223538569</v>
      </c>
      <c r="D1912" s="154">
        <v>120.86203292805455</v>
      </c>
      <c r="E1912" s="155">
        <v>255.12407816254785</v>
      </c>
      <c r="F1912" s="170">
        <v>5545.1178924833403</v>
      </c>
      <c r="G1912" s="171">
        <v>55660.825116255379</v>
      </c>
      <c r="H1912" s="171">
        <v>55097.288935192846</v>
      </c>
      <c r="I1912" s="155">
        <v>116303.23194393156</v>
      </c>
      <c r="L1912" s="143"/>
      <c r="M1912" s="190" t="s">
        <v>175</v>
      </c>
      <c r="N1912" s="154">
        <v>7.9863914627146348</v>
      </c>
      <c r="O1912" s="154">
        <v>1.310122189804812E-2</v>
      </c>
      <c r="P1912" s="154">
        <v>16.3480315371276</v>
      </c>
      <c r="Q1912" s="155">
        <v>12.163832999107623</v>
      </c>
      <c r="R1912" s="167">
        <v>174.69439105193922</v>
      </c>
      <c r="S1912" s="154">
        <v>5.5452893573111027E-2</v>
      </c>
      <c r="T1912" s="154">
        <v>69.195504053958572</v>
      </c>
      <c r="U1912" s="155">
        <v>122.09821223538569</v>
      </c>
      <c r="V1912" s="167">
        <v>0</v>
      </c>
      <c r="W1912" s="154">
        <v>0.19408180502587999</v>
      </c>
      <c r="X1912" s="154">
        <v>242.10540559801314</v>
      </c>
      <c r="Y1912" s="155">
        <v>120.86203292805455</v>
      </c>
      <c r="Z1912" s="186">
        <v>255.12407816254785</v>
      </c>
      <c r="AA1912" s="187">
        <v>4.7678106616646544E-2</v>
      </c>
      <c r="AB1912" s="188">
        <v>0.47858364884553528</v>
      </c>
      <c r="AC1912" s="189">
        <v>0.47373824453781826</v>
      </c>
      <c r="AV1912" s="432"/>
    </row>
    <row r="1913" spans="1:53" x14ac:dyDescent="0.25">
      <c r="A1913" s="143" t="s">
        <v>85</v>
      </c>
      <c r="B1913" s="102">
        <v>0.5134763967164544</v>
      </c>
      <c r="C1913" s="42">
        <v>0.19372969163558229</v>
      </c>
      <c r="D1913" s="42">
        <v>5.1845620464187427E-2</v>
      </c>
      <c r="E1913" s="36">
        <v>0.75905170881622408</v>
      </c>
      <c r="F1913" s="173">
        <v>234.0781195375809</v>
      </c>
      <c r="G1913" s="174">
        <v>88.315416651359669</v>
      </c>
      <c r="H1913" s="174">
        <v>23.634826103248649</v>
      </c>
      <c r="I1913" s="36">
        <v>346.02836229218923</v>
      </c>
      <c r="L1913" s="143"/>
      <c r="M1913" s="190" t="s">
        <v>85</v>
      </c>
      <c r="N1913" s="42">
        <v>0.39255421601093116</v>
      </c>
      <c r="O1913" s="42">
        <v>5.0845619919536952E-4</v>
      </c>
      <c r="P1913" s="42">
        <v>0.63446433045549222</v>
      </c>
      <c r="Q1913" s="36">
        <v>0.5134763967164544</v>
      </c>
      <c r="R1913" s="102">
        <v>2.5931715847119802E-3</v>
      </c>
      <c r="S1913" s="42">
        <v>3.0891134874027579E-4</v>
      </c>
      <c r="T1913" s="42">
        <v>0.38546728776000944</v>
      </c>
      <c r="U1913" s="36">
        <v>0.19372969163558229</v>
      </c>
      <c r="V1913" s="102">
        <v>0</v>
      </c>
      <c r="W1913" s="42">
        <v>6.1473723690920991E-5</v>
      </c>
      <c r="X1913" s="42">
        <v>0.10387670695584854</v>
      </c>
      <c r="Y1913" s="36">
        <v>5.1845620464187427E-2</v>
      </c>
      <c r="Z1913" s="30">
        <v>0.75905170881622408</v>
      </c>
      <c r="AA1913" s="187">
        <v>0.67647090541070565</v>
      </c>
      <c r="AB1913" s="188">
        <v>0.25522594756780487</v>
      </c>
      <c r="AC1913" s="189">
        <v>6.8303147021489541E-2</v>
      </c>
    </row>
    <row r="1914" spans="1:53" x14ac:dyDescent="0.25">
      <c r="A1914" s="143" t="s">
        <v>86</v>
      </c>
      <c r="B1914" s="102">
        <v>5.7724901152764326E-4</v>
      </c>
      <c r="C1914" s="42">
        <v>1.1491094636954676E-3</v>
      </c>
      <c r="D1914" s="42">
        <v>3.2457895855226443E-4</v>
      </c>
      <c r="E1914" s="36">
        <v>2.0509374337753751E-3</v>
      </c>
      <c r="F1914" s="173">
        <v>0.2631500960655318</v>
      </c>
      <c r="G1914" s="174">
        <v>0.52384371341066094</v>
      </c>
      <c r="H1914" s="174">
        <v>0.14796557883718162</v>
      </c>
      <c r="I1914" s="36">
        <v>0.93495938831337433</v>
      </c>
      <c r="L1914" s="143"/>
      <c r="M1914" s="190" t="s">
        <v>86</v>
      </c>
      <c r="N1914" s="42">
        <v>7.1719283088629126E-4</v>
      </c>
      <c r="O1914" s="42">
        <v>3.4963762081584154E-7</v>
      </c>
      <c r="P1914" s="42">
        <v>4.362865461056894E-4</v>
      </c>
      <c r="Q1914" s="36">
        <v>5.7724901152764326E-4</v>
      </c>
      <c r="R1914" s="102">
        <v>2.0981981168448965E-3</v>
      </c>
      <c r="S1914" s="42">
        <v>1.5654252096509667E-7</v>
      </c>
      <c r="T1914" s="42">
        <v>1.9533766312439409E-4</v>
      </c>
      <c r="U1914" s="36">
        <v>1.1491094636954676E-3</v>
      </c>
      <c r="V1914" s="102">
        <v>0</v>
      </c>
      <c r="W1914" s="42">
        <v>3.8485559696814636E-7</v>
      </c>
      <c r="X1914" s="42">
        <v>6.5031902520787995E-4</v>
      </c>
      <c r="Y1914" s="36">
        <v>3.2457895855226443E-4</v>
      </c>
      <c r="Z1914" s="30">
        <v>2.0509374337753751E-3</v>
      </c>
      <c r="AA1914" s="187">
        <v>0.28145617804880602</v>
      </c>
      <c r="AB1914" s="188">
        <v>0.56028499200981552</v>
      </c>
      <c r="AC1914" s="189">
        <v>0.15825882994137855</v>
      </c>
    </row>
    <row r="1915" spans="1:53" x14ac:dyDescent="0.25">
      <c r="A1915" s="143" t="s">
        <v>176</v>
      </c>
      <c r="B1915" s="167">
        <v>27.72109588865608</v>
      </c>
      <c r="C1915" s="154">
        <v>128.21461699233245</v>
      </c>
      <c r="D1915" s="154">
        <v>122.50341496599651</v>
      </c>
      <c r="E1915" s="155">
        <v>278.43912784698506</v>
      </c>
      <c r="F1915" s="170">
        <v>12637.196254068134</v>
      </c>
      <c r="G1915" s="171">
        <v>58449.106199849994</v>
      </c>
      <c r="H1915" s="171">
        <v>55845.54459668215</v>
      </c>
      <c r="I1915" s="155">
        <v>126931.84705060029</v>
      </c>
      <c r="L1915" s="143"/>
      <c r="M1915" s="190" t="s">
        <v>176</v>
      </c>
      <c r="N1915" s="154">
        <v>19.953074043227435</v>
      </c>
      <c r="O1915" s="154">
        <v>2.8447561843425402E-2</v>
      </c>
      <c r="P1915" s="154">
        <v>35.497577385510375</v>
      </c>
      <c r="Q1915" s="155">
        <v>27.72109588865608</v>
      </c>
      <c r="R1915" s="154">
        <v>175.32820870044446</v>
      </c>
      <c r="S1915" s="154">
        <v>6.4761717803375057E-2</v>
      </c>
      <c r="T1915" s="154">
        <v>80.811287167486825</v>
      </c>
      <c r="U1915" s="155">
        <v>128.21461699233245</v>
      </c>
      <c r="V1915" s="154">
        <v>0</v>
      </c>
      <c r="W1915" s="154">
        <v>0.19602800346980417</v>
      </c>
      <c r="X1915" s="154">
        <v>245.39404134836869</v>
      </c>
      <c r="Y1915" s="155">
        <v>122.50341496599651</v>
      </c>
      <c r="Z1915" s="154">
        <v>278.43912784698506</v>
      </c>
      <c r="AA1915" s="187">
        <v>9.9558909349443447E-2</v>
      </c>
      <c r="AB1915" s="188">
        <v>0.46047629147435126</v>
      </c>
      <c r="AC1915" s="189">
        <v>0.43996479917620523</v>
      </c>
    </row>
    <row r="1916" spans="1:53" x14ac:dyDescent="0.25">
      <c r="A1916" s="143" t="s">
        <v>177</v>
      </c>
      <c r="B1916" s="102">
        <v>1.9068254036654408E-2</v>
      </c>
      <c r="C1916" s="42">
        <v>1.3136579017695136E-2</v>
      </c>
      <c r="D1916" s="42">
        <v>4.8547954796974858E-2</v>
      </c>
      <c r="E1916" s="36">
        <v>8.0752787851324392E-2</v>
      </c>
      <c r="F1916" s="173">
        <v>8.6926313970955675</v>
      </c>
      <c r="G1916" s="174">
        <v>5.9885629276878918</v>
      </c>
      <c r="H1916" s="174">
        <v>22.131521602436287</v>
      </c>
      <c r="I1916" s="36">
        <v>36.812715927219742</v>
      </c>
      <c r="L1916" s="143"/>
      <c r="M1916" s="190" t="s">
        <v>177</v>
      </c>
      <c r="N1916" s="42">
        <v>1.6752351327405095E-2</v>
      </c>
      <c r="O1916" s="42">
        <v>1.7132199973794066E-5</v>
      </c>
      <c r="P1916" s="42">
        <v>2.1377986545948767E-2</v>
      </c>
      <c r="Q1916" s="36">
        <v>1.9068254036654408E-2</v>
      </c>
      <c r="R1916" s="102">
        <v>2.9766030306496633E-3</v>
      </c>
      <c r="S1916" s="42">
        <v>1.8693504740484938E-5</v>
      </c>
      <c r="T1916" s="42">
        <v>2.3326221585669198E-2</v>
      </c>
      <c r="U1916" s="36">
        <v>1.3136579017695136E-2</v>
      </c>
      <c r="V1916" s="102">
        <v>0</v>
      </c>
      <c r="W1916" s="42">
        <v>5.7563657879454971E-5</v>
      </c>
      <c r="X1916" s="42">
        <v>9.7269578965394246E-2</v>
      </c>
      <c r="Y1916" s="36">
        <v>4.8547954796974858E-2</v>
      </c>
      <c r="Z1916" s="30">
        <v>8.0752787851324392E-2</v>
      </c>
      <c r="AA1916" s="187">
        <v>0.23613121656878722</v>
      </c>
      <c r="AB1916" s="188">
        <v>0.16267647677850033</v>
      </c>
      <c r="AC1916" s="189">
        <v>0.60119230665271262</v>
      </c>
    </row>
    <row r="1917" spans="1:53" x14ac:dyDescent="0.25">
      <c r="A1917" s="143" t="s">
        <v>178</v>
      </c>
      <c r="B1917" s="102">
        <v>3.3761580088626612E-2</v>
      </c>
      <c r="C1917" s="42">
        <v>4.6398385823985054E-2</v>
      </c>
      <c r="D1917" s="42">
        <v>1.4006360292612652</v>
      </c>
      <c r="E1917" s="36">
        <v>1.4807959951738769</v>
      </c>
      <c r="F1917" s="173">
        <v>15.390867487385528</v>
      </c>
      <c r="G1917" s="174">
        <v>21.151599124535835</v>
      </c>
      <c r="H1917" s="174">
        <v>638.50694984740835</v>
      </c>
      <c r="I1917" s="36">
        <v>675.04941645932979</v>
      </c>
      <c r="L1917" s="143"/>
      <c r="M1917" s="190" t="s">
        <v>178</v>
      </c>
      <c r="N1917" s="42">
        <v>2.4114669218463357E-2</v>
      </c>
      <c r="O1917" s="42">
        <v>3.4796171950495967E-5</v>
      </c>
      <c r="P1917" s="42">
        <v>4.3419531463914258E-2</v>
      </c>
      <c r="Q1917" s="36">
        <v>3.3761580088626612E-2</v>
      </c>
      <c r="R1917" s="102">
        <v>3.1539767359163501E-2</v>
      </c>
      <c r="S1917" s="42">
        <v>4.9108264163773543E-5</v>
      </c>
      <c r="T1917" s="42">
        <v>6.1278517189497519E-2</v>
      </c>
      <c r="U1917" s="36">
        <v>4.6398385823985054E-2</v>
      </c>
      <c r="V1917" s="102">
        <v>0</v>
      </c>
      <c r="W1917" s="42">
        <v>1.6607441763346481E-3</v>
      </c>
      <c r="X1917" s="42">
        <v>2.8062825183831279</v>
      </c>
      <c r="Y1917" s="36">
        <v>1.4006360292612652</v>
      </c>
      <c r="Z1917" s="30">
        <v>1.4807959951738769</v>
      </c>
      <c r="AA1917" s="187">
        <v>2.2799616016426546E-2</v>
      </c>
      <c r="AB1917" s="188">
        <v>3.1333408501376246E-2</v>
      </c>
      <c r="AC1917" s="189">
        <v>0.94586697548219711</v>
      </c>
    </row>
    <row r="1918" spans="1:53" x14ac:dyDescent="0.25">
      <c r="A1918" s="143" t="s">
        <v>179</v>
      </c>
      <c r="B1918" s="102">
        <v>5.1179146710077131E-2</v>
      </c>
      <c r="C1918" s="42">
        <v>8.8598810603725014E-2</v>
      </c>
      <c r="D1918" s="42">
        <v>5.7070542256519918E-2</v>
      </c>
      <c r="E1918" s="36">
        <v>0.19684849957032208</v>
      </c>
      <c r="F1918" s="173">
        <v>23.331001187281892</v>
      </c>
      <c r="G1918" s="174">
        <v>40.389476735458388</v>
      </c>
      <c r="H1918" s="174">
        <v>26.016707482219783</v>
      </c>
      <c r="I1918" s="36">
        <v>89.737185404960059</v>
      </c>
      <c r="L1918" s="143"/>
      <c r="M1918" s="190" t="s">
        <v>179</v>
      </c>
      <c r="N1918" s="42">
        <v>4.3757317470283399E-2</v>
      </c>
      <c r="O1918" s="42">
        <v>4.6953053053705488E-5</v>
      </c>
      <c r="P1918" s="42">
        <v>5.8589190997578769E-2</v>
      </c>
      <c r="Q1918" s="36">
        <v>5.1179146710077131E-2</v>
      </c>
      <c r="R1918" s="102">
        <v>8.2112351064851624E-2</v>
      </c>
      <c r="S1918" s="42">
        <v>7.6164268371004955E-5</v>
      </c>
      <c r="T1918" s="42">
        <v>9.5039674239617705E-2</v>
      </c>
      <c r="U1918" s="36">
        <v>8.8598810603725014E-2</v>
      </c>
      <c r="V1918" s="102">
        <v>0</v>
      </c>
      <c r="W1918" s="42">
        <v>6.7668950899946013E-5</v>
      </c>
      <c r="X1918" s="42">
        <v>0.11434524152115967</v>
      </c>
      <c r="Y1918" s="36">
        <v>5.7070542256519918E-2</v>
      </c>
      <c r="Z1918" s="30">
        <v>0.19684849957032208</v>
      </c>
      <c r="AA1918" s="187">
        <v>0.25999256698318857</v>
      </c>
      <c r="AB1918" s="188">
        <v>0.45008628867945227</v>
      </c>
      <c r="AC1918" s="189">
        <v>0.2899211443373591</v>
      </c>
    </row>
    <row r="1919" spans="1:53" x14ac:dyDescent="0.25">
      <c r="A1919" s="143" t="s">
        <v>180</v>
      </c>
      <c r="B1919" s="102">
        <v>6.4314737483893644E-3</v>
      </c>
      <c r="C1919" s="42">
        <v>2.8149819441373611E-2</v>
      </c>
      <c r="D1919" s="42">
        <v>2.0765213335991441E-2</v>
      </c>
      <c r="E1919" s="36">
        <v>5.5346506525754416E-2</v>
      </c>
      <c r="F1919" s="173">
        <v>2.9319113604936153</v>
      </c>
      <c r="G1919" s="174">
        <v>12.832638154929269</v>
      </c>
      <c r="H1919" s="174">
        <v>9.4662230251835311</v>
      </c>
      <c r="I1919" s="36">
        <v>25.230772540606416</v>
      </c>
      <c r="L1919" s="143"/>
      <c r="M1919" s="190" t="s">
        <v>180</v>
      </c>
      <c r="N1919" s="42">
        <v>1.1411490558844564E-2</v>
      </c>
      <c r="O1919" s="42">
        <v>1.143237569309766E-6</v>
      </c>
      <c r="P1919" s="42">
        <v>1.4265603607774653E-3</v>
      </c>
      <c r="Q1919" s="36">
        <v>6.4314737483893644E-3</v>
      </c>
      <c r="R1919" s="102">
        <v>1.3032042779429581E-2</v>
      </c>
      <c r="S1919" s="42">
        <v>3.4704240852247074E-5</v>
      </c>
      <c r="T1919" s="42">
        <v>4.3304817545997985E-2</v>
      </c>
      <c r="U1919" s="36">
        <v>2.8149819441373611E-2</v>
      </c>
      <c r="V1919" s="102">
        <v>1.7999999999999999E-2</v>
      </c>
      <c r="W1919" s="42">
        <v>3.2787332669807238E-6</v>
      </c>
      <c r="X1919" s="42">
        <v>2.3540318599747506E-2</v>
      </c>
      <c r="Y1919" s="36">
        <v>2.0765213335991441E-2</v>
      </c>
      <c r="Z1919" s="30">
        <v>5.5346506525754416E-2</v>
      </c>
      <c r="AA1919" s="187">
        <v>0.11620378867809125</v>
      </c>
      <c r="AB1919" s="188">
        <v>0.50861059185866853</v>
      </c>
      <c r="AC1919" s="189">
        <v>0.37518561946324025</v>
      </c>
    </row>
    <row r="1920" spans="1:53" x14ac:dyDescent="0.25">
      <c r="A1920" s="143" t="s">
        <v>181</v>
      </c>
      <c r="B1920" s="102">
        <v>1.7655546370160292E-3</v>
      </c>
      <c r="C1920" s="42">
        <v>2.5872960012998585E-2</v>
      </c>
      <c r="D1920" s="42">
        <v>7.1439850715163417E-3</v>
      </c>
      <c r="E1920" s="36">
        <v>3.4782499721530954E-2</v>
      </c>
      <c r="F1920" s="173">
        <v>0.80486213585740241</v>
      </c>
      <c r="G1920" s="174">
        <v>11.794687867723091</v>
      </c>
      <c r="H1920" s="174">
        <v>3.2567233902837511</v>
      </c>
      <c r="I1920" s="36">
        <v>15.856273393864244</v>
      </c>
      <c r="L1920" s="143"/>
      <c r="M1920" s="190" t="s">
        <v>181</v>
      </c>
      <c r="N1920" s="42">
        <v>2.2534945278611649E-3</v>
      </c>
      <c r="O1920" s="42">
        <v>1.0211864124774313E-6</v>
      </c>
      <c r="P1920" s="42">
        <v>1.2742618823175912E-3</v>
      </c>
      <c r="Q1920" s="36">
        <v>1.7655546370160292E-3</v>
      </c>
      <c r="R1920" s="102">
        <v>8.1272360474065539E-3</v>
      </c>
      <c r="S1920" s="42">
        <v>3.4995409131407545E-5</v>
      </c>
      <c r="T1920" s="42">
        <v>4.3668144588877522E-2</v>
      </c>
      <c r="U1920" s="36">
        <v>2.5872960012998585E-2</v>
      </c>
      <c r="V1920" s="102">
        <v>4.5999999999999999E-3</v>
      </c>
      <c r="W1920" s="42">
        <v>3.0164213285527025E-6</v>
      </c>
      <c r="X1920" s="42">
        <v>9.6970706765192559E-3</v>
      </c>
      <c r="Y1920" s="36">
        <v>7.1439850715163417E-3</v>
      </c>
      <c r="Z1920" s="30">
        <v>3.4782499721530954E-2</v>
      </c>
      <c r="AA1920" s="187">
        <v>5.0759854845139868E-2</v>
      </c>
      <c r="AB1920" s="188">
        <v>0.74384993085999473</v>
      </c>
      <c r="AC1920" s="189">
        <v>0.20539021429486548</v>
      </c>
    </row>
    <row r="1921" spans="1:51" x14ac:dyDescent="0.25">
      <c r="A1921" s="143" t="s">
        <v>182</v>
      </c>
      <c r="B1921" s="102">
        <v>2.7564485532277711E-2</v>
      </c>
      <c r="C1921" s="42">
        <v>0.16415116725528509</v>
      </c>
      <c r="D1921" s="42">
        <v>0</v>
      </c>
      <c r="E1921" s="36">
        <v>0.19171565278756281</v>
      </c>
      <c r="F1921" s="173">
        <v>12.5658024023632</v>
      </c>
      <c r="G1921" s="174">
        <v>74.831475792711458</v>
      </c>
      <c r="H1921" s="174">
        <v>0</v>
      </c>
      <c r="I1921" s="36">
        <v>87.397278195074662</v>
      </c>
      <c r="L1921" s="143"/>
      <c r="M1921" s="190" t="s">
        <v>182</v>
      </c>
      <c r="N1921" s="42">
        <v>1.9499828265438644E-2</v>
      </c>
      <c r="O1921" s="42">
        <v>2.8560819567432787E-5</v>
      </c>
      <c r="P1921" s="42">
        <v>3.5638903199110394E-2</v>
      </c>
      <c r="Q1921" s="36">
        <v>2.7564485532277711E-2</v>
      </c>
      <c r="R1921" s="102">
        <v>0.31455277352672556</v>
      </c>
      <c r="S1921" s="42">
        <v>1.0435650496980499E-5</v>
      </c>
      <c r="T1921" s="42">
        <v>1.3021865041496291E-2</v>
      </c>
      <c r="U1921" s="36">
        <v>0.16415116725528509</v>
      </c>
      <c r="V1921" s="102">
        <v>0</v>
      </c>
      <c r="W1921" s="42">
        <v>0</v>
      </c>
      <c r="X1921" s="42">
        <v>0</v>
      </c>
      <c r="Y1921" s="36">
        <v>0</v>
      </c>
      <c r="Z1921" s="30">
        <v>0.19171565278756281</v>
      </c>
      <c r="AA1921" s="187">
        <v>0.14377796038814575</v>
      </c>
      <c r="AB1921" s="188">
        <v>0.85622203961185417</v>
      </c>
      <c r="AC1921" s="189">
        <v>0</v>
      </c>
    </row>
    <row r="1922" spans="1:51" x14ac:dyDescent="0.25">
      <c r="A1922" s="143" t="s">
        <v>200</v>
      </c>
      <c r="B1922" s="102">
        <v>3.54757708262384E-4</v>
      </c>
      <c r="C1922" s="42">
        <v>4.0334149979582114E-4</v>
      </c>
      <c r="D1922" s="42">
        <v>1.1334210363158396E-3</v>
      </c>
      <c r="E1922" s="36">
        <v>1.8915202443740447E-3</v>
      </c>
      <c r="F1922" s="173">
        <v>0.16172314398976448</v>
      </c>
      <c r="G1922" s="174">
        <v>0.18387100245974733</v>
      </c>
      <c r="H1922" s="174">
        <v>0.51669184118633138</v>
      </c>
      <c r="I1922" s="36">
        <v>0.86228598763584319</v>
      </c>
      <c r="L1922" s="143"/>
      <c r="M1922" s="190" t="s">
        <v>200</v>
      </c>
      <c r="N1922" s="42">
        <v>2.5429852374821995E-4</v>
      </c>
      <c r="O1922" s="42">
        <v>3.6489838438564643E-7</v>
      </c>
      <c r="P1922" s="42">
        <v>4.55329307617651E-4</v>
      </c>
      <c r="Q1922" s="36">
        <v>3.54757708262384E-4</v>
      </c>
      <c r="R1922" s="102">
        <v>5.1520635438308618E-4</v>
      </c>
      <c r="S1922" s="42">
        <v>2.3297267712981452E-7</v>
      </c>
      <c r="T1922" s="42">
        <v>2.9070911878644568E-4</v>
      </c>
      <c r="U1922" s="36">
        <v>4.0334149979582114E-4</v>
      </c>
      <c r="V1922" s="102">
        <v>6.5769205701482817E-4</v>
      </c>
      <c r="W1922" s="42">
        <v>5.6407525965506051E-7</v>
      </c>
      <c r="X1922" s="42">
        <v>1.6108518288684836E-3</v>
      </c>
      <c r="Y1922" s="36">
        <v>1.1334210363158396E-3</v>
      </c>
      <c r="Z1922" s="30">
        <v>1.8915202443740447E-3</v>
      </c>
      <c r="AA1922" s="187">
        <v>0.18755163171926978</v>
      </c>
      <c r="AB1922" s="188">
        <v>0.21323668144471686</v>
      </c>
      <c r="AC1922" s="189">
        <v>0.59921168683601334</v>
      </c>
    </row>
    <row r="1923" spans="1:51" x14ac:dyDescent="0.25">
      <c r="A1923" s="143" t="s">
        <v>201</v>
      </c>
      <c r="B1923" s="102">
        <v>4.5767114865785663E-4</v>
      </c>
      <c r="C1923" s="42">
        <v>7.8698747910278593E-4</v>
      </c>
      <c r="D1923" s="42">
        <v>1.1585547883089247E-3</v>
      </c>
      <c r="E1923" s="36">
        <v>2.4032134160695672E-3</v>
      </c>
      <c r="F1923" s="173">
        <v>0.20863822082087677</v>
      </c>
      <c r="G1923" s="174">
        <v>0.35876342201125011</v>
      </c>
      <c r="H1923" s="174">
        <v>0.52814954682009985</v>
      </c>
      <c r="I1923" s="36">
        <v>1.0955511896522268</v>
      </c>
      <c r="L1923" s="143"/>
      <c r="M1923" s="190" t="s">
        <v>201</v>
      </c>
      <c r="N1923" s="42">
        <v>4.8548717848637222E-4</v>
      </c>
      <c r="O1923" s="42">
        <v>3.4410013510265952E-7</v>
      </c>
      <c r="P1923" s="42">
        <v>4.2937673328212521E-4</v>
      </c>
      <c r="Q1923" s="36">
        <v>4.5767114865785663E-4</v>
      </c>
      <c r="R1923" s="102">
        <v>1.2678575492248948E-3</v>
      </c>
      <c r="S1923" s="42">
        <v>2.432872236277829E-7</v>
      </c>
      <c r="T1923" s="42">
        <v>3.0357986723664003E-4</v>
      </c>
      <c r="U1923" s="36">
        <v>7.8698747910278593E-4</v>
      </c>
      <c r="V1923" s="102">
        <v>8.2226677724105428E-4</v>
      </c>
      <c r="W1923" s="42">
        <v>3.9873910443863851E-7</v>
      </c>
      <c r="X1923" s="42">
        <v>1.4960457939777155E-3</v>
      </c>
      <c r="Y1923" s="36">
        <v>1.1585547883089247E-3</v>
      </c>
      <c r="Z1923" s="30">
        <v>2.4032134160695672E-3</v>
      </c>
      <c r="AA1923" s="187">
        <v>0.19044132560077559</v>
      </c>
      <c r="AB1923" s="188">
        <v>0.32747298839147482</v>
      </c>
      <c r="AC1923" s="189">
        <v>0.48208568600774959</v>
      </c>
    </row>
    <row r="1924" spans="1:51" ht="11.25" customHeight="1" x14ac:dyDescent="0.25">
      <c r="A1924" s="143" t="s">
        <v>185</v>
      </c>
      <c r="B1924" s="102">
        <v>4.0962469278219482E-4</v>
      </c>
      <c r="C1924" s="42">
        <v>2.1352249560046355E-3</v>
      </c>
      <c r="D1924" s="42">
        <v>3.3498088809912653E-2</v>
      </c>
      <c r="E1924" s="36">
        <v>3.6042938458699485E-2</v>
      </c>
      <c r="F1924" s="173">
        <v>0.18673531717479011</v>
      </c>
      <c r="G1924" s="174">
        <v>0.97338348108584549</v>
      </c>
      <c r="H1924" s="174">
        <v>15.270749905681038</v>
      </c>
      <c r="I1924" s="36">
        <v>16.430868703941673</v>
      </c>
      <c r="L1924" s="143"/>
      <c r="M1924" s="190" t="s">
        <v>185</v>
      </c>
      <c r="N1924" s="42">
        <v>4.4465697151693746E-4</v>
      </c>
      <c r="O1924" s="42">
        <v>2.9982098663385548E-7</v>
      </c>
      <c r="P1924" s="42">
        <v>3.7412410713486412E-4</v>
      </c>
      <c r="Q1924" s="36">
        <v>4.0962469278219482E-4</v>
      </c>
      <c r="R1924" s="102">
        <v>9.8752259669079292E-4</v>
      </c>
      <c r="S1924" s="42">
        <v>2.6331854901523674E-6</v>
      </c>
      <c r="T1924" s="42">
        <v>3.2857545480189983E-3</v>
      </c>
      <c r="U1924" s="36">
        <v>2.1352249560046355E-3</v>
      </c>
      <c r="V1924" s="102">
        <v>0</v>
      </c>
      <c r="W1924" s="42">
        <v>3.9718923936823928E-5</v>
      </c>
      <c r="X1924" s="42">
        <v>6.7116009486122022E-2</v>
      </c>
      <c r="Y1924" s="36">
        <v>3.3498088809912653E-2</v>
      </c>
      <c r="Z1924" s="30">
        <v>3.6042938458699485E-2</v>
      </c>
      <c r="AA1924" s="187">
        <v>1.1364908364826341E-2</v>
      </c>
      <c r="AB1924" s="188">
        <v>5.9241145348105435E-2</v>
      </c>
      <c r="AC1924" s="189">
        <v>0.92939394628706817</v>
      </c>
    </row>
    <row r="1925" spans="1:51" x14ac:dyDescent="0.25">
      <c r="A1925" s="143" t="s">
        <v>186</v>
      </c>
      <c r="B1925" s="102">
        <v>1.3641788913853798E-3</v>
      </c>
      <c r="C1925" s="42">
        <v>7.0875864715742812E-3</v>
      </c>
      <c r="D1925" s="42">
        <v>0.96643886019027292</v>
      </c>
      <c r="E1925" s="36">
        <v>0.97489062555323258</v>
      </c>
      <c r="F1925" s="173">
        <v>0.6218872603499338</v>
      </c>
      <c r="G1925" s="174">
        <v>3.2310130006662123</v>
      </c>
      <c r="H1925" s="174">
        <v>440.56979539471172</v>
      </c>
      <c r="I1925" s="36">
        <v>444.42269565572792</v>
      </c>
      <c r="L1925" s="143"/>
      <c r="M1925" s="190" t="s">
        <v>186</v>
      </c>
      <c r="N1925" s="42">
        <v>1.6343132271107372E-3</v>
      </c>
      <c r="O1925" s="42">
        <v>8.7502432759954319E-7</v>
      </c>
      <c r="P1925" s="42">
        <v>1.0918771863166763E-3</v>
      </c>
      <c r="Q1925" s="36">
        <v>1.3641788913853798E-3</v>
      </c>
      <c r="R1925" s="102">
        <v>1.0032635106758826E-2</v>
      </c>
      <c r="S1925" s="42">
        <v>3.3058902389204283E-6</v>
      </c>
      <c r="T1925" s="42">
        <v>4.1251723163474776E-3</v>
      </c>
      <c r="U1925" s="36">
        <v>7.0875864715742812E-3</v>
      </c>
      <c r="V1925" s="102">
        <v>0</v>
      </c>
      <c r="W1925" s="42">
        <v>1.1459134816709071E-3</v>
      </c>
      <c r="X1925" s="42">
        <v>1.9363349376843582</v>
      </c>
      <c r="Y1925" s="36">
        <v>0.96643886019027292</v>
      </c>
      <c r="Z1925" s="30">
        <v>0.97489062555323258</v>
      </c>
      <c r="AA1925" s="187">
        <v>1.3993148109422359E-3</v>
      </c>
      <c r="AB1925" s="188">
        <v>7.2701350139172853E-3</v>
      </c>
      <c r="AC1925" s="189">
        <v>0.99133055017514049</v>
      </c>
    </row>
    <row r="1926" spans="1:51" x14ac:dyDescent="0.25">
      <c r="A1926" s="143" t="s">
        <v>187</v>
      </c>
      <c r="B1926" s="102">
        <v>2.1299259845657288E-3</v>
      </c>
      <c r="C1926" s="42">
        <v>1.6451839827659322E-2</v>
      </c>
      <c r="D1926" s="42">
        <v>3.9378674156998736E-2</v>
      </c>
      <c r="E1926" s="36">
        <v>5.7960439969223787E-2</v>
      </c>
      <c r="F1926" s="173">
        <v>0.97096784274719061</v>
      </c>
      <c r="G1926" s="174">
        <v>7.4998885137042315</v>
      </c>
      <c r="H1926" s="174">
        <v>17.951528162731645</v>
      </c>
      <c r="I1926" s="36">
        <v>26.422384519183069</v>
      </c>
      <c r="L1926" s="143"/>
      <c r="M1926" s="190" t="s">
        <v>187</v>
      </c>
      <c r="N1926" s="42">
        <v>2.8244625457509573E-3</v>
      </c>
      <c r="O1926" s="42">
        <v>1.1467355492004303E-6</v>
      </c>
      <c r="P1926" s="42">
        <v>1.4309252273535622E-3</v>
      </c>
      <c r="Q1926" s="36">
        <v>2.1299259845657288E-3</v>
      </c>
      <c r="R1926" s="102">
        <v>2.5981846323883291E-2</v>
      </c>
      <c r="S1926" s="42">
        <v>5.50626567052285E-6</v>
      </c>
      <c r="T1926" s="42">
        <v>6.8708556754482342E-3</v>
      </c>
      <c r="U1926" s="36">
        <v>1.6451839827659322E-2</v>
      </c>
      <c r="V1926" s="102">
        <v>0</v>
      </c>
      <c r="W1926" s="42">
        <v>4.6691576120962749E-5</v>
      </c>
      <c r="X1926" s="42">
        <v>7.8898216649600172E-2</v>
      </c>
      <c r="Y1926" s="36">
        <v>3.9378674156998736E-2</v>
      </c>
      <c r="Z1926" s="30">
        <v>5.7960439969223787E-2</v>
      </c>
      <c r="AA1926" s="187">
        <v>3.6747926442530297E-2</v>
      </c>
      <c r="AB1926" s="188">
        <v>0.28384601352914207</v>
      </c>
      <c r="AC1926" s="189">
        <v>0.6794060600283276</v>
      </c>
    </row>
    <row r="1927" spans="1:51" x14ac:dyDescent="0.25">
      <c r="A1927" s="143" t="s">
        <v>188</v>
      </c>
      <c r="B1927" s="102">
        <v>5.4592882307430765E-5</v>
      </c>
      <c r="C1927" s="42">
        <v>4.3720056064528705E-3</v>
      </c>
      <c r="D1927" s="42">
        <v>4.1146440829732442E-2</v>
      </c>
      <c r="E1927" s="36">
        <v>4.5573039318492742E-2</v>
      </c>
      <c r="F1927" s="173">
        <v>2.4887218404542413E-2</v>
      </c>
      <c r="G1927" s="174">
        <v>1.9930630843220105</v>
      </c>
      <c r="H1927" s="174">
        <v>18.757398697737393</v>
      </c>
      <c r="I1927" s="36">
        <v>20.775349000463947</v>
      </c>
      <c r="L1927" s="143"/>
      <c r="M1927" s="190" t="s">
        <v>188</v>
      </c>
      <c r="N1927" s="42">
        <v>7.4465400699079304E-5</v>
      </c>
      <c r="O1927" s="42">
        <v>2.7726437510856E-8</v>
      </c>
      <c r="P1927" s="42">
        <v>3.459774045253002E-5</v>
      </c>
      <c r="Q1927" s="36">
        <v>5.4592882307430765E-5</v>
      </c>
      <c r="R1927" s="102">
        <v>4.5392335300489476E-3</v>
      </c>
      <c r="S1927" s="42">
        <v>3.366335839749121E-6</v>
      </c>
      <c r="T1927" s="42">
        <v>4.2005978450743303E-3</v>
      </c>
      <c r="U1927" s="36">
        <v>4.3720056064528705E-3</v>
      </c>
      <c r="V1927" s="102">
        <v>6.5929606811688427E-2</v>
      </c>
      <c r="W1927" s="42">
        <v>2.2623259542166992E-6</v>
      </c>
      <c r="X1927" s="42">
        <v>1.6242819833825778E-2</v>
      </c>
      <c r="Y1927" s="36">
        <v>4.1146440829732442E-2</v>
      </c>
      <c r="Z1927" s="30">
        <v>4.5573039318492742E-2</v>
      </c>
      <c r="AA1927" s="187">
        <v>1.1979205934873412E-3</v>
      </c>
      <c r="AB1927" s="188">
        <v>9.5934036259872346E-2</v>
      </c>
      <c r="AC1927" s="189">
        <v>0.90286804314664038</v>
      </c>
    </row>
    <row r="1928" spans="1:51" x14ac:dyDescent="0.25">
      <c r="A1928" s="143" t="s">
        <v>189</v>
      </c>
      <c r="B1928" s="102">
        <v>4.3460519633989511E-5</v>
      </c>
      <c r="C1928" s="42">
        <v>3.5497811121687098E-3</v>
      </c>
      <c r="D1928" s="42">
        <v>1.3058250978325012E-2</v>
      </c>
      <c r="E1928" s="36">
        <v>1.6651492610127709E-2</v>
      </c>
      <c r="F1928" s="173">
        <v>1.981231615533844E-2</v>
      </c>
      <c r="G1928" s="174">
        <v>1.6182361892776893</v>
      </c>
      <c r="H1928" s="174">
        <v>5.9528555801251386</v>
      </c>
      <c r="I1928" s="36">
        <v>7.5909040855581651</v>
      </c>
      <c r="L1928" s="143"/>
      <c r="M1928" s="190" t="s">
        <v>189</v>
      </c>
      <c r="N1928" s="42">
        <v>5.9924684827738189E-5</v>
      </c>
      <c r="O1928" s="42">
        <v>2.1554454112992648E-8</v>
      </c>
      <c r="P1928" s="42">
        <v>2.6896185588404672E-5</v>
      </c>
      <c r="Q1928" s="36">
        <v>4.3460519633989511E-5</v>
      </c>
      <c r="R1928" s="102">
        <v>2.84888273630078E-3</v>
      </c>
      <c r="S1928" s="42">
        <v>3.4064066219439173E-6</v>
      </c>
      <c r="T1928" s="42">
        <v>4.2505991667934513E-3</v>
      </c>
      <c r="U1928" s="36">
        <v>3.5497811121687098E-3</v>
      </c>
      <c r="V1928" s="102">
        <v>1.9393222758948388E-2</v>
      </c>
      <c r="W1928" s="42">
        <v>2.0813307167013644E-6</v>
      </c>
      <c r="X1928" s="42">
        <v>6.6909787667982857E-3</v>
      </c>
      <c r="Y1928" s="36">
        <v>1.3058250978325012E-2</v>
      </c>
      <c r="Z1928" s="30">
        <v>1.6651492610127709E-2</v>
      </c>
      <c r="AA1928" s="187">
        <v>2.6100074420689541E-3</v>
      </c>
      <c r="AB1928" s="188">
        <v>0.21318095592281469</v>
      </c>
      <c r="AC1928" s="189">
        <v>0.78420903663511643</v>
      </c>
    </row>
    <row r="1929" spans="1:51" x14ac:dyDescent="0.25">
      <c r="A1929" s="143" t="s">
        <v>190</v>
      </c>
      <c r="B1929" s="102">
        <v>9.4649903785867513E-4</v>
      </c>
      <c r="C1929" s="42">
        <v>5.6993722142239495E-2</v>
      </c>
      <c r="D1929" s="42">
        <v>0</v>
      </c>
      <c r="E1929" s="42">
        <v>5.7940221180098173E-2</v>
      </c>
      <c r="F1929" s="173">
        <v>0.43147984277928264</v>
      </c>
      <c r="G1929" s="174">
        <v>25.981687551394504</v>
      </c>
      <c r="H1929" s="174">
        <v>0</v>
      </c>
      <c r="I1929" s="36">
        <v>26.413167394173787</v>
      </c>
      <c r="L1929" s="143"/>
      <c r="M1929" s="190" t="s">
        <v>190</v>
      </c>
      <c r="N1929" s="42">
        <v>1.0837781680051344E-3</v>
      </c>
      <c r="O1929" s="42">
        <v>6.4745838648402096E-7</v>
      </c>
      <c r="P1929" s="42">
        <v>8.0791472761754214E-4</v>
      </c>
      <c r="Q1929" s="36">
        <v>9.4649903785867513E-4</v>
      </c>
      <c r="R1929" s="102">
        <v>0.11683906494702594</v>
      </c>
      <c r="S1929" s="42">
        <v>-2.5119528161124586E-6</v>
      </c>
      <c r="T1929" s="42">
        <v>-3.1344773928072374E-3</v>
      </c>
      <c r="U1929" s="36">
        <v>5.6993722142239495E-2</v>
      </c>
      <c r="V1929" s="102">
        <v>0</v>
      </c>
      <c r="W1929" s="42">
        <v>0</v>
      </c>
      <c r="X1929" s="42">
        <v>0</v>
      </c>
      <c r="Y1929" s="36">
        <v>0</v>
      </c>
      <c r="Z1929" s="30">
        <v>5.7940221180098173E-2</v>
      </c>
      <c r="AA1929" s="187">
        <v>1.6335785721573792E-2</v>
      </c>
      <c r="AB1929" s="188">
        <v>0.98366421427842621</v>
      </c>
      <c r="AC1929" s="189">
        <v>0</v>
      </c>
    </row>
    <row r="1930" spans="1:51" x14ac:dyDescent="0.25">
      <c r="A1930" s="143" t="s">
        <v>191</v>
      </c>
      <c r="B1930" s="102">
        <v>5.920765568454992E-6</v>
      </c>
      <c r="C1930" s="42">
        <v>8.617320744828353E-5</v>
      </c>
      <c r="D1930" s="42">
        <v>7.8206051505792925E-4</v>
      </c>
      <c r="E1930" s="42">
        <v>8.7415448807466774E-4</v>
      </c>
      <c r="F1930" s="173">
        <v>2.6990951859703835E-3</v>
      </c>
      <c r="G1930" s="174">
        <v>3.9283718751253131E-2</v>
      </c>
      <c r="H1930" s="174">
        <v>0.35651737041856862</v>
      </c>
      <c r="I1930" s="36">
        <v>0.39850018435579215</v>
      </c>
      <c r="L1930" s="143"/>
      <c r="M1930" s="145" t="s">
        <v>191</v>
      </c>
      <c r="N1930" s="102">
        <v>6.1331246310955308E-6</v>
      </c>
      <c r="O1930" s="42">
        <v>4.5701938106427981E-9</v>
      </c>
      <c r="P1930" s="42">
        <v>5.7028018553219847E-6</v>
      </c>
      <c r="Q1930" s="36">
        <v>5.920765568454992E-6</v>
      </c>
      <c r="R1930" s="42">
        <v>1.6982963085487136E-4</v>
      </c>
      <c r="S1930" s="42">
        <v>1.6958733228489306E-9</v>
      </c>
      <c r="T1930" s="42">
        <v>2.1161530413463323E-6</v>
      </c>
      <c r="U1930" s="36">
        <v>8.617320744828353E-5</v>
      </c>
      <c r="V1930" s="42">
        <v>4.5380751934023138E-4</v>
      </c>
      <c r="W1930" s="42">
        <v>3.892119291619917E-7</v>
      </c>
      <c r="X1930" s="42">
        <v>1.1114877619192536E-3</v>
      </c>
      <c r="Y1930" s="42">
        <v>7.8206051505792925E-4</v>
      </c>
      <c r="Z1930" s="30">
        <v>8.7415448807466774E-4</v>
      </c>
      <c r="AA1930" s="188">
        <v>6.7731340961201553E-3</v>
      </c>
      <c r="AB1930" s="188">
        <v>9.8578922403156341E-2</v>
      </c>
      <c r="AC1930" s="189">
        <v>0.89464794350072352</v>
      </c>
    </row>
    <row r="1931" spans="1:51" x14ac:dyDescent="0.25">
      <c r="A1931" s="156" t="s">
        <v>192</v>
      </c>
      <c r="B1931" s="175">
        <v>1.8226788908465574E-5</v>
      </c>
      <c r="C1931" s="157">
        <v>2.1064776758336189E-4</v>
      </c>
      <c r="D1931" s="157">
        <v>7.9940280393315806E-4</v>
      </c>
      <c r="E1931" s="157">
        <v>1.0282773604249856E-3</v>
      </c>
      <c r="F1931" s="176">
        <v>8.3090332879663959E-3</v>
      </c>
      <c r="G1931" s="177">
        <v>9.6027847893329799E-2</v>
      </c>
      <c r="H1931" s="177">
        <v>0.36442318730586898</v>
      </c>
      <c r="I1931" s="158">
        <v>0.46876006848716517</v>
      </c>
      <c r="L1931" s="156"/>
      <c r="M1931" s="192" t="s">
        <v>192</v>
      </c>
      <c r="N1931" s="175">
        <v>2.9245684760439532E-5</v>
      </c>
      <c r="O1931" s="157">
        <v>5.7296426047530634E-9</v>
      </c>
      <c r="P1931" s="157">
        <v>7.1495909868474296E-6</v>
      </c>
      <c r="Q1931" s="158">
        <v>1.8226788908465574E-5</v>
      </c>
      <c r="R1931" s="157">
        <v>4.1702016507122718E-4</v>
      </c>
      <c r="S1931" s="157">
        <v>2.6354715841608816E-9</v>
      </c>
      <c r="T1931" s="157">
        <v>3.2886071931568992E-6</v>
      </c>
      <c r="U1931" s="158">
        <v>2.1064776758336189E-4</v>
      </c>
      <c r="V1931" s="157">
        <v>5.6736407629632743E-4</v>
      </c>
      <c r="W1931" s="157">
        <v>2.7512998206266058E-7</v>
      </c>
      <c r="X1931" s="157">
        <v>1.0322715978446236E-3</v>
      </c>
      <c r="Y1931" s="157">
        <v>7.9940280393315806E-4</v>
      </c>
      <c r="Z1931" s="193">
        <v>1.0282773604249856E-3</v>
      </c>
      <c r="AA1931" s="194">
        <v>1.7725556945970753E-2</v>
      </c>
      <c r="AB1931" s="194">
        <v>0.20485500866838249</v>
      </c>
      <c r="AC1931" s="195">
        <v>0.77741943438564665</v>
      </c>
      <c r="AY1931" s="159"/>
    </row>
    <row r="1933" spans="1:51" ht="12.75" customHeight="1" x14ac:dyDescent="0.25">
      <c r="A1933" s="77" t="s">
        <v>277</v>
      </c>
    </row>
    <row r="1934" spans="1:51" ht="12.75" customHeight="1" x14ac:dyDescent="0.25">
      <c r="A1934" s="149"/>
      <c r="B1934" s="160" t="s">
        <v>285</v>
      </c>
      <c r="C1934" s="161"/>
      <c r="D1934" s="161"/>
      <c r="E1934" s="162"/>
      <c r="F1934" s="60" t="s">
        <v>286</v>
      </c>
      <c r="G1934" s="83"/>
      <c r="H1934" s="84"/>
      <c r="I1934" s="84"/>
      <c r="L1934" s="692" t="s">
        <v>277</v>
      </c>
      <c r="M1934" s="693"/>
      <c r="N1934" s="60" t="s">
        <v>195</v>
      </c>
      <c r="O1934" s="83"/>
      <c r="P1934" s="83"/>
      <c r="Q1934" s="84"/>
      <c r="R1934" s="60" t="s">
        <v>196</v>
      </c>
      <c r="S1934" s="83"/>
      <c r="T1934" s="83"/>
      <c r="U1934" s="84"/>
      <c r="V1934" s="60" t="s">
        <v>197</v>
      </c>
      <c r="W1934" s="83"/>
      <c r="X1934" s="83"/>
      <c r="Y1934" s="84"/>
      <c r="Z1934" s="10" t="s">
        <v>198</v>
      </c>
      <c r="AA1934" s="60" t="s">
        <v>205</v>
      </c>
      <c r="AB1934" s="83"/>
      <c r="AC1934" s="84"/>
    </row>
    <row r="1935" spans="1:51" ht="26.25" x14ac:dyDescent="0.25">
      <c r="A1935" s="156" t="s">
        <v>194</v>
      </c>
      <c r="B1935" s="164" t="s">
        <v>195</v>
      </c>
      <c r="C1935" s="165" t="s">
        <v>196</v>
      </c>
      <c r="D1935" s="165" t="s">
        <v>197</v>
      </c>
      <c r="E1935" s="19" t="s">
        <v>198</v>
      </c>
      <c r="F1935" s="89" t="s">
        <v>195</v>
      </c>
      <c r="G1935" s="89" t="s">
        <v>196</v>
      </c>
      <c r="H1935" s="165" t="s">
        <v>197</v>
      </c>
      <c r="I1935" s="19" t="s">
        <v>198</v>
      </c>
      <c r="L1935" s="694"/>
      <c r="M1935" s="695"/>
      <c r="N1935" s="181" t="s">
        <v>227</v>
      </c>
      <c r="O1935" s="182" t="s">
        <v>234</v>
      </c>
      <c r="P1935" s="182" t="s">
        <v>235</v>
      </c>
      <c r="Q1935" s="183" t="s">
        <v>209</v>
      </c>
      <c r="R1935" s="181" t="s">
        <v>227</v>
      </c>
      <c r="S1935" s="182" t="s">
        <v>234</v>
      </c>
      <c r="T1935" s="182" t="s">
        <v>235</v>
      </c>
      <c r="U1935" s="183" t="s">
        <v>209</v>
      </c>
      <c r="V1935" s="181" t="s">
        <v>227</v>
      </c>
      <c r="W1935" s="182" t="s">
        <v>234</v>
      </c>
      <c r="X1935" s="182" t="s">
        <v>235</v>
      </c>
      <c r="Y1935" s="183" t="s">
        <v>209</v>
      </c>
      <c r="Z1935" s="184" t="s">
        <v>209</v>
      </c>
      <c r="AA1935" s="181" t="s">
        <v>195</v>
      </c>
      <c r="AB1935" s="182" t="s">
        <v>196</v>
      </c>
      <c r="AC1935" s="183" t="s">
        <v>197</v>
      </c>
    </row>
    <row r="1936" spans="1:51" x14ac:dyDescent="0.25">
      <c r="A1936" s="143" t="s">
        <v>170</v>
      </c>
      <c r="B1936" s="167">
        <v>183.32309978962508</v>
      </c>
      <c r="C1936" s="154">
        <v>970.31120750481909</v>
      </c>
      <c r="D1936" s="154">
        <v>2193.6112513669459</v>
      </c>
      <c r="E1936" s="155">
        <v>3347.2455586613901</v>
      </c>
      <c r="F1936" s="168">
        <v>83571.371032760493</v>
      </c>
      <c r="G1936" s="169">
        <v>442335.07960910164</v>
      </c>
      <c r="H1936" s="169">
        <v>1000000</v>
      </c>
      <c r="I1936" s="151">
        <v>1525906.4506418621</v>
      </c>
      <c r="L1936" s="149"/>
      <c r="M1936" s="185" t="s">
        <v>170</v>
      </c>
      <c r="N1936" s="154">
        <v>119.78227854223188</v>
      </c>
      <c r="O1936" s="154">
        <v>0.1979188361277037</v>
      </c>
      <c r="P1936" s="154">
        <v>246.96806145153084</v>
      </c>
      <c r="Q1936" s="155">
        <v>183.32309978962508</v>
      </c>
      <c r="R1936" s="167">
        <v>1308.4229651322146</v>
      </c>
      <c r="S1936" s="154">
        <v>0.50494243483568546</v>
      </c>
      <c r="T1936" s="154">
        <v>630.0797676251575</v>
      </c>
      <c r="U1936" s="155">
        <v>970.31120750481909</v>
      </c>
      <c r="V1936" s="167">
        <v>1212.5769156233403</v>
      </c>
      <c r="W1936" s="154">
        <v>2.5458425114544099</v>
      </c>
      <c r="X1936" s="154">
        <v>3176.7658001439922</v>
      </c>
      <c r="Y1936" s="155">
        <v>2193.6112513669459</v>
      </c>
      <c r="Z1936" s="186">
        <v>3347.2455586613901</v>
      </c>
      <c r="AA1936" s="187">
        <v>5.4768345069651399E-2</v>
      </c>
      <c r="AB1936" s="188">
        <v>0.28988348494302285</v>
      </c>
      <c r="AC1936" s="189">
        <v>0.65534816998732581</v>
      </c>
    </row>
    <row r="1937" spans="1:53" x14ac:dyDescent="0.25">
      <c r="A1937" s="143" t="s">
        <v>172</v>
      </c>
      <c r="B1937" s="167">
        <v>176.7859728859824</v>
      </c>
      <c r="C1937" s="154">
        <v>733.42450929888992</v>
      </c>
      <c r="D1937" s="154">
        <v>1819.0759754080266</v>
      </c>
      <c r="E1937" s="155">
        <v>2729.2864575928988</v>
      </c>
      <c r="F1937" s="170">
        <v>80591.29564357335</v>
      </c>
      <c r="G1937" s="171">
        <v>334345.7090867206</v>
      </c>
      <c r="H1937" s="171">
        <v>829260.87029981811</v>
      </c>
      <c r="I1937" s="155">
        <v>1244197.875030112</v>
      </c>
      <c r="L1937" s="143"/>
      <c r="M1937" s="190" t="s">
        <v>172</v>
      </c>
      <c r="N1937" s="154">
        <v>117.24169635683133</v>
      </c>
      <c r="O1937" s="154">
        <v>0.18946874117363136</v>
      </c>
      <c r="P1937" s="154">
        <v>236.4238221526393</v>
      </c>
      <c r="Q1937" s="155">
        <v>176.7859728859824</v>
      </c>
      <c r="R1937" s="167">
        <v>1025.1087092975265</v>
      </c>
      <c r="S1937" s="154">
        <v>0.35260962126171946</v>
      </c>
      <c r="T1937" s="154">
        <v>439.99508240830778</v>
      </c>
      <c r="U1937" s="155">
        <v>733.42450929888992</v>
      </c>
      <c r="V1937" s="167">
        <v>1058.6696873739613</v>
      </c>
      <c r="W1937" s="154">
        <v>2.0684232040249588</v>
      </c>
      <c r="X1937" s="154">
        <v>2581.0300775505834</v>
      </c>
      <c r="Y1937" s="155">
        <v>1819.0759754080266</v>
      </c>
      <c r="Z1937" s="186">
        <v>2729.2864575928988</v>
      </c>
      <c r="AA1937" s="187">
        <v>6.4773696580717008E-2</v>
      </c>
      <c r="AB1937" s="188">
        <v>0.26872390300347421</v>
      </c>
      <c r="AC1937" s="189">
        <v>0.66650240041580877</v>
      </c>
    </row>
    <row r="1938" spans="1:53" x14ac:dyDescent="0.25">
      <c r="A1938" s="143" t="s">
        <v>33</v>
      </c>
      <c r="B1938" s="167">
        <v>18.407377521202275</v>
      </c>
      <c r="C1938" s="154">
        <v>334.1055053711965</v>
      </c>
      <c r="D1938" s="154">
        <v>299.50578208334377</v>
      </c>
      <c r="E1938" s="155">
        <v>652.01866497574247</v>
      </c>
      <c r="F1938" s="170">
        <v>8391.3580903324346</v>
      </c>
      <c r="G1938" s="171">
        <v>152308.43895562584</v>
      </c>
      <c r="H1938" s="171">
        <v>136535.48772450321</v>
      </c>
      <c r="I1938" s="155">
        <v>297235.2847704615</v>
      </c>
      <c r="L1938" s="143"/>
      <c r="M1938" s="190" t="s">
        <v>33</v>
      </c>
      <c r="N1938" s="154">
        <v>7.9452068341420308</v>
      </c>
      <c r="O1938" s="154">
        <v>2.315723120746261E-2</v>
      </c>
      <c r="P1938" s="154">
        <v>28.896170833390439</v>
      </c>
      <c r="Q1938" s="155">
        <v>18.407377521202275</v>
      </c>
      <c r="R1938" s="167">
        <v>636.88038039976982</v>
      </c>
      <c r="S1938" s="154">
        <v>2.3931851349480771E-2</v>
      </c>
      <c r="T1938" s="154">
        <v>29.862761172028534</v>
      </c>
      <c r="U1938" s="155">
        <v>334.1055053711965</v>
      </c>
      <c r="V1938" s="167">
        <v>597.59010848918842</v>
      </c>
      <c r="W1938" s="154">
        <v>0</v>
      </c>
      <c r="X1938" s="154">
        <v>0</v>
      </c>
      <c r="Y1938" s="155">
        <v>299.50578208334377</v>
      </c>
      <c r="Z1938" s="186">
        <v>652.01866497574247</v>
      </c>
      <c r="AA1938" s="187">
        <v>2.8231365925524689E-2</v>
      </c>
      <c r="AB1938" s="188">
        <v>0.5124170876053471</v>
      </c>
      <c r="AC1938" s="189">
        <v>0.45935154646912829</v>
      </c>
    </row>
    <row r="1939" spans="1:53" x14ac:dyDescent="0.25">
      <c r="A1939" s="143" t="s">
        <v>25</v>
      </c>
      <c r="B1939" s="167">
        <v>115.89130776401426</v>
      </c>
      <c r="C1939" s="154">
        <v>345.66862268017815</v>
      </c>
      <c r="D1939" s="154">
        <v>219.51245336982561</v>
      </c>
      <c r="E1939" s="155">
        <v>681.07238381401794</v>
      </c>
      <c r="F1939" s="170">
        <v>52831.287992253303</v>
      </c>
      <c r="G1939" s="171">
        <v>157579.70901397194</v>
      </c>
      <c r="H1939" s="171">
        <v>100068.98589393939</v>
      </c>
      <c r="I1939" s="155">
        <v>310479.98290016456</v>
      </c>
      <c r="L1939" s="143"/>
      <c r="M1939" s="190" t="s">
        <v>25</v>
      </c>
      <c r="N1939" s="154">
        <v>84.379507203468421</v>
      </c>
      <c r="O1939" s="154">
        <v>0.11815331957371381</v>
      </c>
      <c r="P1939" s="154">
        <v>147.43465988429398</v>
      </c>
      <c r="Q1939" s="155">
        <v>115.89130776401426</v>
      </c>
      <c r="R1939" s="167">
        <v>388.22321072992264</v>
      </c>
      <c r="S1939" s="154">
        <v>0.24255597315369054</v>
      </c>
      <c r="T1939" s="154">
        <v>302.66739465163778</v>
      </c>
      <c r="U1939" s="155">
        <v>345.66862268017815</v>
      </c>
      <c r="V1939" s="167">
        <v>437.98309973027085</v>
      </c>
      <c r="W1939" s="154">
        <v>0</v>
      </c>
      <c r="X1939" s="154">
        <v>0</v>
      </c>
      <c r="Y1939" s="155">
        <v>219.51245336982561</v>
      </c>
      <c r="Z1939" s="186">
        <v>681.07238381401794</v>
      </c>
      <c r="AA1939" s="187">
        <v>0.1701600454198727</v>
      </c>
      <c r="AB1939" s="188">
        <v>0.50753580808023291</v>
      </c>
      <c r="AC1939" s="189">
        <v>0.32230414649989447</v>
      </c>
      <c r="AZ1939" s="159"/>
    </row>
    <row r="1940" spans="1:53" x14ac:dyDescent="0.25">
      <c r="A1940" s="143" t="s">
        <v>173</v>
      </c>
      <c r="B1940" s="167">
        <v>42.487287600765868</v>
      </c>
      <c r="C1940" s="154">
        <v>53.650381247515256</v>
      </c>
      <c r="D1940" s="154">
        <v>1300.0577399548572</v>
      </c>
      <c r="E1940" s="155">
        <v>1396.1954088031384</v>
      </c>
      <c r="F1940" s="170">
        <v>19368.649560987607</v>
      </c>
      <c r="G1940" s="171">
        <v>24457.561117122776</v>
      </c>
      <c r="H1940" s="171">
        <v>592656.39668137557</v>
      </c>
      <c r="I1940" s="155">
        <v>636482.60735948593</v>
      </c>
      <c r="L1940" s="143"/>
      <c r="M1940" s="190" t="s">
        <v>173</v>
      </c>
      <c r="N1940" s="154">
        <v>24.916982319220871</v>
      </c>
      <c r="O1940" s="154">
        <v>4.8158190392454954E-2</v>
      </c>
      <c r="P1940" s="154">
        <v>60.092991434954882</v>
      </c>
      <c r="Q1940" s="155">
        <v>42.487287600765868</v>
      </c>
      <c r="R1940" s="167">
        <v>5.118167834019971E-3</v>
      </c>
      <c r="S1940" s="154">
        <v>8.6121796758548155E-2</v>
      </c>
      <c r="T1940" s="154">
        <v>107.4649265846415</v>
      </c>
      <c r="U1940" s="155">
        <v>53.650381247515256</v>
      </c>
      <c r="V1940" s="167">
        <v>23.096479154502056</v>
      </c>
      <c r="W1940" s="154">
        <v>2.0684232040249588</v>
      </c>
      <c r="X1940" s="154">
        <v>2581.0300775505834</v>
      </c>
      <c r="Y1940" s="155">
        <v>1300.0577399548572</v>
      </c>
      <c r="Z1940" s="186">
        <v>1396.1954088031384</v>
      </c>
      <c r="AA1940" s="187">
        <v>3.0430760144947958E-2</v>
      </c>
      <c r="AB1940" s="188">
        <v>3.8426126392655892E-2</v>
      </c>
      <c r="AC1940" s="189">
        <v>0.93114311346239609</v>
      </c>
      <c r="AX1940" s="159"/>
    </row>
    <row r="1941" spans="1:53" x14ac:dyDescent="0.25">
      <c r="A1941" s="143" t="s">
        <v>199</v>
      </c>
      <c r="B1941" s="272">
        <v>0.21577369135137359</v>
      </c>
      <c r="C1941" s="273">
        <v>0.12546594650809509</v>
      </c>
      <c r="D1941" s="154">
        <v>0</v>
      </c>
      <c r="E1941" s="155">
        <v>0.34123963785946865</v>
      </c>
      <c r="F1941" s="170">
        <v>98.364599113409227</v>
      </c>
      <c r="G1941" s="171">
        <v>57.196071742388789</v>
      </c>
      <c r="H1941" s="171">
        <v>0</v>
      </c>
      <c r="I1941" s="155">
        <v>155.56067085579801</v>
      </c>
      <c r="L1941" s="143"/>
      <c r="M1941" s="191" t="s">
        <v>199</v>
      </c>
      <c r="N1941" s="154">
        <v>1.3622843188600608E-2</v>
      </c>
      <c r="O1941" s="154">
        <v>3.3542485230459769E-4</v>
      </c>
      <c r="P1941" s="154">
        <v>0.41855149897345778</v>
      </c>
      <c r="Q1941" s="155">
        <v>0.21577369135137359</v>
      </c>
      <c r="R1941" s="167">
        <v>0.21333232760335261</v>
      </c>
      <c r="S1941" s="154">
        <v>2.9772323731150521E-5</v>
      </c>
      <c r="T1941" s="154">
        <v>3.7150648319523145E-2</v>
      </c>
      <c r="U1941" s="155">
        <v>0.12546594650809509</v>
      </c>
      <c r="V1941" s="167">
        <v>0</v>
      </c>
      <c r="W1941" s="154">
        <v>0</v>
      </c>
      <c r="X1941" s="154">
        <v>0</v>
      </c>
      <c r="Y1941" s="155">
        <v>0</v>
      </c>
      <c r="Z1941" s="186">
        <v>0.34123963785946865</v>
      </c>
      <c r="AA1941" s="187">
        <v>0.63232305808575151</v>
      </c>
      <c r="AB1941" s="188">
        <v>0.3676769419142486</v>
      </c>
      <c r="AC1941" s="189">
        <v>0</v>
      </c>
      <c r="BA1941" s="159"/>
    </row>
    <row r="1942" spans="1:53" x14ac:dyDescent="0.25">
      <c r="A1942" s="143" t="s">
        <v>175</v>
      </c>
      <c r="B1942" s="167">
        <v>-10.553048075120286</v>
      </c>
      <c r="C1942" s="154">
        <v>101.80424300185169</v>
      </c>
      <c r="D1942" s="154">
        <v>125.53040957103941</v>
      </c>
      <c r="E1942" s="155">
        <v>216.78160449777081</v>
      </c>
      <c r="F1942" s="170">
        <v>-4810.8105155570156</v>
      </c>
      <c r="G1942" s="171">
        <v>46409.427804681676</v>
      </c>
      <c r="H1942" s="171">
        <v>57225.458473015817</v>
      </c>
      <c r="I1942" s="155">
        <v>98824.075762140463</v>
      </c>
      <c r="L1942" s="143"/>
      <c r="M1942" s="190" t="s">
        <v>175</v>
      </c>
      <c r="N1942" s="154">
        <v>7.9863914627146348</v>
      </c>
      <c r="O1942" s="154">
        <v>-2.3366592785686476E-2</v>
      </c>
      <c r="P1942" s="154">
        <v>-29.157417433906126</v>
      </c>
      <c r="Q1942" s="155">
        <v>-10.553048075120286</v>
      </c>
      <c r="R1942" s="167">
        <v>174.69439105193922</v>
      </c>
      <c r="S1942" s="154">
        <v>2.2874622516106696E-2</v>
      </c>
      <c r="T1942" s="154">
        <v>28.543524657720276</v>
      </c>
      <c r="U1942" s="155">
        <v>101.80424300185169</v>
      </c>
      <c r="V1942" s="167">
        <v>0</v>
      </c>
      <c r="W1942" s="154">
        <v>0.20157603338117078</v>
      </c>
      <c r="X1942" s="154">
        <v>251.45689070773275</v>
      </c>
      <c r="Y1942" s="155">
        <v>125.53040957103941</v>
      </c>
      <c r="Z1942" s="186">
        <v>216.78160449777081</v>
      </c>
      <c r="AA1942" s="187">
        <v>-4.8680551560493703E-2</v>
      </c>
      <c r="AB1942" s="188">
        <v>0.46961661363152496</v>
      </c>
      <c r="AC1942" s="189">
        <v>0.57906393792896871</v>
      </c>
      <c r="AV1942" s="432"/>
    </row>
    <row r="1943" spans="1:53" x14ac:dyDescent="0.25">
      <c r="A1943" s="143" t="s">
        <v>85</v>
      </c>
      <c r="B1943" s="102">
        <v>0.3925626457628632</v>
      </c>
      <c r="C1943" s="42">
        <v>4.6492841207148777E-2</v>
      </c>
      <c r="D1943" s="42">
        <v>5.1845620464187427E-2</v>
      </c>
      <c r="E1943" s="36">
        <v>0.4909011074341994</v>
      </c>
      <c r="F1943" s="173">
        <v>178.95725394289366</v>
      </c>
      <c r="G1943" s="174">
        <v>21.194658432836185</v>
      </c>
      <c r="H1943" s="174">
        <v>23.634826103248649</v>
      </c>
      <c r="I1943" s="36">
        <v>223.78673847897846</v>
      </c>
      <c r="L1943" s="143"/>
      <c r="M1943" s="190" t="s">
        <v>85</v>
      </c>
      <c r="N1943" s="42">
        <v>0.39255421601093116</v>
      </c>
      <c r="O1943" s="42">
        <v>3.1435119648470702E-4</v>
      </c>
      <c r="P1943" s="42">
        <v>0.39225526549026857</v>
      </c>
      <c r="Q1943" s="36">
        <v>0.3925626457628632</v>
      </c>
      <c r="R1943" s="102">
        <v>2.5931715847119802E-3</v>
      </c>
      <c r="S1943" s="42">
        <v>7.2549404576540888E-5</v>
      </c>
      <c r="T1943" s="42">
        <v>9.0528957012309036E-2</v>
      </c>
      <c r="U1943" s="36">
        <v>4.6492841207148777E-2</v>
      </c>
      <c r="V1943" s="102">
        <v>0</v>
      </c>
      <c r="W1943" s="42">
        <v>6.1473723690920991E-5</v>
      </c>
      <c r="X1943" s="42">
        <v>0.10387670695584854</v>
      </c>
      <c r="Y1943" s="36">
        <v>5.1845620464187427E-2</v>
      </c>
      <c r="Z1943" s="30">
        <v>0.4909011074341994</v>
      </c>
      <c r="AA1943" s="187">
        <v>0.79967765364123256</v>
      </c>
      <c r="AB1943" s="188">
        <v>9.4709179716773603E-2</v>
      </c>
      <c r="AC1943" s="189">
        <v>0.10561316664199384</v>
      </c>
    </row>
    <row r="1944" spans="1:53" x14ac:dyDescent="0.25">
      <c r="A1944" s="143" t="s">
        <v>86</v>
      </c>
      <c r="B1944" s="102">
        <v>7.1444785314611877E-3</v>
      </c>
      <c r="C1944" s="42">
        <v>1.3082503373980027E-3</v>
      </c>
      <c r="D1944" s="42">
        <v>3.2457895855226443E-4</v>
      </c>
      <c r="E1944" s="36">
        <v>8.7773078274114551E-3</v>
      </c>
      <c r="F1944" s="173">
        <v>3.2569483435176201</v>
      </c>
      <c r="G1944" s="174">
        <v>0.59639115024723199</v>
      </c>
      <c r="H1944" s="174">
        <v>0.14796557883718162</v>
      </c>
      <c r="I1944" s="36">
        <v>4.0013050726020341</v>
      </c>
      <c r="L1944" s="143"/>
      <c r="M1944" s="190" t="s">
        <v>86</v>
      </c>
      <c r="N1944" s="42">
        <v>7.1719283088629126E-4</v>
      </c>
      <c r="O1944" s="42">
        <v>1.0892128393908364E-5</v>
      </c>
      <c r="P1944" s="42">
        <v>1.3591469549613985E-2</v>
      </c>
      <c r="Q1944" s="36">
        <v>7.1444785314611877E-3</v>
      </c>
      <c r="R1944" s="102">
        <v>2.0981981168448965E-3</v>
      </c>
      <c r="S1944" s="42">
        <v>4.12014206177012E-7</v>
      </c>
      <c r="T1944" s="42">
        <v>5.1412160550687942E-4</v>
      </c>
      <c r="U1944" s="36">
        <v>1.3082503373980027E-3</v>
      </c>
      <c r="V1944" s="102">
        <v>0</v>
      </c>
      <c r="W1944" s="42">
        <v>3.8485559696814636E-7</v>
      </c>
      <c r="X1944" s="42">
        <v>6.5031902520787995E-4</v>
      </c>
      <c r="Y1944" s="36">
        <v>3.2457895855226443E-4</v>
      </c>
      <c r="Z1944" s="30">
        <v>8.7773078274114551E-3</v>
      </c>
      <c r="AA1944" s="187">
        <v>0.81397151289932479</v>
      </c>
      <c r="AB1944" s="188">
        <v>0.14904915756883316</v>
      </c>
      <c r="AC1944" s="189">
        <v>3.6979329531842006E-2</v>
      </c>
    </row>
    <row r="1945" spans="1:53" x14ac:dyDescent="0.25">
      <c r="A1945" s="143" t="s">
        <v>176</v>
      </c>
      <c r="B1945" s="167">
        <v>3.1171181086028241</v>
      </c>
      <c r="C1945" s="154">
        <v>103.54571457747662</v>
      </c>
      <c r="D1945" s="154">
        <v>127.17179160898138</v>
      </c>
      <c r="E1945" s="155">
        <v>233.83462429506085</v>
      </c>
      <c r="F1945" s="170">
        <v>1420.9984137619629</v>
      </c>
      <c r="G1945" s="171">
        <v>47203.311212482266</v>
      </c>
      <c r="H1945" s="171">
        <v>57973.714134505128</v>
      </c>
      <c r="I1945" s="155">
        <v>106598.02376074938</v>
      </c>
      <c r="L1945" s="143"/>
      <c r="M1945" s="190" t="s">
        <v>176</v>
      </c>
      <c r="N1945" s="154">
        <v>19.953074043227435</v>
      </c>
      <c r="O1945" s="154">
        <v>-1.104964286675955E-2</v>
      </c>
      <c r="P1945" s="154">
        <v>-13.788020038550362</v>
      </c>
      <c r="Q1945" s="155">
        <v>3.1171181086028241</v>
      </c>
      <c r="R1945" s="154">
        <v>175.32820870044446</v>
      </c>
      <c r="S1945" s="154">
        <v>2.5160288418039831E-2</v>
      </c>
      <c r="T1945" s="154">
        <v>31.395635593548871</v>
      </c>
      <c r="U1945" s="155">
        <v>103.54571457747662</v>
      </c>
      <c r="V1945" s="154">
        <v>0</v>
      </c>
      <c r="W1945" s="154">
        <v>0.20352223182509496</v>
      </c>
      <c r="X1945" s="154">
        <v>254.74552645808831</v>
      </c>
      <c r="Y1945" s="155">
        <v>127.17179160898138</v>
      </c>
      <c r="Z1945" s="154">
        <v>233.83462429506085</v>
      </c>
      <c r="AA1945" s="187">
        <v>1.3330438629437245E-2</v>
      </c>
      <c r="AB1945" s="188">
        <v>0.44281600678101013</v>
      </c>
      <c r="AC1945" s="189">
        <v>0.54385355458955253</v>
      </c>
    </row>
    <row r="1946" spans="1:53" x14ac:dyDescent="0.25">
      <c r="A1946" s="143" t="s">
        <v>177</v>
      </c>
      <c r="B1946" s="102">
        <v>1.430054972023137E-2</v>
      </c>
      <c r="C1946" s="42">
        <v>1.3250043073916881E-2</v>
      </c>
      <c r="D1946" s="42">
        <v>4.8547954796974858E-2</v>
      </c>
      <c r="E1946" s="36">
        <v>7.6098547591123111E-2</v>
      </c>
      <c r="F1946" s="173">
        <v>6.5191814234723688</v>
      </c>
      <c r="G1946" s="174">
        <v>6.0402877062470095</v>
      </c>
      <c r="H1946" s="174">
        <v>22.131521602436287</v>
      </c>
      <c r="I1946" s="36">
        <v>34.690990732155669</v>
      </c>
      <c r="L1946" s="143"/>
      <c r="M1946" s="190" t="s">
        <v>177</v>
      </c>
      <c r="N1946" s="42">
        <v>1.6752351327405095E-2</v>
      </c>
      <c r="O1946" s="42">
        <v>9.4785191313386175E-6</v>
      </c>
      <c r="P1946" s="42">
        <v>1.1827532644682323E-2</v>
      </c>
      <c r="Q1946" s="36">
        <v>1.430054972023137E-2</v>
      </c>
      <c r="R1946" s="102">
        <v>2.9766030306496633E-3</v>
      </c>
      <c r="S1946" s="42">
        <v>1.887565061526586E-5</v>
      </c>
      <c r="T1946" s="42">
        <v>2.3553507752444212E-2</v>
      </c>
      <c r="U1946" s="36">
        <v>1.3250043073916881E-2</v>
      </c>
      <c r="V1946" s="102">
        <v>0</v>
      </c>
      <c r="W1946" s="42">
        <v>5.7563657879454971E-5</v>
      </c>
      <c r="X1946" s="42">
        <v>9.7269578965394246E-2</v>
      </c>
      <c r="Y1946" s="36">
        <v>4.8547954796974858E-2</v>
      </c>
      <c r="Z1946" s="30">
        <v>7.6098547591123111E-2</v>
      </c>
      <c r="AA1946" s="187">
        <v>0.18792145412640607</v>
      </c>
      <c r="AB1946" s="188">
        <v>0.17411689832911473</v>
      </c>
      <c r="AC1946" s="189">
        <v>0.63796164754447915</v>
      </c>
    </row>
    <row r="1947" spans="1:53" x14ac:dyDescent="0.25">
      <c r="A1947" s="143" t="s">
        <v>178</v>
      </c>
      <c r="B1947" s="102">
        <v>2.8458866778414423E-2</v>
      </c>
      <c r="C1947" s="42">
        <v>2.5281155265746629E-2</v>
      </c>
      <c r="D1947" s="42">
        <v>1.4006360292612652</v>
      </c>
      <c r="E1947" s="36">
        <v>1.4543760513054262</v>
      </c>
      <c r="F1947" s="173">
        <v>12.97352334452165</v>
      </c>
      <c r="G1947" s="174">
        <v>11.52490225877202</v>
      </c>
      <c r="H1947" s="174">
        <v>638.50694984740835</v>
      </c>
      <c r="I1947" s="36">
        <v>663.0053754507021</v>
      </c>
      <c r="L1947" s="143"/>
      <c r="M1947" s="190" t="s">
        <v>178</v>
      </c>
      <c r="N1947" s="42">
        <v>2.4114669218463357E-2</v>
      </c>
      <c r="O1947" s="42">
        <v>2.6283631620424981E-5</v>
      </c>
      <c r="P1947" s="42">
        <v>3.2797371266947886E-2</v>
      </c>
      <c r="Q1947" s="36">
        <v>2.8458866778414423E-2</v>
      </c>
      <c r="R1947" s="102">
        <v>3.1539767359163501E-2</v>
      </c>
      <c r="S1947" s="42">
        <v>1.5208397007044582E-5</v>
      </c>
      <c r="T1947" s="42">
        <v>1.8977417208494381E-2</v>
      </c>
      <c r="U1947" s="36">
        <v>2.5281155265746629E-2</v>
      </c>
      <c r="V1947" s="102">
        <v>0</v>
      </c>
      <c r="W1947" s="42">
        <v>1.6607441763346481E-3</v>
      </c>
      <c r="X1947" s="42">
        <v>2.8062825183831279</v>
      </c>
      <c r="Y1947" s="36">
        <v>1.4006360292612652</v>
      </c>
      <c r="Z1947" s="30">
        <v>1.4543760513054262</v>
      </c>
      <c r="AA1947" s="187">
        <v>1.9567749862815856E-2</v>
      </c>
      <c r="AB1947" s="188">
        <v>1.738281873044777E-2</v>
      </c>
      <c r="AC1947" s="189">
        <v>0.96304943140673638</v>
      </c>
    </row>
    <row r="1948" spans="1:53" x14ac:dyDescent="0.25">
      <c r="A1948" s="143" t="s">
        <v>179</v>
      </c>
      <c r="B1948" s="102">
        <v>5.7025913765828731E-2</v>
      </c>
      <c r="C1948" s="42">
        <v>6.062902153982451E-2</v>
      </c>
      <c r="D1948" s="42">
        <v>5.7070542256519918E-2</v>
      </c>
      <c r="E1948" s="36">
        <v>0.17472547756217316</v>
      </c>
      <c r="F1948" s="173">
        <v>25.996362723929828</v>
      </c>
      <c r="G1948" s="174">
        <v>27.638908900582823</v>
      </c>
      <c r="H1948" s="174">
        <v>26.016707482219783</v>
      </c>
      <c r="I1948" s="36">
        <v>79.651979106732441</v>
      </c>
      <c r="L1948" s="143"/>
      <c r="M1948" s="190" t="s">
        <v>179</v>
      </c>
      <c r="N1948" s="42">
        <v>4.3757317470283399E-2</v>
      </c>
      <c r="O1948" s="42">
        <v>5.6338972572825059E-5</v>
      </c>
      <c r="P1948" s="42">
        <v>7.0301175535934582E-2</v>
      </c>
      <c r="Q1948" s="36">
        <v>5.7025913765828731E-2</v>
      </c>
      <c r="R1948" s="102">
        <v>8.2112351064851624E-2</v>
      </c>
      <c r="S1948" s="42">
        <v>3.1263866727284279E-5</v>
      </c>
      <c r="T1948" s="42">
        <v>3.9011832881507336E-2</v>
      </c>
      <c r="U1948" s="36">
        <v>6.062902153982451E-2</v>
      </c>
      <c r="V1948" s="102">
        <v>0</v>
      </c>
      <c r="W1948" s="42">
        <v>6.7668950899946013E-5</v>
      </c>
      <c r="X1948" s="42">
        <v>0.11434524152115967</v>
      </c>
      <c r="Y1948" s="36">
        <v>5.7070542256519918E-2</v>
      </c>
      <c r="Z1948" s="30">
        <v>0.17472547756217316</v>
      </c>
      <c r="AA1948" s="187">
        <v>0.32637434769944756</v>
      </c>
      <c r="AB1948" s="188">
        <v>0.34699588397605424</v>
      </c>
      <c r="AC1948" s="189">
        <v>0.32662976832449814</v>
      </c>
    </row>
    <row r="1949" spans="1:53" x14ac:dyDescent="0.25">
      <c r="A1949" s="143" t="s">
        <v>180</v>
      </c>
      <c r="B1949" s="102">
        <v>7.7430337837595745E-3</v>
      </c>
      <c r="C1949" s="42">
        <v>8.1977808895773007E-3</v>
      </c>
      <c r="D1949" s="42">
        <v>2.0765213335991441E-2</v>
      </c>
      <c r="E1949" s="36">
        <v>3.6706028009328318E-2</v>
      </c>
      <c r="F1949" s="173">
        <v>3.5298113003999747</v>
      </c>
      <c r="G1949" s="174">
        <v>3.7371165398923192</v>
      </c>
      <c r="H1949" s="174">
        <v>9.4662230251835311</v>
      </c>
      <c r="I1949" s="36">
        <v>16.733150865475825</v>
      </c>
      <c r="L1949" s="143"/>
      <c r="M1949" s="190" t="s">
        <v>180</v>
      </c>
      <c r="N1949" s="42">
        <v>1.1411490558844564E-2</v>
      </c>
      <c r="O1949" s="42">
        <v>3.248708305375537E-6</v>
      </c>
      <c r="P1949" s="42">
        <v>4.0538192730801862E-3</v>
      </c>
      <c r="Q1949" s="36">
        <v>7.7430337837595745E-3</v>
      </c>
      <c r="R1949" s="102">
        <v>1.3032042779429581E-2</v>
      </c>
      <c r="S1949" s="42">
        <v>2.6748772220830666E-6</v>
      </c>
      <c r="T1949" s="42">
        <v>3.3377785312584613E-3</v>
      </c>
      <c r="U1949" s="36">
        <v>8.1977808895773007E-3</v>
      </c>
      <c r="V1949" s="102">
        <v>1.7999999999999999E-2</v>
      </c>
      <c r="W1949" s="42">
        <v>3.2787332669807238E-6</v>
      </c>
      <c r="X1949" s="42">
        <v>2.3540318599747506E-2</v>
      </c>
      <c r="Y1949" s="36">
        <v>2.0765213335991441E-2</v>
      </c>
      <c r="Z1949" s="30">
        <v>3.6706028009328318E-2</v>
      </c>
      <c r="AA1949" s="187">
        <v>0.21094719869422515</v>
      </c>
      <c r="AB1949" s="188">
        <v>0.22333609312056185</v>
      </c>
      <c r="AC1949" s="189">
        <v>0.56571670818521291</v>
      </c>
    </row>
    <row r="1950" spans="1:53" x14ac:dyDescent="0.25">
      <c r="A1950" s="143" t="s">
        <v>181</v>
      </c>
      <c r="B1950" s="102">
        <v>2.8592586698567429E-3</v>
      </c>
      <c r="C1950" s="42">
        <v>5.3986489707006586E-3</v>
      </c>
      <c r="D1950" s="42">
        <v>7.1439850715163417E-3</v>
      </c>
      <c r="E1950" s="36">
        <v>1.5401892712073742E-2</v>
      </c>
      <c r="F1950" s="173">
        <v>1.3034482149355315</v>
      </c>
      <c r="G1950" s="174">
        <v>2.4610782641347675</v>
      </c>
      <c r="H1950" s="174">
        <v>3.2567233902837511</v>
      </c>
      <c r="I1950" s="36">
        <v>7.0212498693540502</v>
      </c>
      <c r="L1950" s="143"/>
      <c r="M1950" s="190" t="s">
        <v>181</v>
      </c>
      <c r="N1950" s="42">
        <v>2.2534945278611649E-3</v>
      </c>
      <c r="O1950" s="42">
        <v>2.7769290189630321E-6</v>
      </c>
      <c r="P1950" s="42">
        <v>3.4651213094204565E-3</v>
      </c>
      <c r="Q1950" s="36">
        <v>2.8592586698567429E-3</v>
      </c>
      <c r="R1950" s="102">
        <v>8.1272360474065539E-3</v>
      </c>
      <c r="S1950" s="42">
        <v>2.1276321497014892E-6</v>
      </c>
      <c r="T1950" s="42">
        <v>2.6549124771261686E-3</v>
      </c>
      <c r="U1950" s="36">
        <v>5.3986489707006586E-3</v>
      </c>
      <c r="V1950" s="102">
        <v>4.5999999999999999E-3</v>
      </c>
      <c r="W1950" s="42">
        <v>3.0164213285527025E-6</v>
      </c>
      <c r="X1950" s="42">
        <v>9.6970706765192559E-3</v>
      </c>
      <c r="Y1950" s="36">
        <v>7.1439850715163417E-3</v>
      </c>
      <c r="Z1950" s="30">
        <v>1.5401892712073742E-2</v>
      </c>
      <c r="AA1950" s="187">
        <v>0.18564333120015394</v>
      </c>
      <c r="AB1950" s="188">
        <v>0.35051854156006346</v>
      </c>
      <c r="AC1950" s="189">
        <v>0.46383812723978268</v>
      </c>
    </row>
    <row r="1951" spans="1:53" x14ac:dyDescent="0.25">
      <c r="A1951" s="143" t="s">
        <v>182</v>
      </c>
      <c r="B1951" s="102">
        <v>2.7126740409864E-2</v>
      </c>
      <c r="C1951" s="42">
        <v>0.17746192422831394</v>
      </c>
      <c r="D1951" s="42">
        <v>7.0183585815641609E-4</v>
      </c>
      <c r="E1951" s="36">
        <v>0.20529050049633435</v>
      </c>
      <c r="F1951" s="173">
        <v>12.366247844945184</v>
      </c>
      <c r="G1951" s="174">
        <v>80.899441100937466</v>
      </c>
      <c r="H1951" s="174">
        <v>0.31994541317157632</v>
      </c>
      <c r="I1951" s="36">
        <v>93.585634359054211</v>
      </c>
      <c r="L1951" s="143"/>
      <c r="M1951" s="190" t="s">
        <v>182</v>
      </c>
      <c r="N1951" s="42">
        <v>1.9499828265438644E-2</v>
      </c>
      <c r="O1951" s="42">
        <v>2.7858099508691868E-5</v>
      </c>
      <c r="P1951" s="42">
        <v>3.4762031578167901E-2</v>
      </c>
      <c r="Q1951" s="36">
        <v>2.7126740409864E-2</v>
      </c>
      <c r="R1951" s="102">
        <v>0.31455277352672556</v>
      </c>
      <c r="S1951" s="42">
        <v>3.1803646262180049E-5</v>
      </c>
      <c r="T1951" s="42">
        <v>3.9685383251712641E-2</v>
      </c>
      <c r="U1951" s="36">
        <v>0.17746192422831394</v>
      </c>
      <c r="V1951" s="102">
        <v>0</v>
      </c>
      <c r="W1951" s="42">
        <v>1.1266696308361036E-6</v>
      </c>
      <c r="X1951" s="42">
        <v>1.4058864738087258E-3</v>
      </c>
      <c r="Y1951" s="36">
        <v>7.0183585815641609E-4</v>
      </c>
      <c r="Z1951" s="30">
        <v>0.20529050049633435</v>
      </c>
      <c r="AA1951" s="187">
        <v>0.132138312996847</v>
      </c>
      <c r="AB1951" s="188">
        <v>0.86444294207116856</v>
      </c>
      <c r="AC1951" s="189">
        <v>3.4187449319845564E-3</v>
      </c>
    </row>
    <row r="1952" spans="1:53" x14ac:dyDescent="0.25">
      <c r="A1952" s="143" t="s">
        <v>200</v>
      </c>
      <c r="B1952" s="102">
        <v>5.7007072486650319E-4</v>
      </c>
      <c r="C1952" s="42">
        <v>3.7770960669509959E-4</v>
      </c>
      <c r="D1952" s="42">
        <v>1.1334210363158396E-3</v>
      </c>
      <c r="E1952" s="36">
        <v>2.0812013678774425E-3</v>
      </c>
      <c r="F1952" s="173">
        <v>0.25987773563399824</v>
      </c>
      <c r="G1952" s="174">
        <v>0.17218620959376021</v>
      </c>
      <c r="H1952" s="174">
        <v>0.51669184118633138</v>
      </c>
      <c r="I1952" s="36">
        <v>0.94875578641408986</v>
      </c>
      <c r="L1952" s="143"/>
      <c r="M1952" s="190" t="s">
        <v>200</v>
      </c>
      <c r="N1952" s="42">
        <v>2.5429852374821995E-4</v>
      </c>
      <c r="O1952" s="42">
        <v>7.1054421326762736E-7</v>
      </c>
      <c r="P1952" s="42">
        <v>8.8663479615999001E-4</v>
      </c>
      <c r="Q1952" s="36">
        <v>5.7007072486650319E-4</v>
      </c>
      <c r="R1952" s="102">
        <v>5.1520635438308618E-4</v>
      </c>
      <c r="S1952" s="42">
        <v>1.9182534160711979E-7</v>
      </c>
      <c r="T1952" s="42">
        <v>2.3936444696663601E-4</v>
      </c>
      <c r="U1952" s="36">
        <v>3.7770960669509959E-4</v>
      </c>
      <c r="V1952" s="102">
        <v>6.5769205701482817E-4</v>
      </c>
      <c r="W1952" s="42">
        <v>5.6407525965506051E-7</v>
      </c>
      <c r="X1952" s="42">
        <v>1.6108518288684836E-3</v>
      </c>
      <c r="Y1952" s="36">
        <v>1.1334210363158396E-3</v>
      </c>
      <c r="Z1952" s="30">
        <v>2.0812013678774425E-3</v>
      </c>
      <c r="AA1952" s="187">
        <v>0.27391425628741634</v>
      </c>
      <c r="AB1952" s="188">
        <v>0.18148633405921447</v>
      </c>
      <c r="AC1952" s="189">
        <v>0.54459940965336917</v>
      </c>
    </row>
    <row r="1953" spans="1:51" x14ac:dyDescent="0.25">
      <c r="A1953" s="143" t="s">
        <v>201</v>
      </c>
      <c r="B1953" s="102">
        <v>8.1195762120598322E-4</v>
      </c>
      <c r="C1953" s="42">
        <v>9.1774862473881853E-4</v>
      </c>
      <c r="D1953" s="42">
        <v>1.1585547883089247E-3</v>
      </c>
      <c r="E1953" s="36">
        <v>2.8882610342537262E-3</v>
      </c>
      <c r="F1953" s="173">
        <v>0.37014654292095417</v>
      </c>
      <c r="G1953" s="174">
        <v>0.41837341241157694</v>
      </c>
      <c r="H1953" s="174">
        <v>0.52814954682009985</v>
      </c>
      <c r="I1953" s="36">
        <v>1.3166695021526309</v>
      </c>
      <c r="L1953" s="143"/>
      <c r="M1953" s="190" t="s">
        <v>201</v>
      </c>
      <c r="N1953" s="42">
        <v>4.8548717848637222E-4</v>
      </c>
      <c r="O1953" s="42">
        <v>9.1284253348131683E-7</v>
      </c>
      <c r="P1953" s="42">
        <v>1.1390676871145392E-3</v>
      </c>
      <c r="Q1953" s="36">
        <v>8.1195762120598322E-4</v>
      </c>
      <c r="R1953" s="102">
        <v>1.2678575492248948E-3</v>
      </c>
      <c r="S1953" s="42">
        <v>4.5320042479770817E-7</v>
      </c>
      <c r="T1953" s="42">
        <v>5.6551479662644106E-4</v>
      </c>
      <c r="U1953" s="36">
        <v>9.1774862473881853E-4</v>
      </c>
      <c r="V1953" s="102">
        <v>8.2226677724105428E-4</v>
      </c>
      <c r="W1953" s="42">
        <v>3.9873910443863851E-7</v>
      </c>
      <c r="X1953" s="42">
        <v>1.4960457939777155E-3</v>
      </c>
      <c r="Y1953" s="36">
        <v>1.1585547883089247E-3</v>
      </c>
      <c r="Z1953" s="30">
        <v>2.8882610342537262E-3</v>
      </c>
      <c r="AA1953" s="187">
        <v>0.28112335124023102</v>
      </c>
      <c r="AB1953" s="188">
        <v>0.31775127450554275</v>
      </c>
      <c r="AC1953" s="189">
        <v>0.40112537425422629</v>
      </c>
    </row>
    <row r="1954" spans="1:51" ht="11.25" customHeight="1" x14ac:dyDescent="0.25">
      <c r="A1954" s="143" t="s">
        <v>185</v>
      </c>
      <c r="B1954" s="102">
        <v>1.1485759767912332E-3</v>
      </c>
      <c r="C1954" s="42">
        <v>3.7763668110666702E-3</v>
      </c>
      <c r="D1954" s="42">
        <v>3.3498088809912653E-2</v>
      </c>
      <c r="E1954" s="36">
        <v>3.8423031597770559E-2</v>
      </c>
      <c r="F1954" s="173">
        <v>0.52360051311530231</v>
      </c>
      <c r="G1954" s="174">
        <v>1.7215296505766153</v>
      </c>
      <c r="H1954" s="174">
        <v>15.270749905681038</v>
      </c>
      <c r="I1954" s="36">
        <v>17.515880069372955</v>
      </c>
      <c r="L1954" s="143"/>
      <c r="M1954" s="190" t="s">
        <v>185</v>
      </c>
      <c r="N1954" s="42">
        <v>4.4465697151693746E-4</v>
      </c>
      <c r="O1954" s="42">
        <v>1.4860726730998088E-6</v>
      </c>
      <c r="P1954" s="42">
        <v>1.8543585564273722E-3</v>
      </c>
      <c r="Q1954" s="36">
        <v>1.1485759767912332E-3</v>
      </c>
      <c r="R1954" s="102">
        <v>9.8752259669079292E-4</v>
      </c>
      <c r="S1954" s="42">
        <v>5.2677398043896643E-6</v>
      </c>
      <c r="T1954" s="42">
        <v>6.5732171488809554E-3</v>
      </c>
      <c r="U1954" s="36">
        <v>3.7763668110666702E-3</v>
      </c>
      <c r="V1954" s="102">
        <v>0</v>
      </c>
      <c r="W1954" s="42">
        <v>3.9718923936823928E-5</v>
      </c>
      <c r="X1954" s="42">
        <v>6.7116009486122022E-2</v>
      </c>
      <c r="Y1954" s="36">
        <v>3.3498088809912653E-2</v>
      </c>
      <c r="Z1954" s="30">
        <v>3.8423031597770559E-2</v>
      </c>
      <c r="AA1954" s="187">
        <v>2.9892903527629966E-2</v>
      </c>
      <c r="AB1954" s="188">
        <v>9.8283936848069756E-2</v>
      </c>
      <c r="AC1954" s="189">
        <v>0.87182315962430024</v>
      </c>
    </row>
    <row r="1955" spans="1:51" x14ac:dyDescent="0.25">
      <c r="A1955" s="143" t="s">
        <v>186</v>
      </c>
      <c r="B1955" s="102">
        <v>1.3260326664926493E-3</v>
      </c>
      <c r="C1955" s="42">
        <v>8.1446691667512276E-3</v>
      </c>
      <c r="D1955" s="42">
        <v>0.96643886019027292</v>
      </c>
      <c r="E1955" s="36">
        <v>0.97590956202351675</v>
      </c>
      <c r="F1955" s="173">
        <v>0.60449756795618814</v>
      </c>
      <c r="G1955" s="174">
        <v>3.7129045366064242</v>
      </c>
      <c r="H1955" s="174">
        <v>440.56979539471172</v>
      </c>
      <c r="I1955" s="36">
        <v>444.88719749927429</v>
      </c>
      <c r="L1955" s="143"/>
      <c r="M1955" s="190" t="s">
        <v>186</v>
      </c>
      <c r="N1955" s="42">
        <v>1.6343132271107372E-3</v>
      </c>
      <c r="O1955" s="42">
        <v>8.1378751187089308E-7</v>
      </c>
      <c r="P1955" s="42">
        <v>1.0154643598982189E-3</v>
      </c>
      <c r="Q1955" s="36">
        <v>1.3260326664926493E-3</v>
      </c>
      <c r="R1955" s="102">
        <v>1.0032635106758826E-2</v>
      </c>
      <c r="S1955" s="42">
        <v>5.002843958365201E-6</v>
      </c>
      <c r="T1955" s="42">
        <v>6.2426735035201204E-3</v>
      </c>
      <c r="U1955" s="36">
        <v>8.1446691667512276E-3</v>
      </c>
      <c r="V1955" s="102">
        <v>0</v>
      </c>
      <c r="W1955" s="42">
        <v>1.1459134816709071E-3</v>
      </c>
      <c r="X1955" s="42">
        <v>1.9363349376843582</v>
      </c>
      <c r="Y1955" s="36">
        <v>0.96643886019027292</v>
      </c>
      <c r="Z1955" s="30">
        <v>0.97590956202351675</v>
      </c>
      <c r="AA1955" s="187">
        <v>1.358765932924321E-3</v>
      </c>
      <c r="AB1955" s="188">
        <v>8.3457212468166838E-3</v>
      </c>
      <c r="AC1955" s="189">
        <v>0.99029551282025907</v>
      </c>
    </row>
    <row r="1956" spans="1:51" x14ac:dyDescent="0.25">
      <c r="A1956" s="143" t="s">
        <v>187</v>
      </c>
      <c r="B1956" s="102">
        <v>2.9413413743583309E-3</v>
      </c>
      <c r="C1956" s="42">
        <v>1.8986042440247985E-2</v>
      </c>
      <c r="D1956" s="42">
        <v>3.9378674156998736E-2</v>
      </c>
      <c r="E1956" s="36">
        <v>6.130605797160505E-2</v>
      </c>
      <c r="F1956" s="173">
        <v>1.3408671990196248</v>
      </c>
      <c r="G1956" s="174">
        <v>8.6551536551505475</v>
      </c>
      <c r="H1956" s="174">
        <v>17.951528162731645</v>
      </c>
      <c r="I1956" s="36">
        <v>27.947549016901817</v>
      </c>
      <c r="L1956" s="143"/>
      <c r="M1956" s="190" t="s">
        <v>187</v>
      </c>
      <c r="N1956" s="42">
        <v>2.8244625457509573E-3</v>
      </c>
      <c r="O1956" s="42">
        <v>2.4493151581616754E-6</v>
      </c>
      <c r="P1956" s="42">
        <v>3.0563165605154209E-3</v>
      </c>
      <c r="Q1956" s="36">
        <v>2.9413413743583309E-3</v>
      </c>
      <c r="R1956" s="102">
        <v>2.5981846323883291E-2</v>
      </c>
      <c r="S1956" s="42">
        <v>9.574466359910862E-6</v>
      </c>
      <c r="T1956" s="42">
        <v>1.1947257990211561E-2</v>
      </c>
      <c r="U1956" s="36">
        <v>1.8986042440247985E-2</v>
      </c>
      <c r="V1956" s="102">
        <v>0</v>
      </c>
      <c r="W1956" s="42">
        <v>4.6691576120962749E-5</v>
      </c>
      <c r="X1956" s="42">
        <v>7.8898216649600172E-2</v>
      </c>
      <c r="Y1956" s="36">
        <v>3.9378674156998736E-2</v>
      </c>
      <c r="Z1956" s="30">
        <v>6.130605797160505E-2</v>
      </c>
      <c r="AA1956" s="187">
        <v>4.7977988989614424E-2</v>
      </c>
      <c r="AB1956" s="188">
        <v>0.30969276232116727</v>
      </c>
      <c r="AC1956" s="189">
        <v>0.64232924868921837</v>
      </c>
    </row>
    <row r="1957" spans="1:51" x14ac:dyDescent="0.25">
      <c r="A1957" s="143" t="s">
        <v>188</v>
      </c>
      <c r="B1957" s="102">
        <v>1.581270987580364E-4</v>
      </c>
      <c r="C1957" s="42">
        <v>2.8959310451629116E-3</v>
      </c>
      <c r="D1957" s="42">
        <v>1.4327997201834093E-2</v>
      </c>
      <c r="E1957" s="36">
        <v>1.7382055345755043E-2</v>
      </c>
      <c r="F1957" s="173">
        <v>7.2085287974111054E-2</v>
      </c>
      <c r="G1957" s="174">
        <v>1.320166024567168</v>
      </c>
      <c r="H1957" s="174">
        <v>6.5316938873766359</v>
      </c>
      <c r="I1957" s="36">
        <v>7.9239451999179158</v>
      </c>
      <c r="L1957" s="143"/>
      <c r="M1957" s="190" t="s">
        <v>188</v>
      </c>
      <c r="N1957" s="42">
        <v>7.4465400699079304E-5</v>
      </c>
      <c r="O1957" s="42">
        <v>1.9393176325998851E-7</v>
      </c>
      <c r="P1957" s="42">
        <v>2.4199289245664917E-4</v>
      </c>
      <c r="Q1957" s="36">
        <v>1.581270987580364E-4</v>
      </c>
      <c r="R1957" s="102">
        <v>4.5392335300489476E-3</v>
      </c>
      <c r="S1957" s="42">
        <v>9.9676699864769779E-7</v>
      </c>
      <c r="T1957" s="42">
        <v>1.2437907285188657E-3</v>
      </c>
      <c r="U1957" s="36">
        <v>2.8959310451629116E-3</v>
      </c>
      <c r="V1957" s="102">
        <v>1.2419999999999999E-2</v>
      </c>
      <c r="W1957" s="42">
        <v>2.2623259542166992E-6</v>
      </c>
      <c r="X1957" s="42">
        <v>1.6242819833825778E-2</v>
      </c>
      <c r="Y1957" s="36">
        <v>1.4327997201834093E-2</v>
      </c>
      <c r="Z1957" s="30">
        <v>1.7382055345755043E-2</v>
      </c>
      <c r="AA1957" s="187">
        <v>9.0971462012202943E-3</v>
      </c>
      <c r="AB1957" s="188">
        <v>0.16660463837897865</v>
      </c>
      <c r="AC1957" s="189">
        <v>0.82429821541980097</v>
      </c>
    </row>
    <row r="1958" spans="1:51" x14ac:dyDescent="0.25">
      <c r="A1958" s="143" t="s">
        <v>189</v>
      </c>
      <c r="B1958" s="102">
        <v>1.242425883068692E-4</v>
      </c>
      <c r="C1958" s="42">
        <v>1.9057297766739739E-3</v>
      </c>
      <c r="D1958" s="42">
        <v>4.9293496993462749E-3</v>
      </c>
      <c r="E1958" s="36">
        <v>6.9593220643271178E-3</v>
      </c>
      <c r="F1958" s="173">
        <v>5.6638380309841863E-2</v>
      </c>
      <c r="G1958" s="174">
        <v>0.86876367701269808</v>
      </c>
      <c r="H1958" s="174">
        <v>2.247139139295788</v>
      </c>
      <c r="I1958" s="36">
        <v>3.1725411966183281</v>
      </c>
      <c r="L1958" s="143"/>
      <c r="M1958" s="190" t="s">
        <v>189</v>
      </c>
      <c r="N1958" s="42">
        <v>5.9924684827738189E-5</v>
      </c>
      <c r="O1958" s="42">
        <v>1.5123535090975612E-7</v>
      </c>
      <c r="P1958" s="42">
        <v>1.8871524392466034E-4</v>
      </c>
      <c r="Q1958" s="36">
        <v>1.242425883068692E-4</v>
      </c>
      <c r="R1958" s="102">
        <v>2.84888273630078E-3</v>
      </c>
      <c r="S1958" s="42">
        <v>7.6718166683391508E-7</v>
      </c>
      <c r="T1958" s="42">
        <v>9.573084237261499E-4</v>
      </c>
      <c r="U1958" s="36">
        <v>1.9057297766739739E-3</v>
      </c>
      <c r="V1958" s="102">
        <v>3.1739999999999997E-3</v>
      </c>
      <c r="W1958" s="42">
        <v>2.0813307167013644E-6</v>
      </c>
      <c r="X1958" s="42">
        <v>6.6909787667982857E-3</v>
      </c>
      <c r="Y1958" s="36">
        <v>4.9293496993462749E-3</v>
      </c>
      <c r="Z1958" s="30">
        <v>6.9593220643271178E-3</v>
      </c>
      <c r="AA1958" s="187">
        <v>1.7852685528627271E-2</v>
      </c>
      <c r="AB1958" s="188">
        <v>0.27383842263064384</v>
      </c>
      <c r="AC1958" s="189">
        <v>0.70830889184072898</v>
      </c>
    </row>
    <row r="1959" spans="1:51" x14ac:dyDescent="0.25">
      <c r="A1959" s="143" t="s">
        <v>190</v>
      </c>
      <c r="B1959" s="102">
        <v>2.4935266099923412E-3</v>
      </c>
      <c r="C1959" s="42">
        <v>6.8175450040018903E-2</v>
      </c>
      <c r="D1959" s="42">
        <v>4.8426674212792705E-4</v>
      </c>
      <c r="E1959" s="42">
        <v>7.1153243392139173E-2</v>
      </c>
      <c r="F1959" s="173">
        <v>1.1367222010912386</v>
      </c>
      <c r="G1959" s="174">
        <v>31.079093890285012</v>
      </c>
      <c r="H1959" s="174">
        <v>0.22076233508838766</v>
      </c>
      <c r="I1959" s="36">
        <v>32.436578426464635</v>
      </c>
      <c r="L1959" s="143"/>
      <c r="M1959" s="190" t="s">
        <v>190</v>
      </c>
      <c r="N1959" s="42">
        <v>1.0837781680051344E-3</v>
      </c>
      <c r="O1959" s="42">
        <v>3.1309293624008096E-6</v>
      </c>
      <c r="P1959" s="42">
        <v>3.9068517696561533E-3</v>
      </c>
      <c r="Q1959" s="36">
        <v>2.4935266099923412E-3</v>
      </c>
      <c r="R1959" s="102">
        <v>0.11683906494702594</v>
      </c>
      <c r="S1959" s="42">
        <v>1.5438274571518659E-5</v>
      </c>
      <c r="T1959" s="42">
        <v>1.9264264168491311E-2</v>
      </c>
      <c r="U1959" s="36">
        <v>6.8175450040018903E-2</v>
      </c>
      <c r="V1959" s="102">
        <v>0</v>
      </c>
      <c r="W1959" s="42">
        <v>7.7740204527691145E-7</v>
      </c>
      <c r="X1959" s="42">
        <v>9.7006166692802077E-4</v>
      </c>
      <c r="Y1959" s="36">
        <v>4.8426674212792705E-4</v>
      </c>
      <c r="Z1959" s="30">
        <v>7.1153243392139173E-2</v>
      </c>
      <c r="AA1959" s="187">
        <v>3.5044454632237036E-2</v>
      </c>
      <c r="AB1959" s="188">
        <v>0.95814957674228451</v>
      </c>
      <c r="AC1959" s="189">
        <v>6.8059686254783938E-3</v>
      </c>
    </row>
    <row r="1960" spans="1:51" x14ac:dyDescent="0.25">
      <c r="A1960" s="143" t="s">
        <v>191</v>
      </c>
      <c r="B1960" s="102">
        <v>1.4949315624589573E-5</v>
      </c>
      <c r="C1960" s="42">
        <v>1.2586006018076363E-4</v>
      </c>
      <c r="D1960" s="42">
        <v>7.8206051505792925E-4</v>
      </c>
      <c r="E1960" s="42">
        <v>9.2286989086328244E-4</v>
      </c>
      <c r="F1960" s="173">
        <v>6.8149338745750535E-3</v>
      </c>
      <c r="G1960" s="174">
        <v>5.7375736061863337E-2</v>
      </c>
      <c r="H1960" s="174">
        <v>0.35651737041856862</v>
      </c>
      <c r="I1960" s="36">
        <v>0.42070804035500697</v>
      </c>
      <c r="L1960" s="143"/>
      <c r="M1960" s="145" t="s">
        <v>191</v>
      </c>
      <c r="N1960" s="102">
        <v>6.1331246310955308E-6</v>
      </c>
      <c r="O1960" s="42">
        <v>1.9063886374956582E-8</v>
      </c>
      <c r="P1960" s="42">
        <v>2.3788393029541729E-5</v>
      </c>
      <c r="Q1960" s="36">
        <v>1.4949315624589573E-5</v>
      </c>
      <c r="R1960" s="42">
        <v>1.6982963085487136E-4</v>
      </c>
      <c r="S1960" s="42">
        <v>6.5405886422785054E-8</v>
      </c>
      <c r="T1960" s="42">
        <v>8.1615096841675423E-5</v>
      </c>
      <c r="U1960" s="36">
        <v>1.2586006018076363E-4</v>
      </c>
      <c r="V1960" s="42">
        <v>4.5380751934023138E-4</v>
      </c>
      <c r="W1960" s="42">
        <v>3.892119291619917E-7</v>
      </c>
      <c r="X1960" s="42">
        <v>1.1114877619192536E-3</v>
      </c>
      <c r="Y1960" s="42">
        <v>7.8206051505792925E-4</v>
      </c>
      <c r="Z1960" s="30">
        <v>9.2286989086328244E-4</v>
      </c>
      <c r="AA1960" s="188">
        <v>1.6198725056037422E-2</v>
      </c>
      <c r="AB1960" s="188">
        <v>0.13637898627620199</v>
      </c>
      <c r="AC1960" s="189">
        <v>0.84742228866776059</v>
      </c>
    </row>
    <row r="1961" spans="1:51" x14ac:dyDescent="0.25">
      <c r="A1961" s="156" t="s">
        <v>192</v>
      </c>
      <c r="B1961" s="175">
        <v>4.293159069385599E-5</v>
      </c>
      <c r="C1961" s="157">
        <v>3.1594511350602997E-4</v>
      </c>
      <c r="D1961" s="157">
        <v>7.9940280393315806E-4</v>
      </c>
      <c r="E1961" s="157">
        <v>1.158279508133044E-3</v>
      </c>
      <c r="F1961" s="176">
        <v>1.9571193695830668E-2</v>
      </c>
      <c r="G1961" s="177">
        <v>0.14402967404053441</v>
      </c>
      <c r="H1961" s="177">
        <v>0.36442318730586898</v>
      </c>
      <c r="I1961" s="158">
        <v>0.52802405504223404</v>
      </c>
      <c r="L1961" s="156"/>
      <c r="M1961" s="192" t="s">
        <v>192</v>
      </c>
      <c r="N1961" s="175">
        <v>2.9245684760439532E-5</v>
      </c>
      <c r="O1961" s="157">
        <v>4.5388701890409595E-8</v>
      </c>
      <c r="P1961" s="157">
        <v>5.663715458817228E-5</v>
      </c>
      <c r="Q1961" s="158">
        <v>4.293159069385599E-5</v>
      </c>
      <c r="R1961" s="157">
        <v>4.1702016507122718E-4</v>
      </c>
      <c r="S1961" s="157">
        <v>1.7167118054657482E-7</v>
      </c>
      <c r="T1961" s="157">
        <v>2.1421558198395636E-4</v>
      </c>
      <c r="U1961" s="158">
        <v>3.1594511350602997E-4</v>
      </c>
      <c r="V1961" s="157">
        <v>5.6736407629632743E-4</v>
      </c>
      <c r="W1961" s="157">
        <v>2.7512998206266058E-7</v>
      </c>
      <c r="X1961" s="157">
        <v>1.0322715978446236E-3</v>
      </c>
      <c r="Y1961" s="157">
        <v>7.9940280393315806E-4</v>
      </c>
      <c r="Z1961" s="193">
        <v>1.158279508133044E-3</v>
      </c>
      <c r="AA1961" s="194">
        <v>3.7064966091867282E-2</v>
      </c>
      <c r="AB1961" s="194">
        <v>0.27277104644221972</v>
      </c>
      <c r="AC1961" s="195">
        <v>0.69016398746591301</v>
      </c>
      <c r="AY1961" s="159"/>
    </row>
    <row r="1963" spans="1:51" ht="12.75" customHeight="1" x14ac:dyDescent="0.25">
      <c r="A1963" s="77" t="s">
        <v>326</v>
      </c>
    </row>
    <row r="1964" spans="1:51" ht="12.75" customHeight="1" x14ac:dyDescent="0.25">
      <c r="A1964" s="149"/>
      <c r="B1964" s="160" t="s">
        <v>285</v>
      </c>
      <c r="C1964" s="161"/>
      <c r="D1964" s="161"/>
      <c r="E1964" s="162"/>
      <c r="F1964" s="60" t="s">
        <v>286</v>
      </c>
      <c r="G1964" s="83"/>
      <c r="H1964" s="84"/>
      <c r="I1964" s="84"/>
      <c r="L1964" s="692" t="s">
        <v>326</v>
      </c>
      <c r="M1964" s="693"/>
      <c r="N1964" s="60" t="s">
        <v>195</v>
      </c>
      <c r="O1964" s="83"/>
      <c r="P1964" s="83"/>
      <c r="Q1964" s="84"/>
      <c r="R1964" s="60" t="s">
        <v>196</v>
      </c>
      <c r="S1964" s="83"/>
      <c r="T1964" s="83"/>
      <c r="U1964" s="84"/>
      <c r="V1964" s="60" t="s">
        <v>197</v>
      </c>
      <c r="W1964" s="83"/>
      <c r="X1964" s="83"/>
      <c r="Y1964" s="84"/>
      <c r="Z1964" s="10" t="s">
        <v>198</v>
      </c>
      <c r="AA1964" s="60" t="s">
        <v>205</v>
      </c>
      <c r="AB1964" s="83"/>
      <c r="AC1964" s="84"/>
    </row>
    <row r="1965" spans="1:51" ht="26.25" x14ac:dyDescent="0.25">
      <c r="A1965" s="156" t="s">
        <v>194</v>
      </c>
      <c r="B1965" s="164" t="s">
        <v>195</v>
      </c>
      <c r="C1965" s="165" t="s">
        <v>196</v>
      </c>
      <c r="D1965" s="165" t="s">
        <v>197</v>
      </c>
      <c r="E1965" s="19" t="s">
        <v>198</v>
      </c>
      <c r="F1965" s="89" t="s">
        <v>195</v>
      </c>
      <c r="G1965" s="89" t="s">
        <v>196</v>
      </c>
      <c r="H1965" s="165" t="s">
        <v>197</v>
      </c>
      <c r="I1965" s="19" t="s">
        <v>198</v>
      </c>
      <c r="L1965" s="694"/>
      <c r="M1965" s="695"/>
      <c r="N1965" s="181" t="s">
        <v>227</v>
      </c>
      <c r="O1965" s="182" t="s">
        <v>236</v>
      </c>
      <c r="P1965" s="182" t="s">
        <v>237</v>
      </c>
      <c r="Q1965" s="183" t="s">
        <v>209</v>
      </c>
      <c r="R1965" s="181" t="s">
        <v>227</v>
      </c>
      <c r="S1965" s="182" t="s">
        <v>236</v>
      </c>
      <c r="T1965" s="182" t="s">
        <v>237</v>
      </c>
      <c r="U1965" s="183" t="s">
        <v>209</v>
      </c>
      <c r="V1965" s="181" t="s">
        <v>227</v>
      </c>
      <c r="W1965" s="182" t="s">
        <v>236</v>
      </c>
      <c r="X1965" s="182" t="s">
        <v>237</v>
      </c>
      <c r="Y1965" s="183" t="s">
        <v>209</v>
      </c>
      <c r="Z1965" s="184" t="s">
        <v>209</v>
      </c>
      <c r="AA1965" s="181" t="s">
        <v>195</v>
      </c>
      <c r="AB1965" s="182" t="s">
        <v>196</v>
      </c>
      <c r="AC1965" s="183" t="s">
        <v>197</v>
      </c>
    </row>
    <row r="1966" spans="1:51" x14ac:dyDescent="0.25">
      <c r="A1966" s="143" t="s">
        <v>170</v>
      </c>
      <c r="B1966" s="167">
        <v>135.27677659436847</v>
      </c>
      <c r="C1966" s="154">
        <v>2166.975775968926</v>
      </c>
      <c r="D1966" s="154">
        <v>2193.6112513669459</v>
      </c>
      <c r="E1966" s="155">
        <v>4495.8638039302405</v>
      </c>
      <c r="F1966" s="168">
        <v>61668.527871595725</v>
      </c>
      <c r="G1966" s="169">
        <v>987857.70478637819</v>
      </c>
      <c r="H1966" s="169">
        <v>1000000</v>
      </c>
      <c r="I1966" s="151">
        <v>2049526.2326579741</v>
      </c>
      <c r="L1966" s="149"/>
      <c r="M1966" s="185" t="s">
        <v>170</v>
      </c>
      <c r="N1966" s="154">
        <v>119.78227854223188</v>
      </c>
      <c r="O1966" s="154">
        <v>0.12078921587771133</v>
      </c>
      <c r="P1966" s="154">
        <v>150.72379705345907</v>
      </c>
      <c r="Q1966" s="155">
        <v>135.27677659436847</v>
      </c>
      <c r="R1966" s="167">
        <v>1308.4229651322146</v>
      </c>
      <c r="S1966" s="154">
        <v>2.4259694269983187</v>
      </c>
      <c r="T1966" s="154">
        <v>3027.1851747343194</v>
      </c>
      <c r="U1966" s="155">
        <v>2166.975775968926</v>
      </c>
      <c r="V1966" s="167">
        <v>1212.5769156233403</v>
      </c>
      <c r="W1966" s="154">
        <v>2.5458425114544099</v>
      </c>
      <c r="X1966" s="154">
        <v>3176.7658001439922</v>
      </c>
      <c r="Y1966" s="155">
        <v>2193.6112513669459</v>
      </c>
      <c r="Z1966" s="186">
        <v>4495.8638039302405</v>
      </c>
      <c r="AA1966" s="187">
        <v>3.0089162504458169E-2</v>
      </c>
      <c r="AB1966" s="188">
        <v>0.48199319874293717</v>
      </c>
      <c r="AC1966" s="189">
        <v>0.48791763875260463</v>
      </c>
    </row>
    <row r="1967" spans="1:51" x14ac:dyDescent="0.25">
      <c r="A1967" s="143" t="s">
        <v>172</v>
      </c>
      <c r="B1967" s="167">
        <v>133.66270604294931</v>
      </c>
      <c r="C1967" s="154">
        <v>1079.9142095099733</v>
      </c>
      <c r="D1967" s="154">
        <v>530.59394421118316</v>
      </c>
      <c r="E1967" s="155">
        <v>1744.1708597641059</v>
      </c>
      <c r="F1967" s="170">
        <v>60932.722678030383</v>
      </c>
      <c r="G1967" s="171">
        <v>492299.72213035752</v>
      </c>
      <c r="H1967" s="171">
        <v>241881.48373169781</v>
      </c>
      <c r="I1967" s="155">
        <v>795113.92854008579</v>
      </c>
      <c r="L1967" s="143"/>
      <c r="M1967" s="190" t="s">
        <v>172</v>
      </c>
      <c r="N1967" s="154">
        <v>117.24169635683133</v>
      </c>
      <c r="O1967" s="154">
        <v>0.12024219116219162</v>
      </c>
      <c r="P1967" s="154">
        <v>150.04120596611654</v>
      </c>
      <c r="Q1967" s="155">
        <v>133.66270604294931</v>
      </c>
      <c r="R1967" s="167">
        <v>1025.1087092975265</v>
      </c>
      <c r="S1967" s="154">
        <v>0.9088357218356955</v>
      </c>
      <c r="T1967" s="154">
        <v>1134.0678875801379</v>
      </c>
      <c r="U1967" s="155">
        <v>1079.9142095099733</v>
      </c>
      <c r="V1967" s="167">
        <v>1058.6696873739613</v>
      </c>
      <c r="W1967" s="154">
        <v>0</v>
      </c>
      <c r="X1967" s="154">
        <v>0</v>
      </c>
      <c r="Y1967" s="155">
        <v>530.59394421118316</v>
      </c>
      <c r="Z1967" s="186">
        <v>1744.1708597641059</v>
      </c>
      <c r="AA1967" s="187">
        <v>7.6633952055033649E-2</v>
      </c>
      <c r="AB1967" s="188">
        <v>0.61915620448791842</v>
      </c>
      <c r="AC1967" s="189">
        <v>0.30420984345704782</v>
      </c>
    </row>
    <row r="1968" spans="1:51" x14ac:dyDescent="0.25">
      <c r="A1968" s="143" t="s">
        <v>33</v>
      </c>
      <c r="B1968" s="167">
        <v>4.9226314435630583</v>
      </c>
      <c r="C1968" s="154">
        <v>393.15124225797194</v>
      </c>
      <c r="D1968" s="154">
        <v>299.50578208334377</v>
      </c>
      <c r="E1968" s="155">
        <v>697.5796557848787</v>
      </c>
      <c r="F1968" s="170">
        <v>2244.0764928131762</v>
      </c>
      <c r="G1968" s="171">
        <v>179225.57700822345</v>
      </c>
      <c r="H1968" s="171">
        <v>136535.48772450321</v>
      </c>
      <c r="I1968" s="155">
        <v>318005.14122553979</v>
      </c>
      <c r="L1968" s="143"/>
      <c r="M1968" s="190" t="s">
        <v>33</v>
      </c>
      <c r="N1968" s="154">
        <v>7.9452068341420308</v>
      </c>
      <c r="O1968" s="154">
        <v>1.5099276269345426E-3</v>
      </c>
      <c r="P1968" s="154">
        <v>1.88412536296204</v>
      </c>
      <c r="Q1968" s="155">
        <v>4.9226314435630583</v>
      </c>
      <c r="R1968" s="167">
        <v>636.88038039976982</v>
      </c>
      <c r="S1968" s="154">
        <v>0.11871902673749403</v>
      </c>
      <c r="T1968" s="154">
        <v>148.14056339667064</v>
      </c>
      <c r="U1968" s="155">
        <v>393.15124225797194</v>
      </c>
      <c r="V1968" s="167">
        <v>597.59010848918842</v>
      </c>
      <c r="W1968" s="154">
        <v>0</v>
      </c>
      <c r="X1968" s="154">
        <v>0</v>
      </c>
      <c r="Y1968" s="155">
        <v>299.50578208334377</v>
      </c>
      <c r="Z1968" s="186">
        <v>697.5796557848787</v>
      </c>
      <c r="AA1968" s="187">
        <v>7.0567302282122622E-3</v>
      </c>
      <c r="AB1968" s="188">
        <v>0.56359333159683322</v>
      </c>
      <c r="AC1968" s="189">
        <v>0.42934993817495459</v>
      </c>
    </row>
    <row r="1969" spans="1:53" x14ac:dyDescent="0.25">
      <c r="A1969" s="143" t="s">
        <v>25</v>
      </c>
      <c r="B1969" s="167">
        <v>50.766487734569495</v>
      </c>
      <c r="C1969" s="154">
        <v>627.24575012327944</v>
      </c>
      <c r="D1969" s="154">
        <v>219.51245336982547</v>
      </c>
      <c r="E1969" s="155">
        <v>897.52469122767445</v>
      </c>
      <c r="F1969" s="170">
        <v>23142.882633800509</v>
      </c>
      <c r="G1969" s="171">
        <v>285942.07370718586</v>
      </c>
      <c r="H1969" s="171">
        <v>100068.98589393932</v>
      </c>
      <c r="I1969" s="155">
        <v>409153.94223492569</v>
      </c>
      <c r="L1969" s="143"/>
      <c r="M1969" s="190" t="s">
        <v>25</v>
      </c>
      <c r="N1969" s="154">
        <v>84.379507203468421</v>
      </c>
      <c r="O1969" s="154">
        <v>1.3607283505420564E-2</v>
      </c>
      <c r="P1969" s="154">
        <v>16.979507836165538</v>
      </c>
      <c r="Q1969" s="155">
        <v>50.766487734569495</v>
      </c>
      <c r="R1969" s="167">
        <v>388.22321072992264</v>
      </c>
      <c r="S1969" s="154">
        <v>0.69457676197680318</v>
      </c>
      <c r="T1969" s="154">
        <v>866.71021207910871</v>
      </c>
      <c r="U1969" s="155">
        <v>627.24575012327944</v>
      </c>
      <c r="V1969" s="167">
        <v>437.98309973027085</v>
      </c>
      <c r="W1969" s="154">
        <v>0</v>
      </c>
      <c r="X1969" s="154">
        <v>0</v>
      </c>
      <c r="Y1969" s="155">
        <v>219.51245336982547</v>
      </c>
      <c r="Z1969" s="186">
        <v>897.52469122767445</v>
      </c>
      <c r="AA1969" s="187">
        <v>5.6562775632533098E-2</v>
      </c>
      <c r="AB1969" s="188">
        <v>0.69886183216341891</v>
      </c>
      <c r="AC1969" s="189">
        <v>0.24457539220404789</v>
      </c>
      <c r="AZ1969" s="159"/>
    </row>
    <row r="1970" spans="1:53" x14ac:dyDescent="0.25">
      <c r="A1970" s="143" t="s">
        <v>173</v>
      </c>
      <c r="B1970" s="167">
        <v>77.973586864816752</v>
      </c>
      <c r="C1970" s="154">
        <v>59.51721712872186</v>
      </c>
      <c r="D1970" s="154">
        <v>11.575708758013917</v>
      </c>
      <c r="E1970" s="155">
        <v>149.06651275155252</v>
      </c>
      <c r="F1970" s="170">
        <v>35545.763551416698</v>
      </c>
      <c r="G1970" s="171">
        <v>27132.071414948201</v>
      </c>
      <c r="H1970" s="171">
        <v>5277.0101132552682</v>
      </c>
      <c r="I1970" s="155">
        <v>67954.845079620165</v>
      </c>
      <c r="L1970" s="143"/>
      <c r="M1970" s="190" t="s">
        <v>173</v>
      </c>
      <c r="N1970" s="154">
        <v>24.916982319220871</v>
      </c>
      <c r="O1970" s="154">
        <v>0.10512498002983652</v>
      </c>
      <c r="P1970" s="154">
        <v>131.17757276698896</v>
      </c>
      <c r="Q1970" s="155">
        <v>77.973586864816752</v>
      </c>
      <c r="R1970" s="167">
        <v>5.118167834019971E-3</v>
      </c>
      <c r="S1970" s="154">
        <v>9.553993312139826E-2</v>
      </c>
      <c r="T1970" s="154">
        <v>119.21711210435861</v>
      </c>
      <c r="U1970" s="155">
        <v>59.51721712872186</v>
      </c>
      <c r="V1970" s="167">
        <v>23.096479154502056</v>
      </c>
      <c r="W1970" s="154">
        <v>0</v>
      </c>
      <c r="X1970" s="154">
        <v>0</v>
      </c>
      <c r="Y1970" s="155">
        <v>11.575708758013917</v>
      </c>
      <c r="Z1970" s="186">
        <v>149.06651275155252</v>
      </c>
      <c r="AA1970" s="187">
        <v>0.52307916396202581</v>
      </c>
      <c r="AB1970" s="188">
        <v>0.39926618011060966</v>
      </c>
      <c r="AC1970" s="189">
        <v>7.7654655927364591E-2</v>
      </c>
      <c r="AX1970" s="159"/>
    </row>
    <row r="1971" spans="1:53" x14ac:dyDescent="0.25">
      <c r="A1971" s="143" t="s">
        <v>199</v>
      </c>
      <c r="B1971" s="272">
        <v>8.2417459743383097E-3</v>
      </c>
      <c r="C1971" s="273">
        <v>0.12583776562949653</v>
      </c>
      <c r="D1971" s="154">
        <v>0</v>
      </c>
      <c r="E1971" s="155">
        <v>0.13407951160383483</v>
      </c>
      <c r="F1971" s="170">
        <v>3.75715887179302</v>
      </c>
      <c r="G1971" s="171">
        <v>57.365572660643899</v>
      </c>
      <c r="H1971" s="171">
        <v>0</v>
      </c>
      <c r="I1971" s="155">
        <v>61.122731532436923</v>
      </c>
      <c r="L1971" s="143"/>
      <c r="M1971" s="191" t="s">
        <v>199</v>
      </c>
      <c r="N1971" s="154">
        <v>1.3622843188600608E-2</v>
      </c>
      <c r="O1971" s="154">
        <v>2.2701159552160862E-6</v>
      </c>
      <c r="P1971" s="154">
        <v>2.8327073243708842E-3</v>
      </c>
      <c r="Q1971" s="155">
        <v>8.2417459743383097E-3</v>
      </c>
      <c r="R1971" s="167">
        <v>0.21333232760335261</v>
      </c>
      <c r="S1971" s="154">
        <v>3.0369211603690411E-5</v>
      </c>
      <c r="T1971" s="154">
        <v>3.7895459898194664E-2</v>
      </c>
      <c r="U1971" s="155">
        <v>0.12583776562949653</v>
      </c>
      <c r="V1971" s="167">
        <v>0</v>
      </c>
      <c r="W1971" s="154">
        <v>0</v>
      </c>
      <c r="X1971" s="154">
        <v>0</v>
      </c>
      <c r="Y1971" s="155">
        <v>0</v>
      </c>
      <c r="Z1971" s="186">
        <v>0.13407951160383483</v>
      </c>
      <c r="AA1971" s="187">
        <v>6.1469093045999623E-2</v>
      </c>
      <c r="AB1971" s="188">
        <v>0.93853090695400043</v>
      </c>
      <c r="AC1971" s="189">
        <v>0</v>
      </c>
      <c r="BA1971" s="159"/>
    </row>
    <row r="1972" spans="1:53" x14ac:dyDescent="0.25">
      <c r="A1972" s="143" t="s">
        <v>175</v>
      </c>
      <c r="B1972" s="167">
        <v>-111.7534375943028</v>
      </c>
      <c r="C1972" s="154">
        <v>124.97562474029897</v>
      </c>
      <c r="D1972" s="154">
        <v>121.35891964129281</v>
      </c>
      <c r="E1972" s="155">
        <v>134.581106787289</v>
      </c>
      <c r="F1972" s="170">
        <v>-50944.960062847873</v>
      </c>
      <c r="G1972" s="171">
        <v>56972.549107058323</v>
      </c>
      <c r="H1972" s="171">
        <v>55323.804327529855</v>
      </c>
      <c r="I1972" s="155">
        <v>61351.393371740305</v>
      </c>
      <c r="L1972" s="143"/>
      <c r="M1972" s="190" t="s">
        <v>175</v>
      </c>
      <c r="N1972" s="154">
        <v>7.9863914627146348</v>
      </c>
      <c r="O1972" s="154">
        <v>-0.18582538450310265</v>
      </c>
      <c r="P1972" s="154">
        <v>-231.87755080372941</v>
      </c>
      <c r="Q1972" s="155">
        <v>-111.7534375943028</v>
      </c>
      <c r="R1972" s="167">
        <v>174.69439105193922</v>
      </c>
      <c r="S1972" s="154">
        <v>6.0072055228928473E-2</v>
      </c>
      <c r="T1972" s="154">
        <v>74.959409208152209</v>
      </c>
      <c r="U1972" s="155">
        <v>124.97562474029897</v>
      </c>
      <c r="V1972" s="167">
        <v>0</v>
      </c>
      <c r="W1972" s="154">
        <v>0.1948794661360462</v>
      </c>
      <c r="X1972" s="154">
        <v>243.10074703153856</v>
      </c>
      <c r="Y1972" s="155">
        <v>121.35891964129281</v>
      </c>
      <c r="Z1972" s="186">
        <v>134.581106787289</v>
      </c>
      <c r="AA1972" s="187">
        <v>-0.83037983757210232</v>
      </c>
      <c r="AB1972" s="188">
        <v>0.92862681637644806</v>
      </c>
      <c r="AC1972" s="189">
        <v>0.90175302119565415</v>
      </c>
      <c r="AV1972" s="432"/>
    </row>
    <row r="1973" spans="1:53" x14ac:dyDescent="0.25">
      <c r="A1973" s="143" t="s">
        <v>85</v>
      </c>
      <c r="B1973" s="102">
        <v>0.20851811688613905</v>
      </c>
      <c r="C1973" s="42">
        <v>0.12979585634252286</v>
      </c>
      <c r="D1973" s="42">
        <v>5.1845620464187427E-2</v>
      </c>
      <c r="E1973" s="36">
        <v>0.39015959369284936</v>
      </c>
      <c r="F1973" s="173">
        <v>95.057005545627689</v>
      </c>
      <c r="G1973" s="174">
        <v>59.169944657076663</v>
      </c>
      <c r="H1973" s="174">
        <v>23.634826103248649</v>
      </c>
      <c r="I1973" s="36">
        <v>177.86177630595301</v>
      </c>
      <c r="L1973" s="143"/>
      <c r="M1973" s="190" t="s">
        <v>85</v>
      </c>
      <c r="N1973" s="42">
        <v>0.39255421601093116</v>
      </c>
      <c r="O1973" s="42">
        <v>1.8901229092573187E-5</v>
      </c>
      <c r="P1973" s="42">
        <v>2.3585425214566899E-2</v>
      </c>
      <c r="Q1973" s="36">
        <v>0.20851811688613905</v>
      </c>
      <c r="R1973" s="102">
        <v>2.5931715847119802E-3</v>
      </c>
      <c r="S1973" s="42">
        <v>2.0627722172832441E-4</v>
      </c>
      <c r="T1973" s="42">
        <v>0.25739786353119626</v>
      </c>
      <c r="U1973" s="36">
        <v>0.12979585634252286</v>
      </c>
      <c r="V1973" s="102">
        <v>0</v>
      </c>
      <c r="W1973" s="42">
        <v>6.1473723690920991E-5</v>
      </c>
      <c r="X1973" s="42">
        <v>0.10387670695584854</v>
      </c>
      <c r="Y1973" s="36">
        <v>5.1845620464187427E-2</v>
      </c>
      <c r="Z1973" s="30">
        <v>0.39015959369284936</v>
      </c>
      <c r="AA1973" s="187">
        <v>0.53444313623694617</v>
      </c>
      <c r="AB1973" s="188">
        <v>0.33267375310192632</v>
      </c>
      <c r="AC1973" s="189">
        <v>0.13288311066112746</v>
      </c>
    </row>
    <row r="1974" spans="1:53" x14ac:dyDescent="0.25">
      <c r="A1974" s="143" t="s">
        <v>86</v>
      </c>
      <c r="B1974" s="102">
        <v>4.1787441781257278E-4</v>
      </c>
      <c r="C1974" s="42">
        <v>1.7629913751983678E-3</v>
      </c>
      <c r="D1974" s="42">
        <v>3.2457895855226443E-4</v>
      </c>
      <c r="E1974" s="36">
        <v>2.5054447515632048E-3</v>
      </c>
      <c r="F1974" s="173">
        <v>0.19049611345318132</v>
      </c>
      <c r="G1974" s="174">
        <v>0.80369362351682061</v>
      </c>
      <c r="H1974" s="174">
        <v>0.14796557883718162</v>
      </c>
      <c r="I1974" s="36">
        <v>1.1421553158071833</v>
      </c>
      <c r="L1974" s="143"/>
      <c r="M1974" s="190" t="s">
        <v>86</v>
      </c>
      <c r="N1974" s="42">
        <v>7.1719283088629126E-4</v>
      </c>
      <c r="O1974" s="42">
        <v>9.3790740695912031E-8</v>
      </c>
      <c r="P1974" s="42">
        <v>1.170344261565224E-4</v>
      </c>
      <c r="Q1974" s="36">
        <v>4.1787441781257278E-4</v>
      </c>
      <c r="R1974" s="102">
        <v>2.0981981168448965E-3</v>
      </c>
      <c r="S1974" s="42">
        <v>1.1420181112644312E-6</v>
      </c>
      <c r="T1974" s="42">
        <v>1.4250386906051351E-3</v>
      </c>
      <c r="U1974" s="36">
        <v>1.7629913751983678E-3</v>
      </c>
      <c r="V1974" s="102">
        <v>0</v>
      </c>
      <c r="W1974" s="42">
        <v>3.8485559696814636E-7</v>
      </c>
      <c r="X1974" s="42">
        <v>6.5031902520787995E-4</v>
      </c>
      <c r="Y1974" s="36">
        <v>3.2457895855226443E-4</v>
      </c>
      <c r="Z1974" s="30">
        <v>2.5054447515632048E-3</v>
      </c>
      <c r="AA1974" s="187">
        <v>0.16678652265305444</v>
      </c>
      <c r="AB1974" s="188">
        <v>0.70366403972723679</v>
      </c>
      <c r="AC1974" s="189">
        <v>0.12954943761970888</v>
      </c>
    </row>
    <row r="1975" spans="1:53" x14ac:dyDescent="0.25">
      <c r="A1975" s="143" t="s">
        <v>176</v>
      </c>
      <c r="B1975" s="167">
        <v>-105.3871573669983</v>
      </c>
      <c r="C1975" s="154">
        <v>129.33669314500222</v>
      </c>
      <c r="D1975" s="154">
        <v>123.00030167923478</v>
      </c>
      <c r="E1975" s="155">
        <v>146.94983745723874</v>
      </c>
      <c r="F1975" s="170">
        <v>-48042.768426413946</v>
      </c>
      <c r="G1975" s="171">
        <v>58960.626257002572</v>
      </c>
      <c r="H1975" s="171">
        <v>56072.059989019159</v>
      </c>
      <c r="I1975" s="155">
        <v>66989.917819607814</v>
      </c>
      <c r="L1975" s="143"/>
      <c r="M1975" s="190" t="s">
        <v>176</v>
      </c>
      <c r="N1975" s="154">
        <v>19.953074043227435</v>
      </c>
      <c r="O1975" s="154">
        <v>-0.18523349308404105</v>
      </c>
      <c r="P1975" s="154">
        <v>-231.13897392436093</v>
      </c>
      <c r="Q1975" s="155">
        <v>-105.3871573669983</v>
      </c>
      <c r="R1975" s="154">
        <v>175.32820870044446</v>
      </c>
      <c r="S1975" s="154">
        <v>6.6563006680263284E-2</v>
      </c>
      <c r="T1975" s="154">
        <v>83.058980367098457</v>
      </c>
      <c r="U1975" s="155">
        <v>129.33669314500222</v>
      </c>
      <c r="V1975" s="154">
        <v>0</v>
      </c>
      <c r="W1975" s="154">
        <v>0.19682566457997039</v>
      </c>
      <c r="X1975" s="154">
        <v>246.38938278189411</v>
      </c>
      <c r="Y1975" s="155">
        <v>123.00030167923478</v>
      </c>
      <c r="Z1975" s="154">
        <v>146.94983745723874</v>
      </c>
      <c r="AA1975" s="187">
        <v>-0.71716416425207097</v>
      </c>
      <c r="AB1975" s="188">
        <v>0.88014179112405067</v>
      </c>
      <c r="AC1975" s="189">
        <v>0.83702237312801997</v>
      </c>
    </row>
    <row r="1976" spans="1:53" x14ac:dyDescent="0.25">
      <c r="A1976" s="143" t="s">
        <v>177</v>
      </c>
      <c r="B1976" s="102">
        <v>1.0669031282438613E-2</v>
      </c>
      <c r="C1976" s="42">
        <v>1.1659566263142143E-2</v>
      </c>
      <c r="D1976" s="42">
        <v>4.8547954796974858E-2</v>
      </c>
      <c r="E1976" s="36">
        <v>7.0876552342555618E-2</v>
      </c>
      <c r="F1976" s="173">
        <v>4.8636836977336895</v>
      </c>
      <c r="G1976" s="174">
        <v>5.3152381744379271</v>
      </c>
      <c r="H1976" s="174">
        <v>22.131521602436287</v>
      </c>
      <c r="I1976" s="36">
        <v>32.310443474607908</v>
      </c>
      <c r="L1976" s="143"/>
      <c r="M1976" s="190" t="s">
        <v>177</v>
      </c>
      <c r="N1976" s="42">
        <v>1.6752351327405095E-2</v>
      </c>
      <c r="O1976" s="42">
        <v>3.6487777607137433E-6</v>
      </c>
      <c r="P1976" s="42">
        <v>4.553035920489606E-3</v>
      </c>
      <c r="Q1976" s="36">
        <v>1.0669031282438613E-2</v>
      </c>
      <c r="R1976" s="102">
        <v>2.9766030306496633E-3</v>
      </c>
      <c r="S1976" s="42">
        <v>1.6322429800991656E-5</v>
      </c>
      <c r="T1976" s="42">
        <v>2.0367535121965836E-2</v>
      </c>
      <c r="U1976" s="36">
        <v>1.1659566263142143E-2</v>
      </c>
      <c r="V1976" s="102">
        <v>0</v>
      </c>
      <c r="W1976" s="42">
        <v>5.7563657879454971E-5</v>
      </c>
      <c r="X1976" s="42">
        <v>9.7269578965394246E-2</v>
      </c>
      <c r="Y1976" s="36">
        <v>4.8547954796974858E-2</v>
      </c>
      <c r="Z1976" s="30">
        <v>7.0876552342555618E-2</v>
      </c>
      <c r="AA1976" s="187">
        <v>0.15052977225632808</v>
      </c>
      <c r="AB1976" s="188">
        <v>0.16450526835433443</v>
      </c>
      <c r="AC1976" s="189">
        <v>0.68496495938933744</v>
      </c>
    </row>
    <row r="1977" spans="1:53" x14ac:dyDescent="0.25">
      <c r="A1977" s="143" t="s">
        <v>178</v>
      </c>
      <c r="B1977" s="102">
        <v>2.1830856860631798E-2</v>
      </c>
      <c r="C1977" s="42">
        <v>3.9201196253210793E-2</v>
      </c>
      <c r="D1977" s="42">
        <v>1.4006360292612652</v>
      </c>
      <c r="E1977" s="36">
        <v>1.4616680823751078</v>
      </c>
      <c r="F1977" s="173">
        <v>9.9520171803586113</v>
      </c>
      <c r="G1977" s="174">
        <v>17.870621437040231</v>
      </c>
      <c r="H1977" s="174">
        <v>638.50694984740835</v>
      </c>
      <c r="I1977" s="36">
        <v>666.32958846480722</v>
      </c>
      <c r="L1977" s="143"/>
      <c r="M1977" s="190" t="s">
        <v>178</v>
      </c>
      <c r="N1977" s="42">
        <v>2.4114669218463357E-2</v>
      </c>
      <c r="O1977" s="42">
        <v>1.5643568989738049E-5</v>
      </c>
      <c r="P1977" s="42">
        <v>1.9520435665284816E-2</v>
      </c>
      <c r="Q1977" s="36">
        <v>2.1830856860631798E-2</v>
      </c>
      <c r="R1977" s="102">
        <v>3.1539767359163501E-2</v>
      </c>
      <c r="S1977" s="42">
        <v>3.7554487276308651E-5</v>
      </c>
      <c r="T1977" s="42">
        <v>4.6861426142642382E-2</v>
      </c>
      <c r="U1977" s="36">
        <v>3.9201196253210793E-2</v>
      </c>
      <c r="V1977" s="102">
        <v>0</v>
      </c>
      <c r="W1977" s="42">
        <v>1.6607441763346481E-3</v>
      </c>
      <c r="X1977" s="42">
        <v>2.8062825183831279</v>
      </c>
      <c r="Y1977" s="36">
        <v>1.4006360292612652</v>
      </c>
      <c r="Z1977" s="30">
        <v>1.4616680823751078</v>
      </c>
      <c r="AA1977" s="187">
        <v>1.4935577456927288E-2</v>
      </c>
      <c r="AB1977" s="188">
        <v>2.6819492555048206E-2</v>
      </c>
      <c r="AC1977" s="189">
        <v>0.95824492998802446</v>
      </c>
    </row>
    <row r="1978" spans="1:53" x14ac:dyDescent="0.25">
      <c r="A1978" s="143" t="s">
        <v>179</v>
      </c>
      <c r="B1978" s="102">
        <v>4.4158787896060946E-2</v>
      </c>
      <c r="C1978" s="42">
        <v>8.4506668684376202E-2</v>
      </c>
      <c r="D1978" s="42">
        <v>5.7070542256519918E-2</v>
      </c>
      <c r="E1978" s="36">
        <v>0.18573599883695707</v>
      </c>
      <c r="F1978" s="173">
        <v>20.130635211021762</v>
      </c>
      <c r="G1978" s="174">
        <v>38.523994911001658</v>
      </c>
      <c r="H1978" s="174">
        <v>26.016707482219783</v>
      </c>
      <c r="I1978" s="36">
        <v>84.671337604243206</v>
      </c>
      <c r="L1978" s="143"/>
      <c r="M1978" s="190" t="s">
        <v>179</v>
      </c>
      <c r="N1978" s="42">
        <v>4.3757317470283399E-2</v>
      </c>
      <c r="O1978" s="42">
        <v>3.5683145736485153E-5</v>
      </c>
      <c r="P1978" s="42">
        <v>4.4526319482527776E-2</v>
      </c>
      <c r="Q1978" s="36">
        <v>4.4158787896060946E-2</v>
      </c>
      <c r="R1978" s="102">
        <v>8.2112351064851624E-2</v>
      </c>
      <c r="S1978" s="42">
        <v>6.9595079903330331E-5</v>
      </c>
      <c r="T1978" s="42">
        <v>8.6842476979804878E-2</v>
      </c>
      <c r="U1978" s="36">
        <v>8.4506668684376202E-2</v>
      </c>
      <c r="V1978" s="102">
        <v>0</v>
      </c>
      <c r="W1978" s="42">
        <v>6.7668950899946013E-5</v>
      </c>
      <c r="X1978" s="42">
        <v>0.11434524152115967</v>
      </c>
      <c r="Y1978" s="36">
        <v>5.7070542256519918E-2</v>
      </c>
      <c r="Z1978" s="30">
        <v>0.18573599883695707</v>
      </c>
      <c r="AA1978" s="187">
        <v>0.23775029166437708</v>
      </c>
      <c r="AB1978" s="188">
        <v>0.45498271317106337</v>
      </c>
      <c r="AC1978" s="189">
        <v>0.30726699516455952</v>
      </c>
    </row>
    <row r="1979" spans="1:53" x14ac:dyDescent="0.25">
      <c r="A1979" s="143" t="s">
        <v>180</v>
      </c>
      <c r="B1979" s="102">
        <v>6.8393836605216037E-3</v>
      </c>
      <c r="C1979" s="42">
        <v>1.4500640044077494E-2</v>
      </c>
      <c r="D1979" s="42">
        <v>2.0765213335991441E-2</v>
      </c>
      <c r="E1979" s="36">
        <v>4.2105237040590535E-2</v>
      </c>
      <c r="F1979" s="173">
        <v>3.1178649618338943</v>
      </c>
      <c r="G1979" s="174">
        <v>6.6103964570027802</v>
      </c>
      <c r="H1979" s="174">
        <v>9.4662230251835311</v>
      </c>
      <c r="I1979" s="36">
        <v>19.194484444020205</v>
      </c>
      <c r="L1979" s="143"/>
      <c r="M1979" s="190" t="s">
        <v>180</v>
      </c>
      <c r="N1979" s="42">
        <v>1.1411490558844564E-2</v>
      </c>
      <c r="O1979" s="42">
        <v>1.7980626324287162E-6</v>
      </c>
      <c r="P1979" s="42">
        <v>2.243667411285866E-3</v>
      </c>
      <c r="Q1979" s="36">
        <v>6.8393836605216037E-3</v>
      </c>
      <c r="R1979" s="102">
        <v>1.3032042779429581E-2</v>
      </c>
      <c r="S1979" s="42">
        <v>1.2792969528546634E-5</v>
      </c>
      <c r="T1979" s="42">
        <v>1.5963386540102143E-2</v>
      </c>
      <c r="U1979" s="36">
        <v>1.4500640044077494E-2</v>
      </c>
      <c r="V1979" s="102">
        <v>1.7999999999999999E-2</v>
      </c>
      <c r="W1979" s="42">
        <v>3.2787332669807238E-6</v>
      </c>
      <c r="X1979" s="42">
        <v>2.3540318599747506E-2</v>
      </c>
      <c r="Y1979" s="36">
        <v>2.0765213335991441E-2</v>
      </c>
      <c r="Z1979" s="30">
        <v>4.2105237040590535E-2</v>
      </c>
      <c r="AA1979" s="187">
        <v>0.16243546269382741</v>
      </c>
      <c r="AB1979" s="188">
        <v>0.34439041466738457</v>
      </c>
      <c r="AC1979" s="189">
        <v>0.49317412263878813</v>
      </c>
    </row>
    <row r="1980" spans="1:53" x14ac:dyDescent="0.25">
      <c r="A1980" s="143" t="s">
        <v>181</v>
      </c>
      <c r="B1980" s="102">
        <v>2.1961345391264637E-3</v>
      </c>
      <c r="C1980" s="42">
        <v>1.1036534271914183E-2</v>
      </c>
      <c r="D1980" s="42">
        <v>7.1439850715163417E-3</v>
      </c>
      <c r="E1980" s="36">
        <v>2.0376653882556987E-2</v>
      </c>
      <c r="F1980" s="173">
        <v>1.0011502893951449</v>
      </c>
      <c r="G1980" s="174">
        <v>5.0312170239994813</v>
      </c>
      <c r="H1980" s="174">
        <v>3.2567233902837511</v>
      </c>
      <c r="I1980" s="36">
        <v>9.2890907036783776</v>
      </c>
      <c r="L1980" s="143"/>
      <c r="M1980" s="190" t="s">
        <v>181</v>
      </c>
      <c r="N1980" s="42">
        <v>2.2534945278611649E-3</v>
      </c>
      <c r="O1980" s="42">
        <v>1.7124040151666509E-6</v>
      </c>
      <c r="P1980" s="42">
        <v>2.1367804516324602E-3</v>
      </c>
      <c r="Q1980" s="36">
        <v>2.1961345391264637E-3</v>
      </c>
      <c r="R1980" s="102">
        <v>8.1272360474065539E-3</v>
      </c>
      <c r="S1980" s="42">
        <v>1.1178230059731438E-5</v>
      </c>
      <c r="T1980" s="42">
        <v>1.3948474345967916E-2</v>
      </c>
      <c r="U1980" s="36">
        <v>1.1036534271914183E-2</v>
      </c>
      <c r="V1980" s="102">
        <v>4.5999999999999999E-3</v>
      </c>
      <c r="W1980" s="42">
        <v>3.0164213285527025E-6</v>
      </c>
      <c r="X1980" s="42">
        <v>9.6970706765192559E-3</v>
      </c>
      <c r="Y1980" s="36">
        <v>7.1439850715163417E-3</v>
      </c>
      <c r="Z1980" s="30">
        <v>2.0376653882556987E-2</v>
      </c>
      <c r="AA1980" s="187">
        <v>0.10777699576113521</v>
      </c>
      <c r="AB1980" s="188">
        <v>0.54162642873184297</v>
      </c>
      <c r="AC1980" s="189">
        <v>0.35059657550702189</v>
      </c>
    </row>
    <row r="1981" spans="1:53" x14ac:dyDescent="0.25">
      <c r="A1981" s="143" t="s">
        <v>182</v>
      </c>
      <c r="B1981" s="102">
        <v>1.1124571963723176E-2</v>
      </c>
      <c r="C1981" s="42">
        <v>0.19170429111198153</v>
      </c>
      <c r="D1981" s="42">
        <v>0</v>
      </c>
      <c r="E1981" s="36">
        <v>0.20282886307570472</v>
      </c>
      <c r="F1981" s="173">
        <v>5.0713507039093244</v>
      </c>
      <c r="G1981" s="174">
        <v>87.39209875611337</v>
      </c>
      <c r="H1981" s="174">
        <v>0</v>
      </c>
      <c r="I1981" s="36">
        <v>92.463449460022687</v>
      </c>
      <c r="L1981" s="143"/>
      <c r="M1981" s="190" t="s">
        <v>182</v>
      </c>
      <c r="N1981" s="42">
        <v>1.9499828265438644E-2</v>
      </c>
      <c r="O1981" s="42">
        <v>2.1695328641353194E-6</v>
      </c>
      <c r="P1981" s="42">
        <v>2.7071972339467892E-3</v>
      </c>
      <c r="Q1981" s="36">
        <v>1.1124571963723176E-2</v>
      </c>
      <c r="R1981" s="102">
        <v>0.31455277352672556</v>
      </c>
      <c r="S1981" s="42">
        <v>5.4667172046121853E-5</v>
      </c>
      <c r="T1981" s="42">
        <v>6.8215061130193363E-2</v>
      </c>
      <c r="U1981" s="36">
        <v>0.19170429111198153</v>
      </c>
      <c r="V1981" s="102">
        <v>0</v>
      </c>
      <c r="W1981" s="42">
        <v>0</v>
      </c>
      <c r="X1981" s="42">
        <v>0</v>
      </c>
      <c r="Y1981" s="36">
        <v>0</v>
      </c>
      <c r="Z1981" s="30">
        <v>0.20282886307570472</v>
      </c>
      <c r="AA1981" s="187">
        <v>5.4847085345890799E-2</v>
      </c>
      <c r="AB1981" s="188">
        <v>0.94515291465410911</v>
      </c>
      <c r="AC1981" s="189">
        <v>0</v>
      </c>
    </row>
    <row r="1982" spans="1:53" x14ac:dyDescent="0.25">
      <c r="A1982" s="143" t="s">
        <v>200</v>
      </c>
      <c r="B1982" s="102">
        <v>8.4575603672981344E-4</v>
      </c>
      <c r="C1982" s="42">
        <v>4.3102147129737858E-4</v>
      </c>
      <c r="D1982" s="42">
        <v>1.1334210363158396E-3</v>
      </c>
      <c r="E1982" s="36">
        <v>2.4101985443430317E-3</v>
      </c>
      <c r="F1982" s="173">
        <v>0.38555420255197076</v>
      </c>
      <c r="G1982" s="174">
        <v>0.19648945136873644</v>
      </c>
      <c r="H1982" s="174">
        <v>0.51669184118633138</v>
      </c>
      <c r="I1982" s="36">
        <v>1.0987354951070387</v>
      </c>
      <c r="L1982" s="143"/>
      <c r="M1982" s="190" t="s">
        <v>200</v>
      </c>
      <c r="N1982" s="42">
        <v>2.5429852374821995E-4</v>
      </c>
      <c r="O1982" s="42">
        <v>1.153106765371866E-6</v>
      </c>
      <c r="P1982" s="42">
        <v>1.438875389843063E-3</v>
      </c>
      <c r="Q1982" s="36">
        <v>8.4575603672981344E-4</v>
      </c>
      <c r="R1982" s="102">
        <v>5.1520635438308618E-4</v>
      </c>
      <c r="S1982" s="42">
        <v>2.7740782946747574E-7</v>
      </c>
      <c r="T1982" s="42">
        <v>3.4615641045329247E-4</v>
      </c>
      <c r="U1982" s="36">
        <v>4.3102147129737858E-4</v>
      </c>
      <c r="V1982" s="102">
        <v>6.5769205701482817E-4</v>
      </c>
      <c r="W1982" s="42">
        <v>5.6407525965506051E-7</v>
      </c>
      <c r="X1982" s="42">
        <v>1.6108518288684836E-3</v>
      </c>
      <c r="Y1982" s="36">
        <v>1.1334210363158396E-3</v>
      </c>
      <c r="Z1982" s="30">
        <v>2.4101985443430317E-3</v>
      </c>
      <c r="AA1982" s="187">
        <v>0.350907205846126</v>
      </c>
      <c r="AB1982" s="188">
        <v>0.17883235068290432</v>
      </c>
      <c r="AC1982" s="189">
        <v>0.47026044347096962</v>
      </c>
    </row>
    <row r="1983" spans="1:53" x14ac:dyDescent="0.25">
      <c r="A1983" s="143" t="s">
        <v>201</v>
      </c>
      <c r="B1983" s="102">
        <v>5.0528857445051028E-4</v>
      </c>
      <c r="C1983" s="42">
        <v>1.1019719467516924E-3</v>
      </c>
      <c r="D1983" s="42">
        <v>1.1585547883089247E-3</v>
      </c>
      <c r="E1983" s="36">
        <v>2.7658153095111273E-3</v>
      </c>
      <c r="F1983" s="173">
        <v>0.23034554282835687</v>
      </c>
      <c r="G1983" s="174">
        <v>0.50235516710857497</v>
      </c>
      <c r="H1983" s="174">
        <v>0.52814954682009985</v>
      </c>
      <c r="I1983" s="36">
        <v>1.2608502567570319</v>
      </c>
      <c r="L1983" s="143"/>
      <c r="M1983" s="190" t="s">
        <v>201</v>
      </c>
      <c r="N1983" s="42">
        <v>4.8548717848637222E-4</v>
      </c>
      <c r="O1983" s="42">
        <v>4.205412386964546E-7</v>
      </c>
      <c r="P1983" s="42">
        <v>5.2476184941929868E-4</v>
      </c>
      <c r="Q1983" s="36">
        <v>5.0528857445051028E-4</v>
      </c>
      <c r="R1983" s="102">
        <v>1.2678575492248948E-3</v>
      </c>
      <c r="S1983" s="42">
        <v>7.4893741200275224E-7</v>
      </c>
      <c r="T1983" s="42">
        <v>9.3454278738533815E-4</v>
      </c>
      <c r="U1983" s="36">
        <v>1.1019719467516924E-3</v>
      </c>
      <c r="V1983" s="102">
        <v>8.2226677724105428E-4</v>
      </c>
      <c r="W1983" s="42">
        <v>3.9873910443863851E-7</v>
      </c>
      <c r="X1983" s="42">
        <v>1.4960457939777155E-3</v>
      </c>
      <c r="Y1983" s="36">
        <v>1.1585547883089247E-3</v>
      </c>
      <c r="Z1983" s="30">
        <v>2.7658153095111273E-3</v>
      </c>
      <c r="AA1983" s="187">
        <v>0.18269064196474591</v>
      </c>
      <c r="AB1983" s="188">
        <v>0.39842571662764853</v>
      </c>
      <c r="AC1983" s="189">
        <v>0.41888364140760559</v>
      </c>
    </row>
    <row r="1984" spans="1:53" ht="11.25" customHeight="1" x14ac:dyDescent="0.25">
      <c r="A1984" s="143" t="s">
        <v>185</v>
      </c>
      <c r="B1984" s="102">
        <v>2.2285732665436331E-4</v>
      </c>
      <c r="C1984" s="42">
        <v>3.0318524635009753E-3</v>
      </c>
      <c r="D1984" s="42">
        <v>3.3498088809912653E-2</v>
      </c>
      <c r="E1984" s="36">
        <v>3.6752798600067992E-2</v>
      </c>
      <c r="F1984" s="173">
        <v>0.10159381089766478</v>
      </c>
      <c r="G1984" s="174">
        <v>1.3821284248116801</v>
      </c>
      <c r="H1984" s="174">
        <v>15.270749905681038</v>
      </c>
      <c r="I1984" s="36">
        <v>16.754472141390384</v>
      </c>
      <c r="L1984" s="143"/>
      <c r="M1984" s="190" t="s">
        <v>185</v>
      </c>
      <c r="N1984" s="42">
        <v>4.4465697151693746E-4</v>
      </c>
      <c r="O1984" s="42">
        <v>0</v>
      </c>
      <c r="P1984" s="42">
        <v>0</v>
      </c>
      <c r="Q1984" s="36">
        <v>2.2285732665436331E-4</v>
      </c>
      <c r="R1984" s="102">
        <v>9.8752259669079292E-4</v>
      </c>
      <c r="S1984" s="42">
        <v>4.0725576326957827E-6</v>
      </c>
      <c r="T1984" s="42">
        <v>5.0818390173209358E-3</v>
      </c>
      <c r="U1984" s="36">
        <v>3.0318524635009753E-3</v>
      </c>
      <c r="V1984" s="102">
        <v>0</v>
      </c>
      <c r="W1984" s="42">
        <v>3.9718923936823928E-5</v>
      </c>
      <c r="X1984" s="42">
        <v>6.7116009486122022E-2</v>
      </c>
      <c r="Y1984" s="36">
        <v>3.3498088809912653E-2</v>
      </c>
      <c r="Z1984" s="30">
        <v>3.6752798600067992E-2</v>
      </c>
      <c r="AA1984" s="187">
        <v>6.0636831790532282E-3</v>
      </c>
      <c r="AB1984" s="188">
        <v>8.2493104715442439E-2</v>
      </c>
      <c r="AC1984" s="189">
        <v>0.91144321210550439</v>
      </c>
    </row>
    <row r="1985" spans="1:52" x14ac:dyDescent="0.25">
      <c r="A1985" s="143" t="s">
        <v>186</v>
      </c>
      <c r="B1985" s="102">
        <v>8.1910034035278969E-4</v>
      </c>
      <c r="C1985" s="42">
        <v>9.2204166784898584E-3</v>
      </c>
      <c r="D1985" s="42">
        <v>0.96643886019027292</v>
      </c>
      <c r="E1985" s="36">
        <v>0.97647837720911557</v>
      </c>
      <c r="F1985" s="173">
        <v>0.37340268921504138</v>
      </c>
      <c r="G1985" s="174">
        <v>4.2033047891891364</v>
      </c>
      <c r="H1985" s="174">
        <v>440.56979539471172</v>
      </c>
      <c r="I1985" s="36">
        <v>445.14650287311594</v>
      </c>
      <c r="L1985" s="143"/>
      <c r="M1985" s="190" t="s">
        <v>186</v>
      </c>
      <c r="N1985" s="42">
        <v>1.6343132271107372E-3</v>
      </c>
      <c r="O1985" s="42">
        <v>0</v>
      </c>
      <c r="P1985" s="42">
        <v>0</v>
      </c>
      <c r="Q1985" s="36">
        <v>8.1910034035278969E-4</v>
      </c>
      <c r="R1985" s="102">
        <v>1.0032635106758826E-2</v>
      </c>
      <c r="S1985" s="42">
        <v>6.7297606410025582E-6</v>
      </c>
      <c r="T1985" s="42">
        <v>8.3975632236883892E-3</v>
      </c>
      <c r="U1985" s="36">
        <v>9.2204166784898584E-3</v>
      </c>
      <c r="V1985" s="102">
        <v>0</v>
      </c>
      <c r="W1985" s="42">
        <v>1.1459134816709071E-3</v>
      </c>
      <c r="X1985" s="42">
        <v>1.9363349376843582</v>
      </c>
      <c r="Y1985" s="36">
        <v>0.96643886019027292</v>
      </c>
      <c r="Z1985" s="30">
        <v>0.97647837720911557</v>
      </c>
      <c r="AA1985" s="187">
        <v>8.3883100688196511E-4</v>
      </c>
      <c r="AB1985" s="188">
        <v>9.4425200738626081E-3</v>
      </c>
      <c r="AC1985" s="189">
        <v>0.98971864891925543</v>
      </c>
    </row>
    <row r="1986" spans="1:52" x14ac:dyDescent="0.25">
      <c r="A1986" s="143" t="s">
        <v>187</v>
      </c>
      <c r="B1986" s="102">
        <v>1.4155904719857948E-3</v>
      </c>
      <c r="C1986" s="42">
        <v>2.1108332384514497E-2</v>
      </c>
      <c r="D1986" s="42">
        <v>3.9378674156998736E-2</v>
      </c>
      <c r="E1986" s="36">
        <v>6.1902597013499025E-2</v>
      </c>
      <c r="F1986" s="173">
        <v>0.64532422100938425</v>
      </c>
      <c r="G1986" s="174">
        <v>9.6226404616409891</v>
      </c>
      <c r="H1986" s="174">
        <v>17.951528162731645</v>
      </c>
      <c r="I1986" s="36">
        <v>28.219492845382018</v>
      </c>
      <c r="L1986" s="143"/>
      <c r="M1986" s="190" t="s">
        <v>187</v>
      </c>
      <c r="N1986" s="42">
        <v>2.8244625457509573E-3</v>
      </c>
      <c r="O1986" s="42">
        <v>0</v>
      </c>
      <c r="P1986" s="42">
        <v>0</v>
      </c>
      <c r="Q1986" s="36">
        <v>1.4155904719857948E-3</v>
      </c>
      <c r="R1986" s="102">
        <v>2.5981846323883291E-2</v>
      </c>
      <c r="S1986" s="42">
        <v>1.2981416290219246E-5</v>
      </c>
      <c r="T1986" s="42">
        <v>1.6198535110736791E-2</v>
      </c>
      <c r="U1986" s="36">
        <v>2.1108332384514497E-2</v>
      </c>
      <c r="V1986" s="102">
        <v>0</v>
      </c>
      <c r="W1986" s="42">
        <v>4.6691576120962749E-5</v>
      </c>
      <c r="X1986" s="42">
        <v>7.8898216649600172E-2</v>
      </c>
      <c r="Y1986" s="36">
        <v>3.9378674156998736E-2</v>
      </c>
      <c r="Z1986" s="30">
        <v>6.1902597013499025E-2</v>
      </c>
      <c r="AA1986" s="187">
        <v>2.2868030426527963E-2</v>
      </c>
      <c r="AB1986" s="188">
        <v>0.34099267886792262</v>
      </c>
      <c r="AC1986" s="189">
        <v>0.63613929070554953</v>
      </c>
    </row>
    <row r="1987" spans="1:52" x14ac:dyDescent="0.25">
      <c r="A1987" s="143" t="s">
        <v>188</v>
      </c>
      <c r="B1987" s="102">
        <v>3.7321263785494571E-5</v>
      </c>
      <c r="C1987" s="42">
        <v>3.0469797961447218E-3</v>
      </c>
      <c r="D1987" s="42">
        <v>1.4327997201834093E-2</v>
      </c>
      <c r="E1987" s="36">
        <v>1.7412298261764311E-2</v>
      </c>
      <c r="F1987" s="173">
        <v>1.701361796090254E-2</v>
      </c>
      <c r="G1987" s="174">
        <v>1.3890245111780863</v>
      </c>
      <c r="H1987" s="174">
        <v>6.5316938873766359</v>
      </c>
      <c r="I1987" s="36">
        <v>7.9377320165156258</v>
      </c>
      <c r="L1987" s="143"/>
      <c r="M1987" s="190" t="s">
        <v>188</v>
      </c>
      <c r="N1987" s="42">
        <v>7.4465400699079304E-5</v>
      </c>
      <c r="O1987" s="42">
        <v>0</v>
      </c>
      <c r="P1987" s="42">
        <v>0</v>
      </c>
      <c r="Q1987" s="36">
        <v>3.7321263785494571E-5</v>
      </c>
      <c r="R1987" s="102">
        <v>4.5392335300489476E-3</v>
      </c>
      <c r="S1987" s="42">
        <v>1.2392482548120175E-6</v>
      </c>
      <c r="T1987" s="42">
        <v>1.5463648894471073E-3</v>
      </c>
      <c r="U1987" s="36">
        <v>3.0469797961447218E-3</v>
      </c>
      <c r="V1987" s="102">
        <v>1.2419999999999999E-2</v>
      </c>
      <c r="W1987" s="42">
        <v>2.2623259542166992E-6</v>
      </c>
      <c r="X1987" s="42">
        <v>1.6242819833825778E-2</v>
      </c>
      <c r="Y1987" s="36">
        <v>1.4327997201834093E-2</v>
      </c>
      <c r="Z1987" s="30">
        <v>1.7412298261764311E-2</v>
      </c>
      <c r="AA1987" s="187">
        <v>2.1433852800148952E-3</v>
      </c>
      <c r="AB1987" s="188">
        <v>0.17499009897134538</v>
      </c>
      <c r="AC1987" s="189">
        <v>0.82286651574863967</v>
      </c>
    </row>
    <row r="1988" spans="1:52" x14ac:dyDescent="0.25">
      <c r="A1988" s="143" t="s">
        <v>189</v>
      </c>
      <c r="B1988" s="102">
        <v>3.0033612237666951E-5</v>
      </c>
      <c r="C1988" s="42">
        <v>1.9857326079234911E-3</v>
      </c>
      <c r="D1988" s="42">
        <v>4.9293496993462749E-3</v>
      </c>
      <c r="E1988" s="36">
        <v>6.9451159195074328E-3</v>
      </c>
      <c r="F1988" s="173">
        <v>1.3691401436308074E-2</v>
      </c>
      <c r="G1988" s="174">
        <v>0.90523451075758499</v>
      </c>
      <c r="H1988" s="174">
        <v>2.247139139295788</v>
      </c>
      <c r="I1988" s="36">
        <v>3.1660650514896811</v>
      </c>
      <c r="L1988" s="143"/>
      <c r="M1988" s="190" t="s">
        <v>189</v>
      </c>
      <c r="N1988" s="42">
        <v>5.9924684827738189E-5</v>
      </c>
      <c r="O1988" s="42">
        <v>0</v>
      </c>
      <c r="P1988" s="42">
        <v>0</v>
      </c>
      <c r="Q1988" s="36">
        <v>3.0033612237666951E-5</v>
      </c>
      <c r="R1988" s="102">
        <v>2.84888273630078E-3</v>
      </c>
      <c r="S1988" s="42">
        <v>8.9561163988560251E-7</v>
      </c>
      <c r="T1988" s="42">
        <v>1.1175665482049239E-3</v>
      </c>
      <c r="U1988" s="36">
        <v>1.9857326079234911E-3</v>
      </c>
      <c r="V1988" s="102">
        <v>3.1739999999999997E-3</v>
      </c>
      <c r="W1988" s="42">
        <v>2.0813307167013644E-6</v>
      </c>
      <c r="X1988" s="42">
        <v>6.6909787667982857E-3</v>
      </c>
      <c r="Y1988" s="36">
        <v>4.9293496993462749E-3</v>
      </c>
      <c r="Z1988" s="30">
        <v>6.9451159195074328E-3</v>
      </c>
      <c r="AA1988" s="187">
        <v>4.3244220234407577E-3</v>
      </c>
      <c r="AB1988" s="188">
        <v>0.28591784945532267</v>
      </c>
      <c r="AC1988" s="189">
        <v>0.70975772852123653</v>
      </c>
    </row>
    <row r="1989" spans="1:52" x14ac:dyDescent="0.25">
      <c r="A1989" s="143" t="s">
        <v>190</v>
      </c>
      <c r="B1989" s="102">
        <v>5.4317804662776465E-4</v>
      </c>
      <c r="C1989" s="42">
        <v>7.3033803379015952E-2</v>
      </c>
      <c r="D1989" s="42">
        <v>0</v>
      </c>
      <c r="E1989" s="42">
        <v>7.3576981425643714E-2</v>
      </c>
      <c r="F1989" s="173">
        <v>0.24761818954442544</v>
      </c>
      <c r="G1989" s="174">
        <v>33.293867969315457</v>
      </c>
      <c r="H1989" s="174">
        <v>0</v>
      </c>
      <c r="I1989" s="36">
        <v>33.541486158859875</v>
      </c>
      <c r="L1989" s="143"/>
      <c r="M1989" s="190" t="s">
        <v>190</v>
      </c>
      <c r="N1989" s="42">
        <v>1.0837781680051344E-3</v>
      </c>
      <c r="O1989" s="42">
        <v>0</v>
      </c>
      <c r="P1989" s="42">
        <v>0</v>
      </c>
      <c r="Q1989" s="36">
        <v>5.4317804662776465E-4</v>
      </c>
      <c r="R1989" s="102">
        <v>0.11683906494702594</v>
      </c>
      <c r="S1989" s="42">
        <v>2.3237475907993028E-5</v>
      </c>
      <c r="T1989" s="42">
        <v>2.8996302172678269E-2</v>
      </c>
      <c r="U1989" s="36">
        <v>7.3033803379015952E-2</v>
      </c>
      <c r="V1989" s="102">
        <v>0</v>
      </c>
      <c r="W1989" s="42">
        <v>0</v>
      </c>
      <c r="X1989" s="42">
        <v>0</v>
      </c>
      <c r="Y1989" s="36">
        <v>0</v>
      </c>
      <c r="Z1989" s="30">
        <v>7.3576981425643714E-2</v>
      </c>
      <c r="AA1989" s="187">
        <v>7.3824453803761417E-3</v>
      </c>
      <c r="AB1989" s="188">
        <v>0.99261755461962387</v>
      </c>
      <c r="AC1989" s="189">
        <v>0</v>
      </c>
    </row>
    <row r="1990" spans="1:52" x14ac:dyDescent="0.25">
      <c r="A1990" s="143" t="s">
        <v>191</v>
      </c>
      <c r="B1990" s="102">
        <v>3.0738565835617735E-6</v>
      </c>
      <c r="C1990" s="42">
        <v>1.30594684797923E-4</v>
      </c>
      <c r="D1990" s="42">
        <v>7.8206051505792925E-4</v>
      </c>
      <c r="E1990" s="42">
        <v>9.1572905643941402E-4</v>
      </c>
      <c r="F1990" s="173">
        <v>1.4012768131300857E-3</v>
      </c>
      <c r="G1990" s="174">
        <v>5.9534106016525541E-2</v>
      </c>
      <c r="H1990" s="174">
        <v>0.35651737041856862</v>
      </c>
      <c r="I1990" s="36">
        <v>0.41745275324822423</v>
      </c>
      <c r="L1990" s="143"/>
      <c r="M1990" s="145" t="s">
        <v>191</v>
      </c>
      <c r="N1990" s="102">
        <v>6.1331246310955308E-6</v>
      </c>
      <c r="O1990" s="42">
        <v>0</v>
      </c>
      <c r="P1990" s="42">
        <v>0</v>
      </c>
      <c r="Q1990" s="36">
        <v>3.0738565835617735E-6</v>
      </c>
      <c r="R1990" s="42">
        <v>1.6982963085487136E-4</v>
      </c>
      <c r="S1990" s="42">
        <v>7.300646383354143E-8</v>
      </c>
      <c r="T1990" s="42">
        <v>9.1099286956029335E-5</v>
      </c>
      <c r="U1990" s="36">
        <v>1.30594684797923E-4</v>
      </c>
      <c r="V1990" s="42">
        <v>4.5380751934023138E-4</v>
      </c>
      <c r="W1990" s="42">
        <v>3.892119291619917E-7</v>
      </c>
      <c r="X1990" s="42">
        <v>1.1114877619192536E-3</v>
      </c>
      <c r="Y1990" s="42">
        <v>7.8206051505792925E-4</v>
      </c>
      <c r="Z1990" s="30">
        <v>9.1572905643941402E-4</v>
      </c>
      <c r="AA1990" s="188">
        <v>3.3567315156665493E-3</v>
      </c>
      <c r="AB1990" s="188">
        <v>0.14261280001937268</v>
      </c>
      <c r="AC1990" s="189">
        <v>0.85403046846496078</v>
      </c>
    </row>
    <row r="1991" spans="1:52" x14ac:dyDescent="0.25">
      <c r="A1991" s="156" t="s">
        <v>192</v>
      </c>
      <c r="B1991" s="175">
        <v>1.4657624954474698E-5</v>
      </c>
      <c r="C1991" s="157">
        <v>3.3458339748201188E-4</v>
      </c>
      <c r="D1991" s="157">
        <v>7.9940280393315806E-4</v>
      </c>
      <c r="E1991" s="157">
        <v>1.1486438263696446E-3</v>
      </c>
      <c r="F1991" s="176">
        <v>6.681961056381718E-3</v>
      </c>
      <c r="G1991" s="177">
        <v>0.15252629529207454</v>
      </c>
      <c r="H1991" s="177">
        <v>0.36442318730586898</v>
      </c>
      <c r="I1991" s="158">
        <v>0.52363144365432512</v>
      </c>
      <c r="L1991" s="156"/>
      <c r="M1991" s="192" t="s">
        <v>192</v>
      </c>
      <c r="N1991" s="175">
        <v>2.9245684760439532E-5</v>
      </c>
      <c r="O1991" s="157">
        <v>0</v>
      </c>
      <c r="P1991" s="157">
        <v>0</v>
      </c>
      <c r="Q1991" s="158">
        <v>1.4657624954474698E-5</v>
      </c>
      <c r="R1991" s="157">
        <v>4.1702016507122718E-4</v>
      </c>
      <c r="S1991" s="157">
        <v>2.0159155050572558E-7</v>
      </c>
      <c r="T1991" s="157">
        <v>2.5155096608027455E-4</v>
      </c>
      <c r="U1991" s="158">
        <v>3.3458339748201188E-4</v>
      </c>
      <c r="V1991" s="157">
        <v>5.6736407629632743E-4</v>
      </c>
      <c r="W1991" s="157">
        <v>2.7512998206266058E-7</v>
      </c>
      <c r="X1991" s="157">
        <v>1.0322715978446236E-3</v>
      </c>
      <c r="Y1991" s="157">
        <v>7.9940280393315806E-4</v>
      </c>
      <c r="Z1991" s="193">
        <v>1.1486438263696446E-3</v>
      </c>
      <c r="AA1991" s="194">
        <v>1.2760809415396391E-2</v>
      </c>
      <c r="AB1991" s="194">
        <v>0.29128559245339097</v>
      </c>
      <c r="AC1991" s="195">
        <v>0.69595359813121271</v>
      </c>
      <c r="AY1991" s="159"/>
    </row>
    <row r="1993" spans="1:52" ht="12.75" customHeight="1" x14ac:dyDescent="0.25">
      <c r="A1993" s="77" t="s">
        <v>278</v>
      </c>
    </row>
    <row r="1994" spans="1:52" ht="12.75" customHeight="1" x14ac:dyDescent="0.25">
      <c r="A1994" s="149"/>
      <c r="B1994" s="160" t="s">
        <v>285</v>
      </c>
      <c r="C1994" s="161"/>
      <c r="D1994" s="161"/>
      <c r="E1994" s="162"/>
      <c r="F1994" s="60" t="s">
        <v>286</v>
      </c>
      <c r="G1994" s="83"/>
      <c r="H1994" s="84"/>
      <c r="I1994" s="84"/>
      <c r="L1994" s="692" t="s">
        <v>278</v>
      </c>
      <c r="M1994" s="693"/>
      <c r="N1994" s="60" t="s">
        <v>195</v>
      </c>
      <c r="O1994" s="83"/>
      <c r="P1994" s="83"/>
      <c r="Q1994" s="84"/>
      <c r="R1994" s="60" t="s">
        <v>196</v>
      </c>
      <c r="S1994" s="83"/>
      <c r="T1994" s="83"/>
      <c r="U1994" s="84"/>
      <c r="V1994" s="60" t="s">
        <v>197</v>
      </c>
      <c r="W1994" s="83"/>
      <c r="X1994" s="83"/>
      <c r="Y1994" s="84"/>
      <c r="Z1994" s="10" t="s">
        <v>198</v>
      </c>
      <c r="AA1994" s="60" t="s">
        <v>205</v>
      </c>
      <c r="AB1994" s="83"/>
      <c r="AC1994" s="84"/>
    </row>
    <row r="1995" spans="1:52" ht="26.25" x14ac:dyDescent="0.25">
      <c r="A1995" s="156" t="s">
        <v>194</v>
      </c>
      <c r="B1995" s="164" t="s">
        <v>195</v>
      </c>
      <c r="C1995" s="165" t="s">
        <v>196</v>
      </c>
      <c r="D1995" s="165" t="s">
        <v>197</v>
      </c>
      <c r="E1995" s="19" t="s">
        <v>198</v>
      </c>
      <c r="F1995" s="89" t="s">
        <v>195</v>
      </c>
      <c r="G1995" s="89" t="s">
        <v>196</v>
      </c>
      <c r="H1995" s="165" t="s">
        <v>197</v>
      </c>
      <c r="I1995" s="19" t="s">
        <v>198</v>
      </c>
      <c r="L1995" s="694"/>
      <c r="M1995" s="695"/>
      <c r="N1995" s="181" t="s">
        <v>227</v>
      </c>
      <c r="O1995" s="182" t="s">
        <v>238</v>
      </c>
      <c r="P1995" s="182" t="s">
        <v>239</v>
      </c>
      <c r="Q1995" s="183" t="s">
        <v>209</v>
      </c>
      <c r="R1995" s="181" t="s">
        <v>227</v>
      </c>
      <c r="S1995" s="182" t="s">
        <v>238</v>
      </c>
      <c r="T1995" s="182" t="s">
        <v>239</v>
      </c>
      <c r="U1995" s="183" t="s">
        <v>209</v>
      </c>
      <c r="V1995" s="181" t="s">
        <v>227</v>
      </c>
      <c r="W1995" s="182" t="s">
        <v>238</v>
      </c>
      <c r="X1995" s="182" t="s">
        <v>239</v>
      </c>
      <c r="Y1995" s="183" t="s">
        <v>209</v>
      </c>
      <c r="Z1995" s="184" t="s">
        <v>209</v>
      </c>
      <c r="AA1995" s="181" t="s">
        <v>195</v>
      </c>
      <c r="AB1995" s="182" t="s">
        <v>196</v>
      </c>
      <c r="AC1995" s="183" t="s">
        <v>197</v>
      </c>
    </row>
    <row r="1996" spans="1:52" x14ac:dyDescent="0.25">
      <c r="A1996" s="143" t="s">
        <v>170</v>
      </c>
      <c r="B1996" s="167">
        <v>132.73148165784386</v>
      </c>
      <c r="C1996" s="154">
        <v>967.96409888833318</v>
      </c>
      <c r="D1996" s="154">
        <v>2193.6112513669459</v>
      </c>
      <c r="E1996" s="155">
        <v>3294.306831913123</v>
      </c>
      <c r="F1996" s="168">
        <v>60508.206080330972</v>
      </c>
      <c r="G1996" s="169">
        <v>441265.10487450665</v>
      </c>
      <c r="H1996" s="169">
        <v>1000000</v>
      </c>
      <c r="I1996" s="151">
        <v>1501773.3109548378</v>
      </c>
      <c r="L1996" s="149"/>
      <c r="M1996" s="185" t="s">
        <v>170</v>
      </c>
      <c r="N1996" s="154">
        <v>119.78227854223188</v>
      </c>
      <c r="O1996" s="154">
        <v>0.11670320848271147</v>
      </c>
      <c r="P1996" s="154">
        <v>145.62517508718688</v>
      </c>
      <c r="Q1996" s="155">
        <v>132.73148165784386</v>
      </c>
      <c r="R1996" s="167">
        <v>1308.4229651322146</v>
      </c>
      <c r="S1996" s="154">
        <v>0.50117457947786026</v>
      </c>
      <c r="T1996" s="154">
        <v>625.37814370821286</v>
      </c>
      <c r="U1996" s="155">
        <v>967.96409888833318</v>
      </c>
      <c r="V1996" s="167">
        <v>1212.5769156233403</v>
      </c>
      <c r="W1996" s="154">
        <v>2.5458425114544099</v>
      </c>
      <c r="X1996" s="154">
        <v>3176.7658001439922</v>
      </c>
      <c r="Y1996" s="155">
        <v>2193.6112513669459</v>
      </c>
      <c r="Z1996" s="186">
        <v>3294.306831913123</v>
      </c>
      <c r="AA1996" s="187">
        <v>4.0291171536308262E-2</v>
      </c>
      <c r="AB1996" s="188">
        <v>0.293829369356649</v>
      </c>
      <c r="AC1996" s="189">
        <v>0.66587945910704271</v>
      </c>
    </row>
    <row r="1997" spans="1:52" x14ac:dyDescent="0.25">
      <c r="A1997" s="143" t="s">
        <v>172</v>
      </c>
      <c r="B1997" s="167">
        <v>191.39413379678069</v>
      </c>
      <c r="C1997" s="154">
        <v>744.96155675463297</v>
      </c>
      <c r="D1997" s="154">
        <v>2018.8833798076348</v>
      </c>
      <c r="E1997" s="155">
        <v>2955.2390703590486</v>
      </c>
      <c r="F1997" s="170">
        <v>87250.70756156712</v>
      </c>
      <c r="G1997" s="171">
        <v>339605.09469962429</v>
      </c>
      <c r="H1997" s="171">
        <v>920346.92954349611</v>
      </c>
      <c r="I1997" s="155">
        <v>1347202.7318046875</v>
      </c>
      <c r="L1997" s="143"/>
      <c r="M1997" s="190" t="s">
        <v>172</v>
      </c>
      <c r="N1997" s="154">
        <v>117.24169635683133</v>
      </c>
      <c r="O1997" s="154">
        <v>0.21291948263873253</v>
      </c>
      <c r="P1997" s="154">
        <v>265.68624240808253</v>
      </c>
      <c r="Q1997" s="155">
        <v>191.39413379678069</v>
      </c>
      <c r="R1997" s="167">
        <v>1025.1087092975265</v>
      </c>
      <c r="S1997" s="154">
        <v>0.37113024947818724</v>
      </c>
      <c r="T1997" s="154">
        <v>463.10558435433916</v>
      </c>
      <c r="U1997" s="155">
        <v>744.96155675463297</v>
      </c>
      <c r="V1997" s="167">
        <v>1058.6696873739613</v>
      </c>
      <c r="W1997" s="154">
        <v>2.3891775968605775</v>
      </c>
      <c r="X1997" s="154">
        <v>2981.2754111961531</v>
      </c>
      <c r="Y1997" s="155">
        <v>2018.8833798076348</v>
      </c>
      <c r="Z1997" s="186">
        <v>2955.2390703590486</v>
      </c>
      <c r="AA1997" s="187">
        <v>6.4764348751496156E-2</v>
      </c>
      <c r="AB1997" s="188">
        <v>0.25208165533089116</v>
      </c>
      <c r="AC1997" s="189">
        <v>0.68315399591761261</v>
      </c>
    </row>
    <row r="1998" spans="1:52" x14ac:dyDescent="0.25">
      <c r="A1998" s="143" t="s">
        <v>33</v>
      </c>
      <c r="B1998" s="167">
        <v>20.112674297583435</v>
      </c>
      <c r="C1998" s="154">
        <v>333.82064338433759</v>
      </c>
      <c r="D1998" s="154">
        <v>299.50578208334377</v>
      </c>
      <c r="E1998" s="155">
        <v>653.43909976526481</v>
      </c>
      <c r="F1998" s="170">
        <v>9168.7505181468459</v>
      </c>
      <c r="G1998" s="171">
        <v>152178.57912440851</v>
      </c>
      <c r="H1998" s="171">
        <v>136535.48772450321</v>
      </c>
      <c r="I1998" s="155">
        <v>297882.8173670586</v>
      </c>
      <c r="L1998" s="143"/>
      <c r="M1998" s="190" t="s">
        <v>33</v>
      </c>
      <c r="N1998" s="154">
        <v>7.9452068341420308</v>
      </c>
      <c r="O1998" s="154">
        <v>2.5894774562055876E-2</v>
      </c>
      <c r="P1998" s="154">
        <v>32.312145728206346</v>
      </c>
      <c r="Q1998" s="155">
        <v>20.112674297583435</v>
      </c>
      <c r="R1998" s="167">
        <v>636.88038039976982</v>
      </c>
      <c r="S1998" s="154">
        <v>2.3474557317202913E-2</v>
      </c>
      <c r="T1998" s="154">
        <v>29.292138269859965</v>
      </c>
      <c r="U1998" s="155">
        <v>333.82064338433759</v>
      </c>
      <c r="V1998" s="167">
        <v>597.59010848918842</v>
      </c>
      <c r="W1998" s="154">
        <v>0</v>
      </c>
      <c r="X1998" s="154">
        <v>0</v>
      </c>
      <c r="Y1998" s="155">
        <v>299.50578208334377</v>
      </c>
      <c r="Z1998" s="186">
        <v>653.43909976526481</v>
      </c>
      <c r="AA1998" s="187">
        <v>3.0779722708372547E-2</v>
      </c>
      <c r="AB1998" s="188">
        <v>0.51086726139322869</v>
      </c>
      <c r="AC1998" s="189">
        <v>0.45835301589839872</v>
      </c>
    </row>
    <row r="1999" spans="1:52" x14ac:dyDescent="0.25">
      <c r="A1999" s="143" t="s">
        <v>25</v>
      </c>
      <c r="B1999" s="167">
        <v>131.61076649361885</v>
      </c>
      <c r="C1999" s="154">
        <v>353.70398342062981</v>
      </c>
      <c r="D1999" s="154">
        <v>219.51245336982538</v>
      </c>
      <c r="E1999" s="155">
        <v>704.82720328407402</v>
      </c>
      <c r="F1999" s="170">
        <v>59997.306456012106</v>
      </c>
      <c r="G1999" s="171">
        <v>161242.78319607436</v>
      </c>
      <c r="H1999" s="171">
        <v>100068.98589393927</v>
      </c>
      <c r="I1999" s="155">
        <v>321309.07554602576</v>
      </c>
      <c r="L1999" s="143"/>
      <c r="M1999" s="190" t="s">
        <v>25</v>
      </c>
      <c r="N1999" s="154">
        <v>84.379507203468421</v>
      </c>
      <c r="O1999" s="154">
        <v>0.14338804726395937</v>
      </c>
      <c r="P1999" s="154">
        <v>178.92318265883176</v>
      </c>
      <c r="Q1999" s="155">
        <v>131.61076649361885</v>
      </c>
      <c r="R1999" s="167">
        <v>388.22321072992264</v>
      </c>
      <c r="S1999" s="154">
        <v>0.25545528118115501</v>
      </c>
      <c r="T1999" s="154">
        <v>318.76347302365053</v>
      </c>
      <c r="U1999" s="155">
        <v>353.70398342062981</v>
      </c>
      <c r="V1999" s="167">
        <v>437.98309973027085</v>
      </c>
      <c r="W1999" s="154">
        <v>0</v>
      </c>
      <c r="X1999" s="154">
        <v>0</v>
      </c>
      <c r="Y1999" s="155">
        <v>219.51245336982538</v>
      </c>
      <c r="Z1999" s="186">
        <v>704.82720328407402</v>
      </c>
      <c r="AA1999" s="187">
        <v>0.18672770557150922</v>
      </c>
      <c r="AB1999" s="188">
        <v>0.50183077749068195</v>
      </c>
      <c r="AC1999" s="189">
        <v>0.31144151693780886</v>
      </c>
      <c r="AZ1999" s="159"/>
    </row>
    <row r="2000" spans="1:52" x14ac:dyDescent="0.25">
      <c r="A2000" s="143" t="s">
        <v>173</v>
      </c>
      <c r="B2000" s="167">
        <v>39.670693005578421</v>
      </c>
      <c r="C2000" s="154">
        <v>57.436929949665576</v>
      </c>
      <c r="D2000" s="154">
        <v>1499.8651443544657</v>
      </c>
      <c r="E2000" s="155">
        <v>1596.9727673097098</v>
      </c>
      <c r="F2000" s="170">
        <v>18084.650587408174</v>
      </c>
      <c r="G2000" s="171">
        <v>26183.732379141398</v>
      </c>
      <c r="H2000" s="171">
        <v>683742.45592505357</v>
      </c>
      <c r="I2000" s="155">
        <v>728010.83889160329</v>
      </c>
      <c r="L2000" s="143"/>
      <c r="M2000" s="190" t="s">
        <v>173</v>
      </c>
      <c r="N2000" s="154">
        <v>24.916982319220871</v>
      </c>
      <c r="O2000" s="154">
        <v>4.363666081271729E-2</v>
      </c>
      <c r="P2000" s="154">
        <v>54.450914021044404</v>
      </c>
      <c r="Q2000" s="155">
        <v>39.670693005578421</v>
      </c>
      <c r="R2000" s="167">
        <v>5.118167834019971E-3</v>
      </c>
      <c r="S2000" s="154">
        <v>9.2200410979829256E-2</v>
      </c>
      <c r="T2000" s="154">
        <v>115.04997306082866</v>
      </c>
      <c r="U2000" s="155">
        <v>57.436929949665576</v>
      </c>
      <c r="V2000" s="167">
        <v>23.096479154502056</v>
      </c>
      <c r="W2000" s="154">
        <v>2.3891775968605775</v>
      </c>
      <c r="X2000" s="154">
        <v>2981.2754111961531</v>
      </c>
      <c r="Y2000" s="155">
        <v>1499.8651443544657</v>
      </c>
      <c r="Z2000" s="186">
        <v>1596.9727673097098</v>
      </c>
      <c r="AA2000" s="187">
        <v>2.4841183154555864E-2</v>
      </c>
      <c r="AB2000" s="188">
        <v>3.5966129871096618E-2</v>
      </c>
      <c r="AC2000" s="189">
        <v>0.93919268697434743</v>
      </c>
      <c r="AX2000" s="159"/>
    </row>
    <row r="2001" spans="1:53" x14ac:dyDescent="0.25">
      <c r="A2001" s="143" t="s">
        <v>199</v>
      </c>
      <c r="B2001" s="272">
        <v>7.4092984031372627E-2</v>
      </c>
      <c r="C2001" s="273">
        <v>0.1187585942512903</v>
      </c>
      <c r="D2001" s="154">
        <v>0</v>
      </c>
      <c r="E2001" s="155">
        <v>0.19285157828266292</v>
      </c>
      <c r="F2001" s="170">
        <v>33.776715899502108</v>
      </c>
      <c r="G2001" s="171">
        <v>54.138395842602492</v>
      </c>
      <c r="H2001" s="171">
        <v>0</v>
      </c>
      <c r="I2001" s="155">
        <v>87.915111742104585</v>
      </c>
      <c r="L2001" s="143"/>
      <c r="M2001" s="191" t="s">
        <v>199</v>
      </c>
      <c r="N2001" s="154">
        <v>1.3622843188600608E-2</v>
      </c>
      <c r="O2001" s="154">
        <v>1.0798228384972706E-4</v>
      </c>
      <c r="P2001" s="154">
        <v>0.13474298775821852</v>
      </c>
      <c r="Q2001" s="155">
        <v>7.4092984031372627E-2</v>
      </c>
      <c r="R2001" s="167">
        <v>0.21333232760335261</v>
      </c>
      <c r="S2001" s="154">
        <v>1.9004891427374248E-5</v>
      </c>
      <c r="T2001" s="154">
        <v>2.3714777662126964E-2</v>
      </c>
      <c r="U2001" s="155">
        <v>0.1187585942512903</v>
      </c>
      <c r="V2001" s="167">
        <v>0</v>
      </c>
      <c r="W2001" s="154">
        <v>0</v>
      </c>
      <c r="X2001" s="154">
        <v>0</v>
      </c>
      <c r="Y2001" s="155">
        <v>0</v>
      </c>
      <c r="Z2001" s="186">
        <v>0.19285157828266292</v>
      </c>
      <c r="AA2001" s="187">
        <v>0.38419692849375803</v>
      </c>
      <c r="AB2001" s="188">
        <v>0.61580307150624203</v>
      </c>
      <c r="AC2001" s="189">
        <v>0</v>
      </c>
      <c r="BA2001" s="159"/>
    </row>
    <row r="2002" spans="1:53" x14ac:dyDescent="0.25">
      <c r="A2002" s="143" t="s">
        <v>175</v>
      </c>
      <c r="B2002" s="167">
        <v>7.7520485330884243</v>
      </c>
      <c r="C2002" s="154">
        <v>102.47528766098202</v>
      </c>
      <c r="D2002" s="154">
        <v>126.85498171397325</v>
      </c>
      <c r="E2002" s="155">
        <v>237.08231790804371</v>
      </c>
      <c r="F2002" s="170">
        <v>3533.9208477608536</v>
      </c>
      <c r="G2002" s="171">
        <v>46715.336455866862</v>
      </c>
      <c r="H2002" s="171">
        <v>57829.290233136679</v>
      </c>
      <c r="I2002" s="155">
        <v>108078.5475367644</v>
      </c>
      <c r="L2002" s="143"/>
      <c r="M2002" s="190" t="s">
        <v>175</v>
      </c>
      <c r="N2002" s="154">
        <v>7.9863914627146348</v>
      </c>
      <c r="O2002" s="154">
        <v>6.018905544598825E-3</v>
      </c>
      <c r="P2002" s="154">
        <v>7.5105404997951668</v>
      </c>
      <c r="Q2002" s="155">
        <v>7.7520485330884243</v>
      </c>
      <c r="R2002" s="167">
        <v>174.69439105193922</v>
      </c>
      <c r="S2002" s="154">
        <v>2.3951862485524725E-2</v>
      </c>
      <c r="T2002" s="154">
        <v>29.887731566827288</v>
      </c>
      <c r="U2002" s="155">
        <v>102.47528766098202</v>
      </c>
      <c r="V2002" s="167">
        <v>0</v>
      </c>
      <c r="W2002" s="154">
        <v>0.20271533942372671</v>
      </c>
      <c r="X2002" s="154">
        <v>254.11120665714984</v>
      </c>
      <c r="Y2002" s="155">
        <v>126.85498171397325</v>
      </c>
      <c r="Z2002" s="186">
        <v>237.08231790804371</v>
      </c>
      <c r="AA2002" s="187">
        <v>3.269770854904154E-2</v>
      </c>
      <c r="AB2002" s="188">
        <v>0.43223505053096684</v>
      </c>
      <c r="AC2002" s="189">
        <v>0.53506724091999158</v>
      </c>
      <c r="AV2002" s="432"/>
    </row>
    <row r="2003" spans="1:53" x14ac:dyDescent="0.25">
      <c r="A2003" s="143" t="s">
        <v>85</v>
      </c>
      <c r="B2003" s="102">
        <v>0.42091588228906707</v>
      </c>
      <c r="C2003" s="42">
        <v>5.0385222194974828E-2</v>
      </c>
      <c r="D2003" s="42">
        <v>5.1845620464187427E-2</v>
      </c>
      <c r="E2003" s="36">
        <v>0.52314672494822934</v>
      </c>
      <c r="F2003" s="173">
        <v>191.88262369951553</v>
      </c>
      <c r="G2003" s="174">
        <v>22.96907538360653</v>
      </c>
      <c r="H2003" s="174">
        <v>23.634826103248649</v>
      </c>
      <c r="I2003" s="36">
        <v>238.48652518637076</v>
      </c>
      <c r="L2003" s="143"/>
      <c r="M2003" s="190" t="s">
        <v>85</v>
      </c>
      <c r="N2003" s="42">
        <v>0.39255421601093116</v>
      </c>
      <c r="O2003" s="42">
        <v>3.5986715318418272E-4</v>
      </c>
      <c r="P2003" s="42">
        <v>0.44905121180398011</v>
      </c>
      <c r="Q2003" s="36">
        <v>0.42091588228906707</v>
      </c>
      <c r="R2003" s="102">
        <v>2.5931715847119802E-3</v>
      </c>
      <c r="S2003" s="42">
        <v>7.8797913255118662E-5</v>
      </c>
      <c r="T2003" s="42">
        <v>9.832600203088275E-2</v>
      </c>
      <c r="U2003" s="36">
        <v>5.0385222194974828E-2</v>
      </c>
      <c r="V2003" s="102">
        <v>0</v>
      </c>
      <c r="W2003" s="42">
        <v>6.1473723690920991E-5</v>
      </c>
      <c r="X2003" s="42">
        <v>0.10387670695584854</v>
      </c>
      <c r="Y2003" s="36">
        <v>5.1845620464187427E-2</v>
      </c>
      <c r="Z2003" s="30">
        <v>0.52314672494822934</v>
      </c>
      <c r="AA2003" s="187">
        <v>0.80458476029018622</v>
      </c>
      <c r="AB2003" s="188">
        <v>9.6311837180976245E-2</v>
      </c>
      <c r="AC2003" s="189">
        <v>9.9103402528837536E-2</v>
      </c>
    </row>
    <row r="2004" spans="1:53" x14ac:dyDescent="0.25">
      <c r="A2004" s="143" t="s">
        <v>86</v>
      </c>
      <c r="B2004" s="102">
        <v>4.1525628638884003E-3</v>
      </c>
      <c r="C2004" s="42">
        <v>1.356718077628502E-3</v>
      </c>
      <c r="D2004" s="42">
        <v>3.2457895855226443E-4</v>
      </c>
      <c r="E2004" s="36">
        <v>5.833859900069167E-3</v>
      </c>
      <c r="F2004" s="173">
        <v>1.8930258774432966</v>
      </c>
      <c r="G2004" s="174">
        <v>0.61848610449233654</v>
      </c>
      <c r="H2004" s="174">
        <v>0.14796557883718162</v>
      </c>
      <c r="I2004" s="36">
        <v>2.6594775607728147</v>
      </c>
      <c r="L2004" s="143"/>
      <c r="M2004" s="190" t="s">
        <v>86</v>
      </c>
      <c r="N2004" s="42">
        <v>7.1719283088629126E-4</v>
      </c>
      <c r="O2004" s="42">
        <v>6.0891527671974742E-6</v>
      </c>
      <c r="P2004" s="42">
        <v>7.5981967367000237E-3</v>
      </c>
      <c r="Q2004" s="36">
        <v>4.1525628638884003E-3</v>
      </c>
      <c r="R2004" s="102">
        <v>2.0981981168448965E-3</v>
      </c>
      <c r="S2004" s="42">
        <v>4.8982033471595388E-7</v>
      </c>
      <c r="T2004" s="42">
        <v>6.112100338256099E-4</v>
      </c>
      <c r="U2004" s="36">
        <v>1.356718077628502E-3</v>
      </c>
      <c r="V2004" s="102">
        <v>0</v>
      </c>
      <c r="W2004" s="42">
        <v>3.8485559696814636E-7</v>
      </c>
      <c r="X2004" s="42">
        <v>6.5031902520787995E-4</v>
      </c>
      <c r="Y2004" s="36">
        <v>3.2457895855226443E-4</v>
      </c>
      <c r="Z2004" s="30">
        <v>5.833859900069167E-3</v>
      </c>
      <c r="AA2004" s="187">
        <v>0.71180366601521694</v>
      </c>
      <c r="AB2004" s="188">
        <v>0.23255924908522685</v>
      </c>
      <c r="AC2004" s="189">
        <v>5.5637084899556155E-2</v>
      </c>
    </row>
    <row r="2005" spans="1:53" x14ac:dyDescent="0.25">
      <c r="A2005" s="143" t="s">
        <v>176</v>
      </c>
      <c r="B2005" s="167">
        <v>21.479954160690863</v>
      </c>
      <c r="C2005" s="154">
        <v>104.34637461740282</v>
      </c>
      <c r="D2005" s="154">
        <v>128.49636375191523</v>
      </c>
      <c r="E2005" s="155">
        <v>254.32269253000891</v>
      </c>
      <c r="F2005" s="170">
        <v>9792.0514162687941</v>
      </c>
      <c r="G2005" s="171">
        <v>47568.307535065534</v>
      </c>
      <c r="H2005" s="171">
        <v>58577.545894625997</v>
      </c>
      <c r="I2005" s="155">
        <v>115937.90484596032</v>
      </c>
      <c r="L2005" s="143"/>
      <c r="M2005" s="190" t="s">
        <v>176</v>
      </c>
      <c r="N2005" s="154">
        <v>19.953074043227435</v>
      </c>
      <c r="O2005" s="154">
        <v>1.8428545623431637E-2</v>
      </c>
      <c r="P2005" s="154">
        <v>22.995598989140074</v>
      </c>
      <c r="Q2005" s="155">
        <v>21.479954160690863</v>
      </c>
      <c r="R2005" s="154">
        <v>175.32820870044446</v>
      </c>
      <c r="S2005" s="154">
        <v>2.6445602271878012E-2</v>
      </c>
      <c r="T2005" s="154">
        <v>32.999482286717559</v>
      </c>
      <c r="U2005" s="155">
        <v>104.34637461740282</v>
      </c>
      <c r="V2005" s="154">
        <v>0</v>
      </c>
      <c r="W2005" s="154">
        <v>0.2046615378676509</v>
      </c>
      <c r="X2005" s="154">
        <v>257.39984240750539</v>
      </c>
      <c r="Y2005" s="155">
        <v>128.49636375191523</v>
      </c>
      <c r="Z2005" s="154">
        <v>254.32269253000891</v>
      </c>
      <c r="AA2005" s="187">
        <v>8.4459447747299729E-2</v>
      </c>
      <c r="AB2005" s="188">
        <v>0.41029124683826795</v>
      </c>
      <c r="AC2005" s="189">
        <v>0.50524930541443225</v>
      </c>
    </row>
    <row r="2006" spans="1:53" x14ac:dyDescent="0.25">
      <c r="A2006" s="143" t="s">
        <v>177</v>
      </c>
      <c r="B2006" s="102">
        <v>1.4576085577896501E-2</v>
      </c>
      <c r="C2006" s="42">
        <v>1.29501865311317E-2</v>
      </c>
      <c r="D2006" s="42">
        <v>4.8547954796974858E-2</v>
      </c>
      <c r="E2006" s="36">
        <v>7.6074226906003059E-2</v>
      </c>
      <c r="F2006" s="173">
        <v>6.6447897588113811</v>
      </c>
      <c r="G2006" s="174">
        <v>5.9035923174909914</v>
      </c>
      <c r="H2006" s="174">
        <v>22.131521602436287</v>
      </c>
      <c r="I2006" s="36">
        <v>34.679903678738654</v>
      </c>
      <c r="L2006" s="143"/>
      <c r="M2006" s="190" t="s">
        <v>177</v>
      </c>
      <c r="N2006" s="42">
        <v>1.6752351327405095E-2</v>
      </c>
      <c r="O2006" s="42">
        <v>9.9208417619507667E-6</v>
      </c>
      <c r="P2006" s="42">
        <v>1.2379473858341941E-2</v>
      </c>
      <c r="Q2006" s="36">
        <v>1.4576085577896501E-2</v>
      </c>
      <c r="R2006" s="102">
        <v>2.9766030306496633E-3</v>
      </c>
      <c r="S2006" s="42">
        <v>1.839428555470739E-5</v>
      </c>
      <c r="T2006" s="42">
        <v>2.2952848420656723E-2</v>
      </c>
      <c r="U2006" s="36">
        <v>1.29501865311317E-2</v>
      </c>
      <c r="V2006" s="102">
        <v>0</v>
      </c>
      <c r="W2006" s="42">
        <v>5.7563657879454971E-5</v>
      </c>
      <c r="X2006" s="42">
        <v>9.7269578965394246E-2</v>
      </c>
      <c r="Y2006" s="36">
        <v>4.8547954796974858E-2</v>
      </c>
      <c r="Z2006" s="30">
        <v>7.6074226906003059E-2</v>
      </c>
      <c r="AA2006" s="187">
        <v>0.19160346638693601</v>
      </c>
      <c r="AB2006" s="188">
        <v>0.17023093178630505</v>
      </c>
      <c r="AC2006" s="189">
        <v>0.63816560182675897</v>
      </c>
    </row>
    <row r="2007" spans="1:53" x14ac:dyDescent="0.25">
      <c r="A2007" s="143" t="s">
        <v>178</v>
      </c>
      <c r="B2007" s="102">
        <v>2.7308102630462204E-2</v>
      </c>
      <c r="C2007" s="42">
        <v>2.6454769159373386E-2</v>
      </c>
      <c r="D2007" s="42">
        <v>1.4006360292612652</v>
      </c>
      <c r="E2007" s="36">
        <v>1.4543989010511007</v>
      </c>
      <c r="F2007" s="173">
        <v>12.448925311376479</v>
      </c>
      <c r="G2007" s="174">
        <v>12.059916789216016</v>
      </c>
      <c r="H2007" s="174">
        <v>638.50694984740835</v>
      </c>
      <c r="I2007" s="36">
        <v>663.01579194800081</v>
      </c>
      <c r="L2007" s="143"/>
      <c r="M2007" s="190" t="s">
        <v>178</v>
      </c>
      <c r="N2007" s="42">
        <v>2.4114669218463357E-2</v>
      </c>
      <c r="O2007" s="42">
        <v>2.4436289392630466E-5</v>
      </c>
      <c r="P2007" s="42">
        <v>3.0492211547124216E-2</v>
      </c>
      <c r="Q2007" s="36">
        <v>2.7308102630462204E-2</v>
      </c>
      <c r="R2007" s="102">
        <v>3.1539767359163501E-2</v>
      </c>
      <c r="S2007" s="42">
        <v>1.7092420339437334E-5</v>
      </c>
      <c r="T2007" s="42">
        <v>2.1328348525765616E-2</v>
      </c>
      <c r="U2007" s="36">
        <v>2.6454769159373386E-2</v>
      </c>
      <c r="V2007" s="102">
        <v>0</v>
      </c>
      <c r="W2007" s="42">
        <v>1.6607441763346481E-3</v>
      </c>
      <c r="X2007" s="42">
        <v>2.8062825183831279</v>
      </c>
      <c r="Y2007" s="36">
        <v>1.4006360292612652</v>
      </c>
      <c r="Z2007" s="30">
        <v>1.4543989010511007</v>
      </c>
      <c r="AA2007" s="187">
        <v>1.8776212365621641E-2</v>
      </c>
      <c r="AB2007" s="188">
        <v>1.8189486488372895E-2</v>
      </c>
      <c r="AC2007" s="189">
        <v>0.96303430114600552</v>
      </c>
    </row>
    <row r="2008" spans="1:53" x14ac:dyDescent="0.25">
      <c r="A2008" s="143" t="s">
        <v>179</v>
      </c>
      <c r="B2008" s="102">
        <v>6.0103952240449468E-2</v>
      </c>
      <c r="C2008" s="42">
        <v>6.1561920170726973E-2</v>
      </c>
      <c r="D2008" s="42">
        <v>5.7070542256519918E-2</v>
      </c>
      <c r="E2008" s="36">
        <v>0.17873641466769635</v>
      </c>
      <c r="F2008" s="173">
        <v>27.39954593276077</v>
      </c>
      <c r="G2008" s="174">
        <v>28.064188735522187</v>
      </c>
      <c r="H2008" s="174">
        <v>26.016707482219783</v>
      </c>
      <c r="I2008" s="36">
        <v>81.480442150502739</v>
      </c>
      <c r="L2008" s="143"/>
      <c r="M2008" s="190" t="s">
        <v>179</v>
      </c>
      <c r="N2008" s="42">
        <v>4.3757317470283399E-2</v>
      </c>
      <c r="O2008" s="42">
        <v>6.1280202678978157E-5</v>
      </c>
      <c r="P2008" s="42">
        <v>7.6466965737505777E-2</v>
      </c>
      <c r="Q2008" s="36">
        <v>6.0103952240449468E-2</v>
      </c>
      <c r="R2008" s="102">
        <v>8.2112351064851624E-2</v>
      </c>
      <c r="S2008" s="42">
        <v>3.2761465551669406E-5</v>
      </c>
      <c r="T2008" s="42">
        <v>4.0880574057066001E-2</v>
      </c>
      <c r="U2008" s="36">
        <v>6.1561920170726973E-2</v>
      </c>
      <c r="V2008" s="102">
        <v>0</v>
      </c>
      <c r="W2008" s="42">
        <v>6.7668950899946013E-5</v>
      </c>
      <c r="X2008" s="42">
        <v>0.11434524152115967</v>
      </c>
      <c r="Y2008" s="36">
        <v>5.7070542256519918E-2</v>
      </c>
      <c r="Z2008" s="30">
        <v>0.17873641466769635</v>
      </c>
      <c r="AA2008" s="187">
        <v>0.33627144391473723</v>
      </c>
      <c r="AB2008" s="188">
        <v>0.34442852781388633</v>
      </c>
      <c r="AC2008" s="189">
        <v>0.31930002827137649</v>
      </c>
    </row>
    <row r="2009" spans="1:53" x14ac:dyDescent="0.25">
      <c r="A2009" s="143" t="s">
        <v>180</v>
      </c>
      <c r="B2009" s="102">
        <v>7.8433127061881044E-3</v>
      </c>
      <c r="C2009" s="42">
        <v>9.2231945625049251E-3</v>
      </c>
      <c r="D2009" s="42">
        <v>2.0765213335991441E-2</v>
      </c>
      <c r="E2009" s="36">
        <v>3.7831720604684468E-2</v>
      </c>
      <c r="F2009" s="173">
        <v>3.5755253814004444</v>
      </c>
      <c r="G2009" s="174">
        <v>4.2045711411981062</v>
      </c>
      <c r="H2009" s="174">
        <v>9.4662230251835311</v>
      </c>
      <c r="I2009" s="36">
        <v>17.246319547782079</v>
      </c>
      <c r="L2009" s="143"/>
      <c r="M2009" s="190" t="s">
        <v>180</v>
      </c>
      <c r="N2009" s="42">
        <v>1.1411490558844564E-2</v>
      </c>
      <c r="O2009" s="42">
        <v>3.4096878495241855E-6</v>
      </c>
      <c r="P2009" s="42">
        <v>4.2546935644290412E-3</v>
      </c>
      <c r="Q2009" s="36">
        <v>7.8433127061881044E-3</v>
      </c>
      <c r="R2009" s="102">
        <v>1.3032042779429581E-2</v>
      </c>
      <c r="S2009" s="42">
        <v>4.3209920948204193E-6</v>
      </c>
      <c r="T2009" s="42">
        <v>5.391841737168614E-3</v>
      </c>
      <c r="U2009" s="36">
        <v>9.2231945625049251E-3</v>
      </c>
      <c r="V2009" s="102">
        <v>1.7999999999999999E-2</v>
      </c>
      <c r="W2009" s="42">
        <v>3.2787332669807238E-6</v>
      </c>
      <c r="X2009" s="42">
        <v>2.3540318599747506E-2</v>
      </c>
      <c r="Y2009" s="36">
        <v>2.0765213335991441E-2</v>
      </c>
      <c r="Z2009" s="30">
        <v>3.7831720604684468E-2</v>
      </c>
      <c r="AA2009" s="187">
        <v>0.20732106763383412</v>
      </c>
      <c r="AB2009" s="188">
        <v>0.24379527061116205</v>
      </c>
      <c r="AC2009" s="189">
        <v>0.54888366175500392</v>
      </c>
    </row>
    <row r="2010" spans="1:53" x14ac:dyDescent="0.25">
      <c r="A2010" s="143" t="s">
        <v>181</v>
      </c>
      <c r="B2010" s="102">
        <v>2.9206572297846606E-3</v>
      </c>
      <c r="C2010" s="42">
        <v>5.5012656763926944E-3</v>
      </c>
      <c r="D2010" s="42">
        <v>7.1439850715163417E-3</v>
      </c>
      <c r="E2010" s="36">
        <v>1.5565907977693697E-2</v>
      </c>
      <c r="F2010" s="173">
        <v>1.3314379327534254</v>
      </c>
      <c r="G2010" s="174">
        <v>2.5078580687278063</v>
      </c>
      <c r="H2010" s="174">
        <v>3.2567233902837511</v>
      </c>
      <c r="I2010" s="36">
        <v>7.0960193917649832</v>
      </c>
      <c r="L2010" s="143"/>
      <c r="M2010" s="190" t="s">
        <v>181</v>
      </c>
      <c r="N2010" s="42">
        <v>2.2534945278611649E-3</v>
      </c>
      <c r="O2010" s="42">
        <v>2.8754932231767736E-6</v>
      </c>
      <c r="P2010" s="42">
        <v>3.5881121824441549E-3</v>
      </c>
      <c r="Q2010" s="36">
        <v>2.9206572297846606E-3</v>
      </c>
      <c r="R2010" s="102">
        <v>8.1272360474065539E-3</v>
      </c>
      <c r="S2010" s="42">
        <v>2.2923645790523655E-6</v>
      </c>
      <c r="T2010" s="42">
        <v>2.8604697122583357E-3</v>
      </c>
      <c r="U2010" s="36">
        <v>5.5012656763926944E-3</v>
      </c>
      <c r="V2010" s="102">
        <v>4.5999999999999999E-3</v>
      </c>
      <c r="W2010" s="42">
        <v>3.0164213285527025E-6</v>
      </c>
      <c r="X2010" s="42">
        <v>9.6970706765192559E-3</v>
      </c>
      <c r="Y2010" s="36">
        <v>7.1439850715163417E-3</v>
      </c>
      <c r="Z2010" s="30">
        <v>1.5565907977693697E-2</v>
      </c>
      <c r="AA2010" s="187">
        <v>0.18763166491604791</v>
      </c>
      <c r="AB2010" s="188">
        <v>0.35341758953452213</v>
      </c>
      <c r="AC2010" s="189">
        <v>0.45895074554942994</v>
      </c>
    </row>
    <row r="2011" spans="1:53" x14ac:dyDescent="0.25">
      <c r="A2011" s="143" t="s">
        <v>182</v>
      </c>
      <c r="B2011" s="102">
        <v>2.9026980142855187E-2</v>
      </c>
      <c r="C2011" s="42">
        <v>0.17836727185206791</v>
      </c>
      <c r="D2011" s="42">
        <v>8.2153296631832823E-4</v>
      </c>
      <c r="E2011" s="36">
        <v>0.20821578496124141</v>
      </c>
      <c r="F2011" s="173">
        <v>13.232508779651392</v>
      </c>
      <c r="G2011" s="174">
        <v>81.312161277855679</v>
      </c>
      <c r="H2011" s="174">
        <v>0.37451164868268755</v>
      </c>
      <c r="I2011" s="36">
        <v>94.919181706189747</v>
      </c>
      <c r="L2011" s="143"/>
      <c r="M2011" s="190" t="s">
        <v>182</v>
      </c>
      <c r="N2011" s="42">
        <v>1.9499828265438644E-2</v>
      </c>
      <c r="O2011" s="42">
        <v>3.0908588271253965E-5</v>
      </c>
      <c r="P2011" s="42">
        <v>3.8568507560491988E-2</v>
      </c>
      <c r="Q2011" s="36">
        <v>2.9026980142855187E-2</v>
      </c>
      <c r="R2011" s="102">
        <v>0.31455277352672556</v>
      </c>
      <c r="S2011" s="42">
        <v>3.3257016963005528E-5</v>
      </c>
      <c r="T2011" s="42">
        <v>4.149893547127867E-2</v>
      </c>
      <c r="U2011" s="36">
        <v>0.17836727185206791</v>
      </c>
      <c r="V2011" s="102">
        <v>0</v>
      </c>
      <c r="W2011" s="42">
        <v>1.318821535156266E-6</v>
      </c>
      <c r="X2011" s="42">
        <v>1.6456584138758693E-3</v>
      </c>
      <c r="Y2011" s="36">
        <v>8.2153296631832823E-4</v>
      </c>
      <c r="Z2011" s="30">
        <v>0.20821578496124141</v>
      </c>
      <c r="AA2011" s="187">
        <v>0.13940816325841218</v>
      </c>
      <c r="AB2011" s="188">
        <v>0.85664625227751257</v>
      </c>
      <c r="AC2011" s="189">
        <v>3.9455844640753513E-3</v>
      </c>
    </row>
    <row r="2012" spans="1:53" x14ac:dyDescent="0.25">
      <c r="A2012" s="143" t="s">
        <v>200</v>
      </c>
      <c r="B2012" s="102">
        <v>4.5020484212671287E-4</v>
      </c>
      <c r="C2012" s="42">
        <v>3.8966966856549841E-4</v>
      </c>
      <c r="D2012" s="42">
        <v>1.1334210363158396E-3</v>
      </c>
      <c r="E2012" s="36">
        <v>1.9732955470080507E-3</v>
      </c>
      <c r="F2012" s="173">
        <v>0.20523456097618406</v>
      </c>
      <c r="G2012" s="174">
        <v>0.17763843448681998</v>
      </c>
      <c r="H2012" s="174">
        <v>0.51669184118633138</v>
      </c>
      <c r="I2012" s="36">
        <v>0.8995648366493354</v>
      </c>
      <c r="L2012" s="143"/>
      <c r="M2012" s="190" t="s">
        <v>200</v>
      </c>
      <c r="N2012" s="42">
        <v>2.5429852374821995E-4</v>
      </c>
      <c r="O2012" s="42">
        <v>5.1812137210497892E-7</v>
      </c>
      <c r="P2012" s="42">
        <v>6.4652477434138853E-4</v>
      </c>
      <c r="Q2012" s="36">
        <v>4.5020484212671287E-4</v>
      </c>
      <c r="R2012" s="102">
        <v>5.1520635438308618E-4</v>
      </c>
      <c r="S2012" s="42">
        <v>2.1102504241422229E-7</v>
      </c>
      <c r="T2012" s="42">
        <v>2.6332231263294375E-4</v>
      </c>
      <c r="U2012" s="36">
        <v>3.8966966856549841E-4</v>
      </c>
      <c r="V2012" s="102">
        <v>6.5769205701482817E-4</v>
      </c>
      <c r="W2012" s="42">
        <v>5.6407525965506051E-7</v>
      </c>
      <c r="X2012" s="42">
        <v>1.6108518288684836E-3</v>
      </c>
      <c r="Y2012" s="36">
        <v>1.1334210363158396E-3</v>
      </c>
      <c r="Z2012" s="30">
        <v>1.9732955470080507E-3</v>
      </c>
      <c r="AA2012" s="187">
        <v>0.22814871437242246</v>
      </c>
      <c r="AB2012" s="188">
        <v>0.1974715187273002</v>
      </c>
      <c r="AC2012" s="189">
        <v>0.57437976690027737</v>
      </c>
    </row>
    <row r="2013" spans="1:53" x14ac:dyDescent="0.25">
      <c r="A2013" s="143" t="s">
        <v>201</v>
      </c>
      <c r="B2013" s="102">
        <v>8.4565181929685789E-4</v>
      </c>
      <c r="C2013" s="42">
        <v>9.5337123225805302E-4</v>
      </c>
      <c r="D2013" s="42">
        <v>1.1585547883089247E-3</v>
      </c>
      <c r="E2013" s="36">
        <v>2.9575778398638355E-3</v>
      </c>
      <c r="F2013" s="173">
        <v>0.38550669302497931</v>
      </c>
      <c r="G2013" s="174">
        <v>0.43461266514928798</v>
      </c>
      <c r="H2013" s="174">
        <v>0.52814954682009985</v>
      </c>
      <c r="I2013" s="36">
        <v>1.348268904994367</v>
      </c>
      <c r="L2013" s="143"/>
      <c r="M2013" s="190" t="s">
        <v>201</v>
      </c>
      <c r="N2013" s="42">
        <v>4.8548717848637222E-4</v>
      </c>
      <c r="O2013" s="42">
        <v>9.6693243111647552E-7</v>
      </c>
      <c r="P2013" s="42">
        <v>1.2065624108327383E-3</v>
      </c>
      <c r="Q2013" s="36">
        <v>8.4565181929685789E-4</v>
      </c>
      <c r="R2013" s="102">
        <v>1.2678575492248948E-3</v>
      </c>
      <c r="S2013" s="42">
        <v>5.1038603251023185E-7</v>
      </c>
      <c r="T2013" s="42">
        <v>6.3687242461176862E-4</v>
      </c>
      <c r="U2013" s="36">
        <v>9.5337123225805302E-4</v>
      </c>
      <c r="V2013" s="102">
        <v>8.2226677724105428E-4</v>
      </c>
      <c r="W2013" s="42">
        <v>3.9873910443863851E-7</v>
      </c>
      <c r="X2013" s="42">
        <v>1.4960457939777155E-3</v>
      </c>
      <c r="Y2013" s="36">
        <v>1.1585547883089247E-3</v>
      </c>
      <c r="Z2013" s="30">
        <v>2.9575778398638355E-3</v>
      </c>
      <c r="AA2013" s="187">
        <v>0.28592715562671073</v>
      </c>
      <c r="AB2013" s="188">
        <v>0.32234865280906538</v>
      </c>
      <c r="AC2013" s="189">
        <v>0.39172419156422394</v>
      </c>
    </row>
    <row r="2014" spans="1:53" ht="11.25" customHeight="1" x14ac:dyDescent="0.25">
      <c r="A2014" s="143" t="s">
        <v>185</v>
      </c>
      <c r="B2014" s="102">
        <v>1.2565166811176513E-3</v>
      </c>
      <c r="C2014" s="42">
        <v>5.2796719500785971E-3</v>
      </c>
      <c r="D2014" s="42">
        <v>3.3498088809912653E-2</v>
      </c>
      <c r="E2014" s="36">
        <v>4.0034277441108899E-2</v>
      </c>
      <c r="F2014" s="173">
        <v>0.57280736517678543</v>
      </c>
      <c r="G2014" s="174">
        <v>2.4068402944179725</v>
      </c>
      <c r="H2014" s="174">
        <v>15.270749905681038</v>
      </c>
      <c r="I2014" s="36">
        <v>18.250397565275797</v>
      </c>
      <c r="L2014" s="143"/>
      <c r="M2014" s="190" t="s">
        <v>185</v>
      </c>
      <c r="N2014" s="42">
        <v>4.4465697151693746E-4</v>
      </c>
      <c r="O2014" s="42">
        <v>1.6593518124915879E-6</v>
      </c>
      <c r="P2014" s="42">
        <v>2.0705805895741562E-3</v>
      </c>
      <c r="Q2014" s="36">
        <v>1.2565166811176513E-3</v>
      </c>
      <c r="R2014" s="102">
        <v>9.8752259669079292E-4</v>
      </c>
      <c r="S2014" s="42">
        <v>7.6810223779727148E-6</v>
      </c>
      <c r="T2014" s="42">
        <v>9.5845713514087355E-3</v>
      </c>
      <c r="U2014" s="36">
        <v>5.2796719500785971E-3</v>
      </c>
      <c r="V2014" s="102">
        <v>0</v>
      </c>
      <c r="W2014" s="42">
        <v>3.9718923936823928E-5</v>
      </c>
      <c r="X2014" s="42">
        <v>6.7116009486122022E-2</v>
      </c>
      <c r="Y2014" s="36">
        <v>3.3498088809912653E-2</v>
      </c>
      <c r="Z2014" s="30">
        <v>4.0034277441108899E-2</v>
      </c>
      <c r="AA2014" s="187">
        <v>3.1386021215594778E-2</v>
      </c>
      <c r="AB2014" s="188">
        <v>0.13187878706803399</v>
      </c>
      <c r="AC2014" s="189">
        <v>0.83673519171637134</v>
      </c>
    </row>
    <row r="2015" spans="1:53" x14ac:dyDescent="0.25">
      <c r="A2015" s="143" t="s">
        <v>186</v>
      </c>
      <c r="B2015" s="102">
        <v>1.4403359744350388E-3</v>
      </c>
      <c r="C2015" s="42">
        <v>8.5182673975846279E-3</v>
      </c>
      <c r="D2015" s="42">
        <v>0.96643886019027292</v>
      </c>
      <c r="E2015" s="36">
        <v>0.97639746356229262</v>
      </c>
      <c r="F2015" s="173">
        <v>0.65660493559991329</v>
      </c>
      <c r="G2015" s="174">
        <v>3.8832164962121167</v>
      </c>
      <c r="H2015" s="174">
        <v>440.56979539471172</v>
      </c>
      <c r="I2015" s="36">
        <v>445.10961682652379</v>
      </c>
      <c r="L2015" s="143"/>
      <c r="M2015" s="190" t="s">
        <v>186</v>
      </c>
      <c r="N2015" s="42">
        <v>1.6343132271107372E-3</v>
      </c>
      <c r="O2015" s="42">
        <v>9.972806524195715E-7</v>
      </c>
      <c r="P2015" s="42">
        <v>1.2444316785101797E-3</v>
      </c>
      <c r="Q2015" s="36">
        <v>1.4403359744350388E-3</v>
      </c>
      <c r="R2015" s="102">
        <v>1.0032635106758826E-2</v>
      </c>
      <c r="S2015" s="42">
        <v>5.6025878670332E-6</v>
      </c>
      <c r="T2015" s="42">
        <v>6.9910489153254393E-3</v>
      </c>
      <c r="U2015" s="36">
        <v>8.5182673975846279E-3</v>
      </c>
      <c r="V2015" s="102">
        <v>0</v>
      </c>
      <c r="W2015" s="42">
        <v>1.1459134816709071E-3</v>
      </c>
      <c r="X2015" s="42">
        <v>1.9363349376843582</v>
      </c>
      <c r="Y2015" s="36">
        <v>0.96643886019027292</v>
      </c>
      <c r="Z2015" s="30">
        <v>0.97639746356229262</v>
      </c>
      <c r="AA2015" s="187">
        <v>1.475153334770157E-3</v>
      </c>
      <c r="AB2015" s="188">
        <v>8.7241801781280191E-3</v>
      </c>
      <c r="AC2015" s="189">
        <v>0.98980066648710174</v>
      </c>
    </row>
    <row r="2016" spans="1:53" x14ac:dyDescent="0.25">
      <c r="A2016" s="143" t="s">
        <v>187</v>
      </c>
      <c r="B2016" s="102">
        <v>3.2203523153847627E-3</v>
      </c>
      <c r="C2016" s="42">
        <v>1.9529286694223082E-2</v>
      </c>
      <c r="D2016" s="42">
        <v>3.9378674156998736E-2</v>
      </c>
      <c r="E2016" s="36">
        <v>6.212831316660658E-2</v>
      </c>
      <c r="F2016" s="173">
        <v>1.4680597181373887</v>
      </c>
      <c r="G2016" s="174">
        <v>8.9028020265912815</v>
      </c>
      <c r="H2016" s="174">
        <v>17.951528162731645</v>
      </c>
      <c r="I2016" s="36">
        <v>28.322389907460316</v>
      </c>
      <c r="L2016" s="143"/>
      <c r="M2016" s="190" t="s">
        <v>187</v>
      </c>
      <c r="N2016" s="42">
        <v>2.8244625457509573E-3</v>
      </c>
      <c r="O2016" s="42">
        <v>2.8972164021237993E-6</v>
      </c>
      <c r="P2016" s="42">
        <v>3.6152189070898576E-3</v>
      </c>
      <c r="Q2016" s="36">
        <v>3.2203523153847627E-3</v>
      </c>
      <c r="R2016" s="102">
        <v>2.5981846323883291E-2</v>
      </c>
      <c r="S2016" s="42">
        <v>1.0446546057701887E-5</v>
      </c>
      <c r="T2016" s="42">
        <v>1.3035460793989767E-2</v>
      </c>
      <c r="U2016" s="36">
        <v>1.9529286694223082E-2</v>
      </c>
      <c r="V2016" s="102">
        <v>0</v>
      </c>
      <c r="W2016" s="42">
        <v>4.6691576120962749E-5</v>
      </c>
      <c r="X2016" s="42">
        <v>7.8898216649600172E-2</v>
      </c>
      <c r="Y2016" s="36">
        <v>3.9378674156998736E-2</v>
      </c>
      <c r="Z2016" s="30">
        <v>6.212831316660658E-2</v>
      </c>
      <c r="AA2016" s="187">
        <v>5.1833892652918087E-2</v>
      </c>
      <c r="AB2016" s="188">
        <v>0.31433795155281796</v>
      </c>
      <c r="AC2016" s="189">
        <v>0.63382815579426399</v>
      </c>
    </row>
    <row r="2017" spans="1:53" x14ac:dyDescent="0.25">
      <c r="A2017" s="143" t="s">
        <v>188</v>
      </c>
      <c r="B2017" s="102">
        <v>1.7944965214849182E-4</v>
      </c>
      <c r="C2017" s="42">
        <v>2.9454477334683992E-3</v>
      </c>
      <c r="D2017" s="42">
        <v>1.4327997201834093E-2</v>
      </c>
      <c r="E2017" s="36">
        <v>1.7452894587450984E-2</v>
      </c>
      <c r="F2017" s="173">
        <v>8.1805585213272414E-2</v>
      </c>
      <c r="G2017" s="174">
        <v>1.3427391620246969</v>
      </c>
      <c r="H2017" s="174">
        <v>6.5316938873766359</v>
      </c>
      <c r="I2017" s="36">
        <v>7.9562386346146052</v>
      </c>
      <c r="L2017" s="143"/>
      <c r="M2017" s="190" t="s">
        <v>188</v>
      </c>
      <c r="N2017" s="42">
        <v>7.4465400699079304E-5</v>
      </c>
      <c r="O2017" s="42">
        <v>2.2816123882427846E-7</v>
      </c>
      <c r="P2017" s="42">
        <v>2.8470528603176452E-4</v>
      </c>
      <c r="Q2017" s="36">
        <v>1.7944965214849182E-4</v>
      </c>
      <c r="R2017" s="102">
        <v>4.5392335300489476E-3</v>
      </c>
      <c r="S2017" s="42">
        <v>1.0762570222550938E-6</v>
      </c>
      <c r="T2017" s="42">
        <v>1.3429803631142719E-3</v>
      </c>
      <c r="U2017" s="36">
        <v>2.9454477334683992E-3</v>
      </c>
      <c r="V2017" s="102">
        <v>1.2419999999999999E-2</v>
      </c>
      <c r="W2017" s="42">
        <v>2.2623259542166992E-6</v>
      </c>
      <c r="X2017" s="42">
        <v>1.6242819833825778E-2</v>
      </c>
      <c r="Y2017" s="36">
        <v>1.4327997201834093E-2</v>
      </c>
      <c r="Z2017" s="30">
        <v>1.7452894587450984E-2</v>
      </c>
      <c r="AA2017" s="187">
        <v>1.0281942129961644E-2</v>
      </c>
      <c r="AB2017" s="188">
        <v>0.16876557173422918</v>
      </c>
      <c r="AC2017" s="189">
        <v>0.82095248613580918</v>
      </c>
    </row>
    <row r="2018" spans="1:53" x14ac:dyDescent="0.25">
      <c r="A2018" s="143" t="s">
        <v>189</v>
      </c>
      <c r="B2018" s="102">
        <v>1.423368513347929E-4</v>
      </c>
      <c r="C2018" s="42">
        <v>1.9408661389688025E-3</v>
      </c>
      <c r="D2018" s="42">
        <v>4.9293496993462749E-3</v>
      </c>
      <c r="E2018" s="36">
        <v>7.0125526896498702E-3</v>
      </c>
      <c r="F2018" s="173">
        <v>6.4886999118962355E-2</v>
      </c>
      <c r="G2018" s="174">
        <v>0.88478126548601277</v>
      </c>
      <c r="H2018" s="174">
        <v>2.247139139295788</v>
      </c>
      <c r="I2018" s="36">
        <v>3.1968074039007632</v>
      </c>
      <c r="L2018" s="143"/>
      <c r="M2018" s="190" t="s">
        <v>189</v>
      </c>
      <c r="N2018" s="42">
        <v>5.9924684827738189E-5</v>
      </c>
      <c r="O2018" s="42">
        <v>1.802823943302403E-7</v>
      </c>
      <c r="P2018" s="42">
        <v>2.2496086937804933E-4</v>
      </c>
      <c r="Q2018" s="36">
        <v>1.423368513347929E-4</v>
      </c>
      <c r="R2018" s="102">
        <v>2.84888273630078E-3</v>
      </c>
      <c r="S2018" s="42">
        <v>8.2358669640824538E-7</v>
      </c>
      <c r="T2018" s="42">
        <v>1.0276920268365703E-3</v>
      </c>
      <c r="U2018" s="36">
        <v>1.9408661389688025E-3</v>
      </c>
      <c r="V2018" s="102">
        <v>3.1739999999999997E-3</v>
      </c>
      <c r="W2018" s="42">
        <v>2.0813307167013644E-6</v>
      </c>
      <c r="X2018" s="42">
        <v>6.6909787667982857E-3</v>
      </c>
      <c r="Y2018" s="36">
        <v>4.9293496993462749E-3</v>
      </c>
      <c r="Z2018" s="30">
        <v>7.0125526896498702E-3</v>
      </c>
      <c r="AA2018" s="187">
        <v>2.0297437699808518E-2</v>
      </c>
      <c r="AB2018" s="188">
        <v>0.27677027537110854</v>
      </c>
      <c r="AC2018" s="189">
        <v>0.70293228692908294</v>
      </c>
    </row>
    <row r="2019" spans="1:53" x14ac:dyDescent="0.25">
      <c r="A2019" s="143" t="s">
        <v>190</v>
      </c>
      <c r="B2019" s="102">
        <v>2.7316698359073619E-3</v>
      </c>
      <c r="C2019" s="42">
        <v>6.9258172052387101E-2</v>
      </c>
      <c r="D2019" s="42">
        <v>5.6685774675964645E-4</v>
      </c>
      <c r="E2019" s="42">
        <v>7.2556699635054109E-2</v>
      </c>
      <c r="F2019" s="173">
        <v>1.2452843840061112</v>
      </c>
      <c r="G2019" s="174">
        <v>31.572673603506072</v>
      </c>
      <c r="H2019" s="174">
        <v>0.25841303759105444</v>
      </c>
      <c r="I2019" s="36">
        <v>33.076371025103242</v>
      </c>
      <c r="L2019" s="143"/>
      <c r="M2019" s="190" t="s">
        <v>190</v>
      </c>
      <c r="N2019" s="42">
        <v>1.0837781680051344E-3</v>
      </c>
      <c r="O2019" s="42">
        <v>3.5132249338077605E-6</v>
      </c>
      <c r="P2019" s="42">
        <v>4.3838897212686032E-3</v>
      </c>
      <c r="Q2019" s="36">
        <v>2.7316698359073619E-3</v>
      </c>
      <c r="R2019" s="102">
        <v>0.11683906494702594</v>
      </c>
      <c r="S2019" s="42">
        <v>1.7176387544511154E-5</v>
      </c>
      <c r="T2019" s="42">
        <v>2.1433124899092729E-2</v>
      </c>
      <c r="U2019" s="36">
        <v>6.9258172052387101E-2</v>
      </c>
      <c r="V2019" s="102">
        <v>0</v>
      </c>
      <c r="W2019" s="42">
        <v>9.0998685925782343E-7</v>
      </c>
      <c r="X2019" s="42">
        <v>1.1355043055743497E-3</v>
      </c>
      <c r="Y2019" s="36">
        <v>5.6685774675964645E-4</v>
      </c>
      <c r="Z2019" s="30">
        <v>7.2556699635054109E-2</v>
      </c>
      <c r="AA2019" s="187">
        <v>3.7648760895232593E-2</v>
      </c>
      <c r="AB2019" s="188">
        <v>0.95453862152967328</v>
      </c>
      <c r="AC2019" s="189">
        <v>7.8126175750940861E-3</v>
      </c>
    </row>
    <row r="2020" spans="1:53" x14ac:dyDescent="0.25">
      <c r="A2020" s="143" t="s">
        <v>191</v>
      </c>
      <c r="B2020" s="102">
        <v>1.7562418315414872E-5</v>
      </c>
      <c r="C2020" s="42">
        <v>1.3129304750223553E-4</v>
      </c>
      <c r="D2020" s="42">
        <v>7.8206051505792925E-4</v>
      </c>
      <c r="E2020" s="42">
        <v>9.3091598087557969E-4</v>
      </c>
      <c r="F2020" s="173">
        <v>8.0061671385350877E-3</v>
      </c>
      <c r="G2020" s="174">
        <v>5.9852468125526095E-2</v>
      </c>
      <c r="H2020" s="174">
        <v>0.35651737041856862</v>
      </c>
      <c r="I2020" s="36">
        <v>0.42437600568262979</v>
      </c>
      <c r="L2020" s="143"/>
      <c r="M2020" s="145" t="s">
        <v>191</v>
      </c>
      <c r="N2020" s="102">
        <v>6.1331246310955308E-6</v>
      </c>
      <c r="O2020" s="42">
        <v>2.3258746768300615E-8</v>
      </c>
      <c r="P2020" s="42">
        <v>2.9022844482841116E-5</v>
      </c>
      <c r="Q2020" s="36">
        <v>1.7562418315414872E-5</v>
      </c>
      <c r="R2020" s="42">
        <v>1.6982963085487136E-4</v>
      </c>
      <c r="S2020" s="42">
        <v>7.4127557948516343E-8</v>
      </c>
      <c r="T2020" s="42">
        <v>9.249821616204701E-5</v>
      </c>
      <c r="U2020" s="36">
        <v>1.3129304750223553E-4</v>
      </c>
      <c r="V2020" s="42">
        <v>4.5380751934023138E-4</v>
      </c>
      <c r="W2020" s="42">
        <v>3.892119291619917E-7</v>
      </c>
      <c r="X2020" s="42">
        <v>1.1114877619192536E-3</v>
      </c>
      <c r="Y2020" s="42">
        <v>7.8206051505792925E-4</v>
      </c>
      <c r="Z2020" s="30">
        <v>9.3091598087557969E-4</v>
      </c>
      <c r="AA2020" s="188">
        <v>1.8865739418176507E-2</v>
      </c>
      <c r="AB2020" s="188">
        <v>0.14103640951436552</v>
      </c>
      <c r="AC2020" s="189">
        <v>0.84009785106745793</v>
      </c>
    </row>
    <row r="2021" spans="1:53" x14ac:dyDescent="0.25">
      <c r="A2021" s="156" t="s">
        <v>192</v>
      </c>
      <c r="B2021" s="175">
        <v>4.9354948886857545E-5</v>
      </c>
      <c r="C2021" s="157">
        <v>3.2830790950513512E-4</v>
      </c>
      <c r="D2021" s="157">
        <v>7.9940280393315806E-4</v>
      </c>
      <c r="E2021" s="157">
        <v>1.1770656623251506E-3</v>
      </c>
      <c r="F2021" s="176">
        <v>2.2499405423865363E-2</v>
      </c>
      <c r="G2021" s="177">
        <v>0.14966549305422758</v>
      </c>
      <c r="H2021" s="177">
        <v>0.36442318730586898</v>
      </c>
      <c r="I2021" s="158">
        <v>0.53658808578396178</v>
      </c>
      <c r="L2021" s="156"/>
      <c r="M2021" s="192" t="s">
        <v>192</v>
      </c>
      <c r="N2021" s="175">
        <v>2.9245684760439532E-5</v>
      </c>
      <c r="O2021" s="157">
        <v>5.5700233454281664E-8</v>
      </c>
      <c r="P2021" s="157">
        <v>6.9504140928383957E-5</v>
      </c>
      <c r="Q2021" s="158">
        <v>4.9354948886857545E-5</v>
      </c>
      <c r="R2021" s="157">
        <v>4.1702016507122718E-4</v>
      </c>
      <c r="S2021" s="157">
        <v>1.9151739763927511E-7</v>
      </c>
      <c r="T2021" s="157">
        <v>2.3898018680089199E-4</v>
      </c>
      <c r="U2021" s="158">
        <v>3.2830790950513512E-4</v>
      </c>
      <c r="V2021" s="157">
        <v>5.6736407629632743E-4</v>
      </c>
      <c r="W2021" s="157">
        <v>2.7512998206266058E-7</v>
      </c>
      <c r="X2021" s="157">
        <v>1.0322715978446236E-3</v>
      </c>
      <c r="Y2021" s="157">
        <v>7.9940280393315806E-4</v>
      </c>
      <c r="Z2021" s="193">
        <v>1.1770656623251506E-3</v>
      </c>
      <c r="AA2021" s="194">
        <v>4.1930497564055029E-2</v>
      </c>
      <c r="AB2021" s="194">
        <v>0.27892064139956529</v>
      </c>
      <c r="AC2021" s="195">
        <v>0.67914886103637984</v>
      </c>
      <c r="AY2021" s="159"/>
    </row>
    <row r="2023" spans="1:53" x14ac:dyDescent="0.25">
      <c r="A2023" s="77" t="s">
        <v>327</v>
      </c>
    </row>
    <row r="2024" spans="1:53" x14ac:dyDescent="0.25">
      <c r="A2024" s="149"/>
      <c r="B2024" s="160" t="s">
        <v>285</v>
      </c>
      <c r="C2024" s="161"/>
      <c r="D2024" s="161"/>
      <c r="E2024" s="162"/>
      <c r="F2024" s="60" t="s">
        <v>286</v>
      </c>
      <c r="G2024" s="83"/>
      <c r="H2024" s="84"/>
      <c r="I2024" s="84"/>
    </row>
    <row r="2025" spans="1:53" ht="26.25" x14ac:dyDescent="0.25">
      <c r="A2025" s="156" t="s">
        <v>194</v>
      </c>
      <c r="B2025" s="164" t="s">
        <v>195</v>
      </c>
      <c r="C2025" s="165" t="s">
        <v>196</v>
      </c>
      <c r="D2025" s="165" t="s">
        <v>197</v>
      </c>
      <c r="E2025" s="19" t="s">
        <v>198</v>
      </c>
      <c r="F2025" s="89" t="s">
        <v>195</v>
      </c>
      <c r="G2025" s="89" t="s">
        <v>196</v>
      </c>
      <c r="H2025" s="165" t="s">
        <v>197</v>
      </c>
      <c r="I2025" s="19" t="s">
        <v>198</v>
      </c>
    </row>
    <row r="2026" spans="1:53" x14ac:dyDescent="0.25">
      <c r="A2026" s="143" t="s">
        <v>170</v>
      </c>
      <c r="B2026" s="167">
        <v>117.63627970848549</v>
      </c>
      <c r="C2026" s="154">
        <v>1284.9814828746305</v>
      </c>
      <c r="D2026" s="154">
        <v>1190.8525948104077</v>
      </c>
      <c r="E2026" s="155">
        <v>2593.470357393524</v>
      </c>
      <c r="F2026" s="168">
        <v>98783.24170525407</v>
      </c>
      <c r="G2026" s="169">
        <v>1079043.2740999393</v>
      </c>
      <c r="H2026" s="169">
        <v>1000000</v>
      </c>
      <c r="I2026" s="151">
        <v>2177826.5158051932</v>
      </c>
    </row>
    <row r="2027" spans="1:53" ht="14.25" customHeight="1" x14ac:dyDescent="0.25">
      <c r="A2027" s="143" t="s">
        <v>172</v>
      </c>
      <c r="B2027" s="167">
        <v>115.14121415937922</v>
      </c>
      <c r="C2027" s="154">
        <v>1062.1248634627286</v>
      </c>
      <c r="D2027" s="154">
        <v>984.32091553388102</v>
      </c>
      <c r="E2027" s="155">
        <v>2161.5869931559887</v>
      </c>
      <c r="F2027" s="170">
        <v>96688.04910124962</v>
      </c>
      <c r="G2027" s="171">
        <v>891902.88377532281</v>
      </c>
      <c r="H2027" s="171">
        <v>826568.22500402923</v>
      </c>
      <c r="I2027" s="155">
        <v>1815159.1578806015</v>
      </c>
    </row>
    <row r="2028" spans="1:53" ht="14.25" customHeight="1" x14ac:dyDescent="0.25">
      <c r="A2028" s="143" t="s">
        <v>33</v>
      </c>
      <c r="B2028" s="167">
        <v>7.8028618661931102</v>
      </c>
      <c r="C2028" s="154">
        <v>629.22324252633075</v>
      </c>
      <c r="D2028" s="154">
        <v>583.13068403228226</v>
      </c>
      <c r="E2028" s="155">
        <v>1220.1567884248061</v>
      </c>
      <c r="F2028" s="170">
        <v>6552.3322535442612</v>
      </c>
      <c r="G2028" s="171">
        <v>528380.46057791705</v>
      </c>
      <c r="H2028" s="171">
        <v>489674.94933755498</v>
      </c>
      <c r="I2028" s="155">
        <v>1024607.7421690162</v>
      </c>
    </row>
    <row r="2029" spans="1:53" ht="14.25" customHeight="1" x14ac:dyDescent="0.25">
      <c r="A2029" s="143" t="s">
        <v>25</v>
      </c>
      <c r="B2029" s="167">
        <v>82.867778371336598</v>
      </c>
      <c r="C2029" s="154">
        <v>421.12648163130149</v>
      </c>
      <c r="D2029" s="154">
        <v>390.27765775434256</v>
      </c>
      <c r="E2029" s="155">
        <v>894.27191775698066</v>
      </c>
      <c r="F2029" s="170">
        <v>69586.931860806624</v>
      </c>
      <c r="G2029" s="171">
        <v>353634.43256245146</v>
      </c>
      <c r="H2029" s="171">
        <v>327729.61108295486</v>
      </c>
      <c r="I2029" s="155">
        <v>750950.97550621303</v>
      </c>
      <c r="AZ2029" s="159"/>
    </row>
    <row r="2030" spans="1:53" ht="12.75" customHeight="1" x14ac:dyDescent="0.25">
      <c r="A2030" s="143" t="s">
        <v>173</v>
      </c>
      <c r="B2030" s="167">
        <v>24.47057392184951</v>
      </c>
      <c r="C2030" s="154">
        <v>11.775139305096372</v>
      </c>
      <c r="D2030" s="154">
        <v>10.912573747256202</v>
      </c>
      <c r="E2030" s="155">
        <v>47.158286974202085</v>
      </c>
      <c r="F2030" s="170">
        <v>20548.784986898736</v>
      </c>
      <c r="G2030" s="171">
        <v>9887.9906349543289</v>
      </c>
      <c r="H2030" s="171">
        <v>9163.6645835193085</v>
      </c>
      <c r="I2030" s="155">
        <v>39600.440205372375</v>
      </c>
      <c r="AX2030" s="159"/>
    </row>
    <row r="2031" spans="1:53" x14ac:dyDescent="0.25">
      <c r="A2031" s="143" t="s">
        <v>199</v>
      </c>
      <c r="B2031" s="272">
        <v>1.3378778657930159E-2</v>
      </c>
      <c r="C2031" s="273">
        <v>0.20951030207663174</v>
      </c>
      <c r="D2031" s="154">
        <v>0</v>
      </c>
      <c r="E2031" s="155">
        <v>0.2228890807345619</v>
      </c>
      <c r="F2031" s="170">
        <v>11.234621913940707</v>
      </c>
      <c r="G2031" s="171">
        <v>175.93302730300326</v>
      </c>
      <c r="H2031" s="171">
        <v>0</v>
      </c>
      <c r="I2031" s="155">
        <v>187.16764921694397</v>
      </c>
      <c r="BA2031" s="159"/>
    </row>
    <row r="2032" spans="1:53" x14ac:dyDescent="0.25">
      <c r="A2032" s="143" t="s">
        <v>175</v>
      </c>
      <c r="B2032" s="167">
        <v>7.8433086379979118</v>
      </c>
      <c r="C2032" s="154">
        <v>171.56459619395176</v>
      </c>
      <c r="D2032" s="154">
        <v>0</v>
      </c>
      <c r="E2032" s="155">
        <v>179.40790483194968</v>
      </c>
      <c r="F2032" s="170">
        <v>6586.2968029612621</v>
      </c>
      <c r="G2032" s="171">
        <v>144068.70921019916</v>
      </c>
      <c r="H2032" s="171">
        <v>0</v>
      </c>
      <c r="I2032" s="155">
        <v>150655.00601316043</v>
      </c>
      <c r="AV2032" s="432"/>
    </row>
    <row r="2033" spans="1:9" x14ac:dyDescent="0.25">
      <c r="A2033" s="143" t="s">
        <v>85</v>
      </c>
      <c r="B2033" s="102">
        <v>0.3855212817572663</v>
      </c>
      <c r="C2033" s="42">
        <v>2.5467127657262138E-3</v>
      </c>
      <c r="D2033" s="42">
        <v>0</v>
      </c>
      <c r="E2033" s="36">
        <v>0.38806799452299251</v>
      </c>
      <c r="F2033" s="173">
        <v>323.7355180962964</v>
      </c>
      <c r="G2033" s="174">
        <v>2.1385625532702215</v>
      </c>
      <c r="H2033" s="174">
        <v>0</v>
      </c>
      <c r="I2033" s="36">
        <v>325.87408064956668</v>
      </c>
    </row>
    <row r="2034" spans="1:9" x14ac:dyDescent="0.25">
      <c r="A2034" s="143" t="s">
        <v>86</v>
      </c>
      <c r="B2034" s="102">
        <v>7.0434372668336351E-4</v>
      </c>
      <c r="C2034" s="42">
        <v>2.0606071579274596E-3</v>
      </c>
      <c r="D2034" s="42">
        <v>0</v>
      </c>
      <c r="E2034" s="36">
        <v>2.7649508846108234E-3</v>
      </c>
      <c r="F2034" s="173">
        <v>0.59146172225916849</v>
      </c>
      <c r="G2034" s="174">
        <v>1.7303629071367337</v>
      </c>
      <c r="H2034" s="174">
        <v>0</v>
      </c>
      <c r="I2034" s="36">
        <v>2.3218246293959024</v>
      </c>
    </row>
    <row r="2035" spans="1:9" x14ac:dyDescent="0.25">
      <c r="A2035" s="143" t="s">
        <v>176</v>
      </c>
      <c r="B2035" s="167">
        <v>19.595598178286991</v>
      </c>
      <c r="C2035" s="154">
        <v>172.18705847377433</v>
      </c>
      <c r="D2035" s="154">
        <v>0</v>
      </c>
      <c r="E2035" s="155">
        <v>191.78265665206132</v>
      </c>
      <c r="F2035" s="170">
        <v>16455.099702248834</v>
      </c>
      <c r="G2035" s="171">
        <v>144591.41225718852</v>
      </c>
      <c r="H2035" s="171">
        <v>0</v>
      </c>
      <c r="I2035" s="155">
        <v>161046.51195943734</v>
      </c>
    </row>
    <row r="2036" spans="1:9" x14ac:dyDescent="0.25">
      <c r="A2036" s="143" t="s">
        <v>177</v>
      </c>
      <c r="B2036" s="102">
        <v>1.6452219063695935E-2</v>
      </c>
      <c r="C2036" s="42">
        <v>2.9232747193999485E-3</v>
      </c>
      <c r="D2036" s="42">
        <v>0</v>
      </c>
      <c r="E2036" s="36">
        <v>1.9375493783095884E-2</v>
      </c>
      <c r="F2036" s="173">
        <v>13.815495834994799</v>
      </c>
      <c r="G2036" s="174">
        <v>2.4547746145402276</v>
      </c>
      <c r="H2036" s="174">
        <v>0</v>
      </c>
      <c r="I2036" s="36">
        <v>16.270270449535026</v>
      </c>
    </row>
    <row r="2037" spans="1:9" x14ac:dyDescent="0.25">
      <c r="A2037" s="143" t="s">
        <v>178</v>
      </c>
      <c r="B2037" s="102">
        <v>2.3682634925504428E-2</v>
      </c>
      <c r="C2037" s="42">
        <v>3.0974706276730223E-2</v>
      </c>
      <c r="D2037" s="42">
        <v>0</v>
      </c>
      <c r="E2037" s="36">
        <v>5.4657341202234651E-2</v>
      </c>
      <c r="F2037" s="173">
        <v>19.887125433248837</v>
      </c>
      <c r="G2037" s="174">
        <v>26.010529272652441</v>
      </c>
      <c r="H2037" s="174">
        <v>0</v>
      </c>
      <c r="I2037" s="36">
        <v>45.897654705901274</v>
      </c>
    </row>
    <row r="2038" spans="1:9" x14ac:dyDescent="0.25">
      <c r="A2038" s="143" t="s">
        <v>179</v>
      </c>
      <c r="B2038" s="102">
        <v>4.2973368847816752E-2</v>
      </c>
      <c r="C2038" s="42">
        <v>8.0641240214683427E-2</v>
      </c>
      <c r="D2038" s="42">
        <v>0</v>
      </c>
      <c r="E2038" s="36">
        <v>0.12361460906250019</v>
      </c>
      <c r="F2038" s="173">
        <v>36.086220104057816</v>
      </c>
      <c r="G2038" s="174">
        <v>67.717230970573723</v>
      </c>
      <c r="H2038" s="174">
        <v>0</v>
      </c>
      <c r="I2038" s="36">
        <v>103.80345107463155</v>
      </c>
    </row>
    <row r="2039" spans="1:9" x14ac:dyDescent="0.25">
      <c r="A2039" s="143" t="s">
        <v>180</v>
      </c>
      <c r="B2039" s="102">
        <v>1.1207044244008816E-2</v>
      </c>
      <c r="C2039" s="42">
        <v>1.2798562927932777E-2</v>
      </c>
      <c r="D2039" s="42">
        <v>1.7999999999999999E-2</v>
      </c>
      <c r="E2039" s="36">
        <v>4.2005607171941586E-2</v>
      </c>
      <c r="F2039" s="173">
        <v>9.4109416168279481</v>
      </c>
      <c r="G2039" s="174">
        <v>10.74739475205191</v>
      </c>
      <c r="H2039" s="174">
        <v>15.115220874894032</v>
      </c>
      <c r="I2039" s="36">
        <v>35.273557243773894</v>
      </c>
    </row>
    <row r="2040" spans="1:9" x14ac:dyDescent="0.25">
      <c r="A2040" s="143" t="s">
        <v>181</v>
      </c>
      <c r="B2040" s="102">
        <v>2.2131213049812969E-3</v>
      </c>
      <c r="C2040" s="42">
        <v>7.9816298751782724E-3</v>
      </c>
      <c r="D2040" s="42">
        <v>4.5999999999999999E-3</v>
      </c>
      <c r="E2040" s="36">
        <v>1.479475118015957E-2</v>
      </c>
      <c r="F2040" s="173">
        <v>1.8584342970958903</v>
      </c>
      <c r="G2040" s="174">
        <v>6.702449916942915</v>
      </c>
      <c r="H2040" s="174">
        <v>3.8627786680284757</v>
      </c>
      <c r="I2040" s="36">
        <v>12.423662882067282</v>
      </c>
    </row>
    <row r="2041" spans="1:9" x14ac:dyDescent="0.25">
      <c r="A2041" s="143" t="s">
        <v>182</v>
      </c>
      <c r="B2041" s="102">
        <v>1.9150472674401588E-2</v>
      </c>
      <c r="C2041" s="42">
        <v>0.3089172997875777</v>
      </c>
      <c r="D2041" s="42">
        <v>0</v>
      </c>
      <c r="E2041" s="36">
        <v>0.32806777246197927</v>
      </c>
      <c r="F2041" s="173">
        <v>16.081312462900147</v>
      </c>
      <c r="G2041" s="174">
        <v>259.40851213139405</v>
      </c>
      <c r="H2041" s="174">
        <v>0</v>
      </c>
      <c r="I2041" s="36">
        <v>275.48982459429419</v>
      </c>
    </row>
    <row r="2042" spans="1:9" x14ac:dyDescent="0.25">
      <c r="A2042" s="143" t="s">
        <v>200</v>
      </c>
      <c r="B2042" s="102">
        <v>2.497425548517467E-4</v>
      </c>
      <c r="C2042" s="42">
        <v>5.059760053773689E-4</v>
      </c>
      <c r="D2042" s="42">
        <v>6.5769220473088272E-4</v>
      </c>
      <c r="E2042" s="36">
        <v>1.4134107649599983E-3</v>
      </c>
      <c r="F2042" s="173">
        <v>0.20971743769136056</v>
      </c>
      <c r="G2042" s="174">
        <v>0.42488550437086126</v>
      </c>
      <c r="H2042" s="174">
        <v>0.55228683012240665</v>
      </c>
      <c r="I2042" s="36">
        <v>1.1868897721846285</v>
      </c>
    </row>
    <row r="2043" spans="1:9" x14ac:dyDescent="0.25">
      <c r="A2043" s="143" t="s">
        <v>201</v>
      </c>
      <c r="B2043" s="102">
        <v>4.7678927315755303E-4</v>
      </c>
      <c r="C2043" s="42">
        <v>1.2451428300268134E-3</v>
      </c>
      <c r="D2043" s="42">
        <v>8.2226686785038681E-4</v>
      </c>
      <c r="E2043" s="36">
        <v>2.5441989710347532E-3</v>
      </c>
      <c r="F2043" s="173">
        <v>0.40037639858647772</v>
      </c>
      <c r="G2043" s="174">
        <v>1.0455893831469958</v>
      </c>
      <c r="H2043" s="174">
        <v>0.69048585142588337</v>
      </c>
      <c r="I2043" s="36">
        <v>2.1364516331593566</v>
      </c>
    </row>
    <row r="2044" spans="1:9" x14ac:dyDescent="0.25">
      <c r="A2044" s="143" t="s">
        <v>185</v>
      </c>
      <c r="B2044" s="102">
        <v>4.3669057319904172E-4</v>
      </c>
      <c r="C2044" s="42">
        <v>9.6983031059815969E-4</v>
      </c>
      <c r="D2044" s="42">
        <v>0</v>
      </c>
      <c r="E2044" s="36">
        <v>1.4065208837972013E-3</v>
      </c>
      <c r="F2044" s="173">
        <v>0.36670413710486643</v>
      </c>
      <c r="G2044" s="174">
        <v>0.81439996421434824</v>
      </c>
      <c r="H2044" s="174">
        <v>0</v>
      </c>
      <c r="I2044" s="36">
        <v>1.1811041013192145</v>
      </c>
    </row>
    <row r="2045" spans="1:9" x14ac:dyDescent="0.25">
      <c r="A2045" s="143" t="s">
        <v>186</v>
      </c>
      <c r="B2045" s="102">
        <v>1.6050331506082735E-3</v>
      </c>
      <c r="C2045" s="42">
        <v>9.8528921305812873E-3</v>
      </c>
      <c r="D2045" s="42">
        <v>0</v>
      </c>
      <c r="E2045" s="36">
        <v>1.145792528118956E-2</v>
      </c>
      <c r="F2045" s="173">
        <v>1.347801699053951</v>
      </c>
      <c r="G2045" s="174">
        <v>8.2738133783467447</v>
      </c>
      <c r="H2045" s="174">
        <v>0</v>
      </c>
      <c r="I2045" s="36">
        <v>9.6216150774006959</v>
      </c>
    </row>
    <row r="2046" spans="1:9" x14ac:dyDescent="0.25">
      <c r="A2046" s="143" t="s">
        <v>187</v>
      </c>
      <c r="B2046" s="102">
        <v>2.7738599574306418E-3</v>
      </c>
      <c r="C2046" s="42">
        <v>2.5516360004970321E-2</v>
      </c>
      <c r="D2046" s="42">
        <v>0</v>
      </c>
      <c r="E2046" s="36">
        <v>2.8290219962400963E-2</v>
      </c>
      <c r="F2046" s="173">
        <v>2.3293058851437949</v>
      </c>
      <c r="G2046" s="174">
        <v>21.426967633246591</v>
      </c>
      <c r="H2046" s="174">
        <v>0</v>
      </c>
      <c r="I2046" s="36">
        <v>23.756273518390387</v>
      </c>
    </row>
    <row r="2047" spans="1:9" x14ac:dyDescent="0.25">
      <c r="A2047" s="143" t="s">
        <v>188</v>
      </c>
      <c r="B2047" s="102">
        <v>7.3131291304939333E-5</v>
      </c>
      <c r="C2047" s="42">
        <v>4.4579093977971714E-3</v>
      </c>
      <c r="D2047" s="42">
        <v>1.2419999999999999E-2</v>
      </c>
      <c r="E2047" s="36">
        <v>1.6951040689102109E-2</v>
      </c>
      <c r="F2047" s="173">
        <v>6.1410867830020865E-2</v>
      </c>
      <c r="G2047" s="174">
        <v>3.743460288220561</v>
      </c>
      <c r="H2047" s="174">
        <v>10.429502403676882</v>
      </c>
      <c r="I2047" s="36">
        <v>14.234373559727462</v>
      </c>
    </row>
    <row r="2048" spans="1:9" x14ac:dyDescent="0.25">
      <c r="A2048" s="143" t="s">
        <v>189</v>
      </c>
      <c r="B2048" s="102">
        <v>5.8851084414404872E-5</v>
      </c>
      <c r="C2048" s="42">
        <v>2.7978426400195409E-3</v>
      </c>
      <c r="D2048" s="42">
        <v>3.1739999999999997E-3</v>
      </c>
      <c r="E2048" s="36">
        <v>6.0306937244339453E-3</v>
      </c>
      <c r="F2048" s="173">
        <v>4.9419285536153525E-2</v>
      </c>
      <c r="G2048" s="174">
        <v>2.3494449709495555</v>
      </c>
      <c r="H2048" s="174">
        <v>2.6653172809396479</v>
      </c>
      <c r="I2048" s="36">
        <v>5.0641815374253563</v>
      </c>
    </row>
    <row r="2049" spans="1:53" x14ac:dyDescent="0.25">
      <c r="A2049" s="143" t="s">
        <v>190</v>
      </c>
      <c r="B2049" s="102">
        <v>1.0643613835451626E-3</v>
      </c>
      <c r="C2049" s="42">
        <v>0.1147457962251095</v>
      </c>
      <c r="D2049" s="42">
        <v>0</v>
      </c>
      <c r="E2049" s="42">
        <v>0.11581015760865467</v>
      </c>
      <c r="F2049" s="173">
        <v>0.89378096683294095</v>
      </c>
      <c r="G2049" s="174">
        <v>96.356003022672894</v>
      </c>
      <c r="H2049" s="174">
        <v>0</v>
      </c>
      <c r="I2049" s="36">
        <v>97.249783989505843</v>
      </c>
    </row>
    <row r="2050" spans="1:53" x14ac:dyDescent="0.25">
      <c r="A2050" s="143" t="s">
        <v>191</v>
      </c>
      <c r="B2050" s="102">
        <v>6.0232446182444487E-6</v>
      </c>
      <c r="C2050" s="42">
        <v>1.6678699220927539E-4</v>
      </c>
      <c r="D2050" s="42">
        <v>4.5380762126430907E-4</v>
      </c>
      <c r="E2050" s="42">
        <v>6.2661785809182892E-4</v>
      </c>
      <c r="F2050" s="173">
        <v>5.0579262660156461E-3</v>
      </c>
      <c r="G2050" s="174">
        <v>0.14005679035013488</v>
      </c>
      <c r="H2050" s="174">
        <v>0.38107791278446052</v>
      </c>
      <c r="I2050" s="36">
        <v>0.52619262940061107</v>
      </c>
    </row>
    <row r="2051" spans="1:53" x14ac:dyDescent="0.25">
      <c r="A2051" s="156" t="s">
        <v>192</v>
      </c>
      <c r="B2051" s="175">
        <v>2.8721724069827941E-5</v>
      </c>
      <c r="C2051" s="157">
        <v>4.0954890305498445E-4</v>
      </c>
      <c r="D2051" s="157">
        <v>5.6736413881676689E-4</v>
      </c>
      <c r="E2051" s="157">
        <v>1.0056347659415793E-3</v>
      </c>
      <c r="F2051" s="176">
        <v>2.4118622401289428E-2</v>
      </c>
      <c r="G2051" s="177">
        <v>0.34391234048592523</v>
      </c>
      <c r="H2051" s="177">
        <v>0.47643523748385952</v>
      </c>
      <c r="I2051" s="158">
        <v>0.84446620037107423</v>
      </c>
      <c r="AY2051" s="159"/>
    </row>
    <row r="2053" spans="1:53" ht="13.5" customHeight="1" x14ac:dyDescent="0.25">
      <c r="A2053" s="77" t="s">
        <v>280</v>
      </c>
    </row>
    <row r="2054" spans="1:53" x14ac:dyDescent="0.25">
      <c r="A2054" s="149"/>
      <c r="B2054" s="160" t="s">
        <v>285</v>
      </c>
      <c r="C2054" s="161"/>
      <c r="D2054" s="161"/>
      <c r="E2054" s="162"/>
      <c r="F2054" s="60" t="s">
        <v>286</v>
      </c>
      <c r="G2054" s="83"/>
      <c r="H2054" s="84"/>
      <c r="I2054" s="84"/>
    </row>
    <row r="2055" spans="1:53" ht="26.25" x14ac:dyDescent="0.25">
      <c r="A2055" s="156" t="s">
        <v>194</v>
      </c>
      <c r="B2055" s="164" t="s">
        <v>195</v>
      </c>
      <c r="C2055" s="165" t="s">
        <v>196</v>
      </c>
      <c r="D2055" s="165" t="s">
        <v>197</v>
      </c>
      <c r="E2055" s="19" t="s">
        <v>198</v>
      </c>
      <c r="F2055" s="89" t="s">
        <v>195</v>
      </c>
      <c r="G2055" s="89" t="s">
        <v>196</v>
      </c>
      <c r="H2055" s="165" t="s">
        <v>197</v>
      </c>
      <c r="I2055" s="19" t="s">
        <v>198</v>
      </c>
    </row>
    <row r="2056" spans="1:53" x14ac:dyDescent="0.25">
      <c r="A2056" s="143" t="s">
        <v>170</v>
      </c>
      <c r="B2056" s="167">
        <v>238.51398683524849</v>
      </c>
      <c r="C2056" s="154">
        <v>1443.8524858330682</v>
      </c>
      <c r="D2056" s="154">
        <v>2047.8910280622597</v>
      </c>
      <c r="E2056" s="155">
        <v>3730.2575007305763</v>
      </c>
      <c r="F2056" s="168">
        <v>116468.10478042546</v>
      </c>
      <c r="G2056" s="169">
        <v>705043.61123123812</v>
      </c>
      <c r="H2056" s="169">
        <v>1000000</v>
      </c>
      <c r="I2056" s="151">
        <v>1821511.7160116634</v>
      </c>
    </row>
    <row r="2057" spans="1:53" x14ac:dyDescent="0.25">
      <c r="A2057" s="143" t="s">
        <v>172</v>
      </c>
      <c r="B2057" s="167">
        <v>237.14693362021964</v>
      </c>
      <c r="C2057" s="154">
        <v>1342.763831032227</v>
      </c>
      <c r="D2057" s="154">
        <v>2047.8910280622597</v>
      </c>
      <c r="E2057" s="155">
        <v>3627.8017927147066</v>
      </c>
      <c r="F2057" s="170">
        <v>115800.5628085646</v>
      </c>
      <c r="G2057" s="171">
        <v>655681.28998678573</v>
      </c>
      <c r="H2057" s="171">
        <v>1000000</v>
      </c>
      <c r="I2057" s="155">
        <v>1771481.8527953506</v>
      </c>
    </row>
    <row r="2058" spans="1:53" x14ac:dyDescent="0.25">
      <c r="A2058" s="143" t="s">
        <v>33</v>
      </c>
      <c r="B2058" s="167">
        <v>3.8594067181236724</v>
      </c>
      <c r="C2058" s="154">
        <v>285.59462051622938</v>
      </c>
      <c r="D2058" s="154">
        <v>0</v>
      </c>
      <c r="E2058" s="155">
        <v>289.45402723435308</v>
      </c>
      <c r="F2058" s="170">
        <v>1884.5762129127993</v>
      </c>
      <c r="G2058" s="171">
        <v>139457.91870891815</v>
      </c>
      <c r="H2058" s="171">
        <v>0</v>
      </c>
      <c r="I2058" s="155">
        <v>141342.49492183095</v>
      </c>
    </row>
    <row r="2059" spans="1:53" x14ac:dyDescent="0.25">
      <c r="A2059" s="143" t="s">
        <v>25</v>
      </c>
      <c r="B2059" s="167">
        <v>224.87771330416302</v>
      </c>
      <c r="C2059" s="154">
        <v>1043.0969092240919</v>
      </c>
      <c r="D2059" s="154">
        <v>2047.8910280622597</v>
      </c>
      <c r="E2059" s="155">
        <v>3315.8656505905146</v>
      </c>
      <c r="F2059" s="170">
        <v>109809.41379334287</v>
      </c>
      <c r="G2059" s="171">
        <v>509351.76478168531</v>
      </c>
      <c r="H2059" s="171">
        <v>1000000</v>
      </c>
      <c r="I2059" s="155">
        <v>1619161.1785750282</v>
      </c>
      <c r="AZ2059" s="159"/>
    </row>
    <row r="2060" spans="1:53" x14ac:dyDescent="0.25">
      <c r="A2060" s="143" t="s">
        <v>173</v>
      </c>
      <c r="B2060" s="167">
        <v>8.4098135979329545</v>
      </c>
      <c r="C2060" s="154">
        <v>14.072301291905823</v>
      </c>
      <c r="D2060" s="154">
        <v>0</v>
      </c>
      <c r="E2060" s="155">
        <v>22.482114889838776</v>
      </c>
      <c r="F2060" s="170">
        <v>4106.5728023089323</v>
      </c>
      <c r="G2060" s="171">
        <v>6871.6064961821785</v>
      </c>
      <c r="H2060" s="171">
        <v>0</v>
      </c>
      <c r="I2060" s="155">
        <v>10978.17929849111</v>
      </c>
      <c r="AX2060" s="159"/>
    </row>
    <row r="2061" spans="1:53" x14ac:dyDescent="0.25">
      <c r="A2061" s="143" t="s">
        <v>199</v>
      </c>
      <c r="B2061" s="272">
        <v>8.9633047715467883E-3</v>
      </c>
      <c r="C2061" s="273">
        <v>0.10005248040212548</v>
      </c>
      <c r="D2061" s="154">
        <v>0</v>
      </c>
      <c r="E2061" s="155">
        <v>0.10901578517367227</v>
      </c>
      <c r="F2061" s="170">
        <v>4.3768465454082204</v>
      </c>
      <c r="G2061" s="171">
        <v>48.856349791617774</v>
      </c>
      <c r="H2061" s="171">
        <v>0</v>
      </c>
      <c r="I2061" s="155">
        <v>53.233196337025994</v>
      </c>
      <c r="BA2061" s="159"/>
    </row>
    <row r="2062" spans="1:53" x14ac:dyDescent="0.25">
      <c r="A2062" s="143" t="s">
        <v>175</v>
      </c>
      <c r="B2062" s="167">
        <v>14.450689747580057</v>
      </c>
      <c r="C2062" s="154">
        <v>213.45377591478163</v>
      </c>
      <c r="D2062" s="154">
        <v>0</v>
      </c>
      <c r="E2062" s="155">
        <v>227.9044656623617</v>
      </c>
      <c r="F2062" s="170">
        <v>7056.3763157131862</v>
      </c>
      <c r="G2062" s="171">
        <v>104231.02254457079</v>
      </c>
      <c r="H2062" s="171">
        <v>0</v>
      </c>
      <c r="I2062" s="155">
        <v>111287.39886028398</v>
      </c>
      <c r="AV2062" s="432"/>
    </row>
    <row r="2063" spans="1:53" x14ac:dyDescent="0.25">
      <c r="A2063" s="143" t="s">
        <v>85</v>
      </c>
      <c r="B2063" s="102">
        <v>0.64946862624859292</v>
      </c>
      <c r="C2063" s="42">
        <v>0.32917505018539567</v>
      </c>
      <c r="D2063" s="42">
        <v>0</v>
      </c>
      <c r="E2063" s="36">
        <v>0.97864367643398853</v>
      </c>
      <c r="F2063" s="173">
        <v>317.14022736020695</v>
      </c>
      <c r="G2063" s="174">
        <v>160.73855770385657</v>
      </c>
      <c r="H2063" s="174">
        <v>0</v>
      </c>
      <c r="I2063" s="36">
        <v>477.87878506406349</v>
      </c>
    </row>
    <row r="2064" spans="1:53" x14ac:dyDescent="0.25">
      <c r="A2064" s="143" t="s">
        <v>86</v>
      </c>
      <c r="B2064" s="102">
        <v>3.2085952574943252E-3</v>
      </c>
      <c r="C2064" s="42">
        <v>1.89994681236472E-3</v>
      </c>
      <c r="D2064" s="42">
        <v>0</v>
      </c>
      <c r="E2064" s="36">
        <v>5.1085420698590454E-3</v>
      </c>
      <c r="F2064" s="173">
        <v>1.566780269812666</v>
      </c>
      <c r="G2064" s="174">
        <v>0.92775776949541777</v>
      </c>
      <c r="H2064" s="174">
        <v>0</v>
      </c>
      <c r="I2064" s="36">
        <v>2.4945380393080838</v>
      </c>
    </row>
    <row r="2065" spans="1:9" x14ac:dyDescent="0.25">
      <c r="A2065" s="143" t="s">
        <v>176</v>
      </c>
      <c r="B2065" s="167">
        <v>34.78502627827384</v>
      </c>
      <c r="C2065" s="154">
        <v>223.83251332562014</v>
      </c>
      <c r="D2065" s="154">
        <v>0</v>
      </c>
      <c r="E2065" s="155">
        <v>258.61753960389399</v>
      </c>
      <c r="F2065" s="170">
        <v>16985.779908019751</v>
      </c>
      <c r="G2065" s="171">
        <v>109299.03508460276</v>
      </c>
      <c r="H2065" s="171">
        <v>0</v>
      </c>
      <c r="I2065" s="155">
        <v>126284.81499262252</v>
      </c>
    </row>
    <row r="2066" spans="1:9" x14ac:dyDescent="0.25">
      <c r="A2066" s="143" t="s">
        <v>177</v>
      </c>
      <c r="B2066" s="102">
        <v>2.2029785739120181E-2</v>
      </c>
      <c r="C2066" s="42">
        <v>1.6973845576127224E-2</v>
      </c>
      <c r="D2066" s="42">
        <v>0</v>
      </c>
      <c r="E2066" s="36">
        <v>3.9003631315247408E-2</v>
      </c>
      <c r="F2066" s="173">
        <v>10.757303702807391</v>
      </c>
      <c r="G2066" s="174">
        <v>8.2884515550556852</v>
      </c>
      <c r="H2066" s="174">
        <v>0</v>
      </c>
      <c r="I2066" s="36">
        <v>19.045755257863082</v>
      </c>
    </row>
    <row r="2067" spans="1:9" x14ac:dyDescent="0.25">
      <c r="A2067" s="143" t="s">
        <v>178</v>
      </c>
      <c r="B2067" s="102">
        <v>7.0134529981882493E-2</v>
      </c>
      <c r="C2067" s="42">
        <v>6.3007015374138983E-2</v>
      </c>
      <c r="D2067" s="42">
        <v>0</v>
      </c>
      <c r="E2067" s="36">
        <v>0.13314154535602146</v>
      </c>
      <c r="F2067" s="173">
        <v>34.2471982253102</v>
      </c>
      <c r="G2067" s="174">
        <v>30.766781293903623</v>
      </c>
      <c r="H2067" s="174">
        <v>0</v>
      </c>
      <c r="I2067" s="36">
        <v>65.013979519213805</v>
      </c>
    </row>
    <row r="2068" spans="1:9" ht="12.75" customHeight="1" x14ac:dyDescent="0.25">
      <c r="A2068" s="143" t="s">
        <v>179</v>
      </c>
      <c r="B2068" s="102">
        <v>8.7708570401199795E-2</v>
      </c>
      <c r="C2068" s="42">
        <v>0.10077898476797038</v>
      </c>
      <c r="D2068" s="42">
        <v>0</v>
      </c>
      <c r="E2068" s="36">
        <v>0.18848755516917018</v>
      </c>
      <c r="F2068" s="173">
        <v>42.828729263094999</v>
      </c>
      <c r="G2068" s="174">
        <v>49.21110712776975</v>
      </c>
      <c r="H2068" s="174">
        <v>0</v>
      </c>
      <c r="I2068" s="36">
        <v>92.03983639086475</v>
      </c>
    </row>
    <row r="2069" spans="1:9" x14ac:dyDescent="0.25">
      <c r="A2069" s="143" t="s">
        <v>180</v>
      </c>
      <c r="B2069" s="102">
        <v>1.0440179959404583E-3</v>
      </c>
      <c r="C2069" s="42">
        <v>3.0638764382864295E-2</v>
      </c>
      <c r="D2069" s="42">
        <v>1.7999999999999999E-2</v>
      </c>
      <c r="E2069" s="36">
        <v>4.9682782378804746E-2</v>
      </c>
      <c r="F2069" s="173">
        <v>0.50980153808687823</v>
      </c>
      <c r="G2069" s="174">
        <v>14.96113023741067</v>
      </c>
      <c r="H2069" s="174">
        <v>8.7895301817068976</v>
      </c>
      <c r="I2069" s="36">
        <v>24.260461957204441</v>
      </c>
    </row>
    <row r="2070" spans="1:9" x14ac:dyDescent="0.25">
      <c r="A2070" s="143" t="s">
        <v>181</v>
      </c>
      <c r="B2070" s="102">
        <v>9.2878991092412006E-4</v>
      </c>
      <c r="C2070" s="42">
        <v>2.7379862964869404E-2</v>
      </c>
      <c r="D2070" s="42">
        <v>4.5999999999999999E-3</v>
      </c>
      <c r="E2070" s="36">
        <v>3.2908652875793525E-2</v>
      </c>
      <c r="F2070" s="173">
        <v>0.4535348308073564</v>
      </c>
      <c r="G2070" s="174">
        <v>13.369785105595476</v>
      </c>
      <c r="H2070" s="174">
        <v>2.2462132686584297</v>
      </c>
      <c r="I2070" s="36">
        <v>16.069533205061262</v>
      </c>
    </row>
    <row r="2071" spans="1:9" x14ac:dyDescent="0.25">
      <c r="A2071" s="143" t="s">
        <v>182</v>
      </c>
      <c r="B2071" s="102">
        <v>2.4078368237734439E-2</v>
      </c>
      <c r="C2071" s="42">
        <v>8.5311378265128426E-2</v>
      </c>
      <c r="D2071" s="42">
        <v>0</v>
      </c>
      <c r="E2071" s="36">
        <v>0.10938974650286287</v>
      </c>
      <c r="F2071" s="173">
        <v>11.757641352878867</v>
      </c>
      <c r="G2071" s="174">
        <v>41.658163005797789</v>
      </c>
      <c r="H2071" s="174">
        <v>0</v>
      </c>
      <c r="I2071" s="36">
        <v>53.41580435867666</v>
      </c>
    </row>
    <row r="2072" spans="1:9" x14ac:dyDescent="0.25">
      <c r="A2072" s="143" t="s">
        <v>200</v>
      </c>
      <c r="B2072" s="102">
        <v>3.1798998887398088E-4</v>
      </c>
      <c r="C2072" s="42">
        <v>4.2081397541425303E-4</v>
      </c>
      <c r="D2072" s="42">
        <v>6.5769220473088272E-4</v>
      </c>
      <c r="E2072" s="36">
        <v>1.3964961690191165E-3</v>
      </c>
      <c r="F2072" s="173">
        <v>0.15527681137158308</v>
      </c>
      <c r="G2072" s="174">
        <v>0.20548650765486898</v>
      </c>
      <c r="H2072" s="174">
        <v>0.3211558602086359</v>
      </c>
      <c r="I2072" s="36">
        <v>0.68191917923508794</v>
      </c>
    </row>
    <row r="2073" spans="1:9" x14ac:dyDescent="0.25">
      <c r="A2073" s="143" t="s">
        <v>201</v>
      </c>
      <c r="B2073" s="102">
        <v>3.176238372412819E-4</v>
      </c>
      <c r="C2073" s="42">
        <v>8.4974239866572859E-4</v>
      </c>
      <c r="D2073" s="42">
        <v>8.2226686785038681E-4</v>
      </c>
      <c r="E2073" s="36">
        <v>1.9896331037573974E-3</v>
      </c>
      <c r="F2073" s="173">
        <v>0.15509801688121147</v>
      </c>
      <c r="G2073" s="174">
        <v>0.41493535887491317</v>
      </c>
      <c r="H2073" s="174">
        <v>0.4015188584660318</v>
      </c>
      <c r="I2073" s="36">
        <v>0.97155223422215653</v>
      </c>
    </row>
    <row r="2074" spans="1:9" x14ac:dyDescent="0.25">
      <c r="A2074" s="143" t="s">
        <v>185</v>
      </c>
      <c r="B2074" s="102">
        <v>0</v>
      </c>
      <c r="C2074" s="42">
        <v>3.8779261514275253E-3</v>
      </c>
      <c r="D2074" s="42">
        <v>0</v>
      </c>
      <c r="E2074" s="36">
        <v>3.8779261514275253E-3</v>
      </c>
      <c r="F2074" s="173">
        <v>0</v>
      </c>
      <c r="G2074" s="174">
        <v>1.893619386133484</v>
      </c>
      <c r="H2074" s="174">
        <v>0</v>
      </c>
      <c r="I2074" s="36">
        <v>1.893619386133484</v>
      </c>
    </row>
    <row r="2075" spans="1:9" x14ac:dyDescent="0.25">
      <c r="A2075" s="143" t="s">
        <v>186</v>
      </c>
      <c r="B2075" s="102">
        <v>0</v>
      </c>
      <c r="C2075" s="42">
        <v>2.2217738709011465E-2</v>
      </c>
      <c r="D2075" s="42">
        <v>0</v>
      </c>
      <c r="E2075" s="36">
        <v>2.2217738709011465E-2</v>
      </c>
      <c r="F2075" s="173">
        <v>0</v>
      </c>
      <c r="G2075" s="174">
        <v>10.849082497340774</v>
      </c>
      <c r="H2075" s="174">
        <v>0</v>
      </c>
      <c r="I2075" s="36">
        <v>10.849082497340774</v>
      </c>
    </row>
    <row r="2076" spans="1:9" x14ac:dyDescent="0.25">
      <c r="A2076" s="143" t="s">
        <v>187</v>
      </c>
      <c r="B2076" s="102">
        <v>0</v>
      </c>
      <c r="C2076" s="42">
        <v>3.7287338706310444E-2</v>
      </c>
      <c r="D2076" s="42">
        <v>0</v>
      </c>
      <c r="E2076" s="36">
        <v>3.7287338706310444E-2</v>
      </c>
      <c r="F2076" s="173">
        <v>0</v>
      </c>
      <c r="G2076" s="174">
        <v>18.207677164146862</v>
      </c>
      <c r="H2076" s="174">
        <v>0</v>
      </c>
      <c r="I2076" s="36">
        <v>18.207677164146862</v>
      </c>
    </row>
    <row r="2077" spans="1:9" x14ac:dyDescent="0.25">
      <c r="A2077" s="143" t="s">
        <v>188</v>
      </c>
      <c r="B2077" s="102">
        <v>0</v>
      </c>
      <c r="C2077" s="42">
        <v>1.8334042157870455E-2</v>
      </c>
      <c r="D2077" s="42">
        <v>1.2419999999999999E-2</v>
      </c>
      <c r="E2077" s="36">
        <v>3.0754042157870455E-2</v>
      </c>
      <c r="F2077" s="173">
        <v>0</v>
      </c>
      <c r="G2077" s="174">
        <v>8.9526453832938344</v>
      </c>
      <c r="H2077" s="174">
        <v>6.0647758253777599</v>
      </c>
      <c r="I2077" s="36">
        <v>15.017421208671596</v>
      </c>
    </row>
    <row r="2078" spans="1:9" x14ac:dyDescent="0.25">
      <c r="A2078" s="143" t="s">
        <v>189</v>
      </c>
      <c r="B2078" s="102">
        <v>0</v>
      </c>
      <c r="C2078" s="42">
        <v>1.7941584818085193E-2</v>
      </c>
      <c r="D2078" s="42">
        <v>3.1739999999999997E-3</v>
      </c>
      <c r="E2078" s="36">
        <v>2.1115584818085193E-2</v>
      </c>
      <c r="F2078" s="173">
        <v>0</v>
      </c>
      <c r="G2078" s="174">
        <v>8.7610056259007827</v>
      </c>
      <c r="H2078" s="174">
        <v>1.5498871553743163</v>
      </c>
      <c r="I2078" s="36">
        <v>10.310892781275099</v>
      </c>
    </row>
    <row r="2079" spans="1:9" x14ac:dyDescent="0.25">
      <c r="A2079" s="143" t="s">
        <v>190</v>
      </c>
      <c r="B2079" s="102">
        <v>0</v>
      </c>
      <c r="C2079" s="42">
        <v>2.7254954523128393E-2</v>
      </c>
      <c r="D2079" s="42">
        <v>0</v>
      </c>
      <c r="E2079" s="42">
        <v>2.7254954523128393E-2</v>
      </c>
      <c r="F2079" s="173">
        <v>0</v>
      </c>
      <c r="G2079" s="174">
        <v>13.308791410115887</v>
      </c>
      <c r="H2079" s="174">
        <v>0</v>
      </c>
      <c r="I2079" s="36">
        <v>13.308791410115887</v>
      </c>
    </row>
    <row r="2080" spans="1:9" x14ac:dyDescent="0.25">
      <c r="A2080" s="143" t="s">
        <v>191</v>
      </c>
      <c r="B2080" s="102">
        <v>0</v>
      </c>
      <c r="C2080" s="42">
        <v>1.3202836372483347E-4</v>
      </c>
      <c r="D2080" s="42">
        <v>4.5380762126430907E-4</v>
      </c>
      <c r="E2080" s="42">
        <v>5.8583598498914259E-4</v>
      </c>
      <c r="F2080" s="173">
        <v>0</v>
      </c>
      <c r="G2080" s="174">
        <v>6.4470404877822227E-2</v>
      </c>
      <c r="H2080" s="174">
        <v>0.22159754354395877</v>
      </c>
      <c r="I2080" s="36">
        <v>0.28606794842178102</v>
      </c>
    </row>
    <row r="2081" spans="1:53" x14ac:dyDescent="0.25">
      <c r="A2081" s="156" t="s">
        <v>192</v>
      </c>
      <c r="B2081" s="175">
        <v>0</v>
      </c>
      <c r="C2081" s="157">
        <v>3.3794718059362253E-4</v>
      </c>
      <c r="D2081" s="157">
        <v>5.6736413881676689E-4</v>
      </c>
      <c r="E2081" s="157">
        <v>9.0531131941038942E-4</v>
      </c>
      <c r="F2081" s="176">
        <v>0</v>
      </c>
      <c r="G2081" s="177">
        <v>0.16502205242502208</v>
      </c>
      <c r="H2081" s="177">
        <v>0.27704801234156196</v>
      </c>
      <c r="I2081" s="158">
        <v>0.442070064766584</v>
      </c>
      <c r="AY2081" s="159"/>
    </row>
    <row r="2083" spans="1:53" x14ac:dyDescent="0.25">
      <c r="A2083" s="77" t="s">
        <v>281</v>
      </c>
    </row>
    <row r="2084" spans="1:53" x14ac:dyDescent="0.25">
      <c r="A2084" s="149"/>
      <c r="B2084" s="160" t="s">
        <v>285</v>
      </c>
      <c r="C2084" s="161"/>
      <c r="D2084" s="161"/>
      <c r="E2084" s="162"/>
      <c r="F2084" s="60" t="s">
        <v>286</v>
      </c>
      <c r="G2084" s="83"/>
      <c r="H2084" s="84"/>
      <c r="I2084" s="84"/>
    </row>
    <row r="2085" spans="1:53" ht="26.25" x14ac:dyDescent="0.25">
      <c r="A2085" s="156" t="s">
        <v>194</v>
      </c>
      <c r="B2085" s="164" t="s">
        <v>195</v>
      </c>
      <c r="C2085" s="165" t="s">
        <v>196</v>
      </c>
      <c r="D2085" s="165" t="s">
        <v>197</v>
      </c>
      <c r="E2085" s="19" t="s">
        <v>198</v>
      </c>
      <c r="F2085" s="89" t="s">
        <v>195</v>
      </c>
      <c r="G2085" s="89" t="s">
        <v>196</v>
      </c>
      <c r="H2085" s="165" t="s">
        <v>197</v>
      </c>
      <c r="I2085" s="19" t="s">
        <v>198</v>
      </c>
    </row>
    <row r="2086" spans="1:53" x14ac:dyDescent="0.25">
      <c r="A2086" s="143" t="s">
        <v>170</v>
      </c>
      <c r="B2086" s="167">
        <v>173.94565023573819</v>
      </c>
      <c r="C2086" s="154">
        <v>2695.6043055801297</v>
      </c>
      <c r="D2086" s="154">
        <v>2047.8910280622597</v>
      </c>
      <c r="E2086" s="155">
        <v>4917.4409838781276</v>
      </c>
      <c r="F2086" s="168">
        <v>84938.91904020292</v>
      </c>
      <c r="G2086" s="169">
        <v>1316283.0778797565</v>
      </c>
      <c r="H2086" s="169">
        <v>1000000</v>
      </c>
      <c r="I2086" s="151">
        <v>2401221.9969199593</v>
      </c>
    </row>
    <row r="2087" spans="1:53" x14ac:dyDescent="0.25">
      <c r="A2087" s="143" t="s">
        <v>172</v>
      </c>
      <c r="B2087" s="167">
        <v>172.97367434798119</v>
      </c>
      <c r="C2087" s="154">
        <v>2394.0879128469196</v>
      </c>
      <c r="D2087" s="154">
        <v>2047.8910280622597</v>
      </c>
      <c r="E2087" s="155">
        <v>4614.9526152571607</v>
      </c>
      <c r="F2087" s="170">
        <v>84464.296184573381</v>
      </c>
      <c r="G2087" s="171">
        <v>1169050.4426459819</v>
      </c>
      <c r="H2087" s="171">
        <v>1000000</v>
      </c>
      <c r="I2087" s="155">
        <v>2253514.7388305557</v>
      </c>
    </row>
    <row r="2088" spans="1:53" x14ac:dyDescent="0.25">
      <c r="A2088" s="143" t="s">
        <v>33</v>
      </c>
      <c r="B2088" s="167">
        <v>2.7432208054910316</v>
      </c>
      <c r="C2088" s="154">
        <v>851.83832244339146</v>
      </c>
      <c r="D2088" s="154">
        <v>0</v>
      </c>
      <c r="E2088" s="155">
        <v>854.58154324888244</v>
      </c>
      <c r="F2088" s="170">
        <v>1339.5345591638741</v>
      </c>
      <c r="G2088" s="171">
        <v>415958.81361393124</v>
      </c>
      <c r="H2088" s="171">
        <v>0</v>
      </c>
      <c r="I2088" s="155">
        <v>417298.34817309509</v>
      </c>
    </row>
    <row r="2089" spans="1:53" x14ac:dyDescent="0.25">
      <c r="A2089" s="143" t="s">
        <v>25</v>
      </c>
      <c r="B2089" s="167">
        <v>161.82373910923522</v>
      </c>
      <c r="C2089" s="154">
        <v>1492.3910270172776</v>
      </c>
      <c r="D2089" s="154">
        <v>2047.8910280622597</v>
      </c>
      <c r="E2089" s="155">
        <v>3702.1057941887725</v>
      </c>
      <c r="F2089" s="170">
        <v>79019.702167626994</v>
      </c>
      <c r="G2089" s="171">
        <v>728745.33193760656</v>
      </c>
      <c r="H2089" s="171">
        <v>1000000</v>
      </c>
      <c r="I2089" s="155">
        <v>1807765.0341052334</v>
      </c>
      <c r="AZ2089" s="159"/>
    </row>
    <row r="2090" spans="1:53" x14ac:dyDescent="0.25">
      <c r="A2090" s="143" t="s">
        <v>173</v>
      </c>
      <c r="B2090" s="167">
        <v>8.4067144332549404</v>
      </c>
      <c r="C2090" s="154">
        <v>49.85856338625063</v>
      </c>
      <c r="D2090" s="154">
        <v>0</v>
      </c>
      <c r="E2090" s="155">
        <v>58.26527781950557</v>
      </c>
      <c r="F2090" s="170">
        <v>4105.0594577825168</v>
      </c>
      <c r="G2090" s="171">
        <v>24346.297094444246</v>
      </c>
      <c r="H2090" s="171">
        <v>0</v>
      </c>
      <c r="I2090" s="155">
        <v>28451.356552226764</v>
      </c>
      <c r="AX2090" s="159"/>
    </row>
    <row r="2091" spans="1:53" x14ac:dyDescent="0.25">
      <c r="A2091" s="143" t="s">
        <v>199</v>
      </c>
      <c r="B2091" s="272">
        <v>8.8002512236289403E-3</v>
      </c>
      <c r="C2091" s="273">
        <v>0.18864278829210224</v>
      </c>
      <c r="D2091" s="154">
        <v>0</v>
      </c>
      <c r="E2091" s="155">
        <v>0.19744303951573117</v>
      </c>
      <c r="F2091" s="170">
        <v>4.29722631870498</v>
      </c>
      <c r="G2091" s="171">
        <v>92.115637847487633</v>
      </c>
      <c r="H2091" s="171">
        <v>0</v>
      </c>
      <c r="I2091" s="155">
        <v>96.41286416619262</v>
      </c>
      <c r="BA2091" s="159"/>
    </row>
    <row r="2092" spans="1:53" x14ac:dyDescent="0.25">
      <c r="A2092" s="143" t="s">
        <v>175</v>
      </c>
      <c r="B2092" s="167">
        <v>11.20391506651946</v>
      </c>
      <c r="C2092" s="154">
        <v>303.27508123774669</v>
      </c>
      <c r="D2092" s="154">
        <v>0</v>
      </c>
      <c r="E2092" s="155">
        <v>314.47899630426616</v>
      </c>
      <c r="F2092" s="170">
        <v>5470.9527572474135</v>
      </c>
      <c r="G2092" s="171">
        <v>148091.41554993254</v>
      </c>
      <c r="H2092" s="171">
        <v>0</v>
      </c>
      <c r="I2092" s="155">
        <v>153562.36830717998</v>
      </c>
      <c r="AV2092" s="432"/>
    </row>
    <row r="2093" spans="1:53" x14ac:dyDescent="0.25">
      <c r="A2093" s="143" t="s">
        <v>85</v>
      </c>
      <c r="B2093" s="102">
        <v>0.43869850158770107</v>
      </c>
      <c r="C2093" s="42">
        <v>0.43636939208815645</v>
      </c>
      <c r="D2093" s="42">
        <v>0</v>
      </c>
      <c r="E2093" s="36">
        <v>0.87506789367585758</v>
      </c>
      <c r="F2093" s="173">
        <v>214.21965113192726</v>
      </c>
      <c r="G2093" s="174">
        <v>213.08233011844126</v>
      </c>
      <c r="H2093" s="174">
        <v>0</v>
      </c>
      <c r="I2093" s="36">
        <v>427.3019812503685</v>
      </c>
    </row>
    <row r="2094" spans="1:53" x14ac:dyDescent="0.25">
      <c r="A2094" s="143" t="s">
        <v>86</v>
      </c>
      <c r="B2094" s="102">
        <v>5.0786627845377864E-4</v>
      </c>
      <c r="C2094" s="42">
        <v>2.5030044897523048E-3</v>
      </c>
      <c r="D2094" s="42">
        <v>0</v>
      </c>
      <c r="E2094" s="36">
        <v>3.0108707682060835E-3</v>
      </c>
      <c r="F2094" s="173">
        <v>0.24799477681892484</v>
      </c>
      <c r="G2094" s="174">
        <v>1.2222351948680978</v>
      </c>
      <c r="H2094" s="174">
        <v>0</v>
      </c>
      <c r="I2094" s="36">
        <v>1.4702299716870226</v>
      </c>
    </row>
    <row r="2095" spans="1:53" x14ac:dyDescent="0.25">
      <c r="A2095" s="143" t="s">
        <v>176</v>
      </c>
      <c r="B2095" s="167">
        <v>24.499454677940747</v>
      </c>
      <c r="C2095" s="154">
        <v>317.02945919017577</v>
      </c>
      <c r="D2095" s="154">
        <v>0</v>
      </c>
      <c r="E2095" s="155">
        <v>341.52891386811649</v>
      </c>
      <c r="F2095" s="170">
        <v>11963.260907062249</v>
      </c>
      <c r="G2095" s="171">
        <v>154807.77778012588</v>
      </c>
      <c r="H2095" s="171">
        <v>0</v>
      </c>
      <c r="I2095" s="155">
        <v>166771.03868718809</v>
      </c>
    </row>
    <row r="2096" spans="1:53" x14ac:dyDescent="0.25">
      <c r="A2096" s="143" t="s">
        <v>177</v>
      </c>
      <c r="B2096" s="102">
        <v>1.4882927450375675E-2</v>
      </c>
      <c r="C2096" s="42">
        <v>2.4585892049989799E-2</v>
      </c>
      <c r="D2096" s="42">
        <v>0</v>
      </c>
      <c r="E2096" s="36">
        <v>3.9468819500365473E-2</v>
      </c>
      <c r="F2096" s="173">
        <v>7.2674411120683944</v>
      </c>
      <c r="G2096" s="174">
        <v>12.005468900976279</v>
      </c>
      <c r="H2096" s="174">
        <v>0</v>
      </c>
      <c r="I2096" s="36">
        <v>19.272910013044676</v>
      </c>
    </row>
    <row r="2097" spans="1:51" x14ac:dyDescent="0.25">
      <c r="A2097" s="143" t="s">
        <v>178</v>
      </c>
      <c r="B2097" s="102">
        <v>3.2106442758530071E-2</v>
      </c>
      <c r="C2097" s="42">
        <v>8.224940696172639E-2</v>
      </c>
      <c r="D2097" s="42">
        <v>0</v>
      </c>
      <c r="E2097" s="36">
        <v>0.11435584972025646</v>
      </c>
      <c r="F2097" s="173">
        <v>15.677808202963609</v>
      </c>
      <c r="G2097" s="174">
        <v>40.16298027319931</v>
      </c>
      <c r="H2097" s="174">
        <v>0</v>
      </c>
      <c r="I2097" s="36">
        <v>55.840788476162921</v>
      </c>
    </row>
    <row r="2098" spans="1:51" x14ac:dyDescent="0.25">
      <c r="A2098" s="143" t="s">
        <v>179</v>
      </c>
      <c r="B2098" s="102">
        <v>4.2810931124312869E-2</v>
      </c>
      <c r="C2098" s="42">
        <v>0.1589359294030851</v>
      </c>
      <c r="D2098" s="42">
        <v>0</v>
      </c>
      <c r="E2098" s="36">
        <v>0.20174686052739796</v>
      </c>
      <c r="F2098" s="173">
        <v>20.90488729022907</v>
      </c>
      <c r="G2098" s="174">
        <v>77.609563802558526</v>
      </c>
      <c r="H2098" s="174">
        <v>0</v>
      </c>
      <c r="I2098" s="36">
        <v>98.514451092787581</v>
      </c>
    </row>
    <row r="2099" spans="1:51" x14ac:dyDescent="0.25">
      <c r="A2099" s="143" t="s">
        <v>180</v>
      </c>
      <c r="B2099" s="102">
        <v>9.6162137549837606E-4</v>
      </c>
      <c r="C2099" s="42">
        <v>4.3566277367097464E-2</v>
      </c>
      <c r="D2099" s="42">
        <v>1.7999999999999999E-2</v>
      </c>
      <c r="E2099" s="36">
        <v>6.2527898742595844E-2</v>
      </c>
      <c r="F2099" s="173">
        <v>0.46956667240652666</v>
      </c>
      <c r="G2099" s="174">
        <v>21.273728323484296</v>
      </c>
      <c r="H2099" s="174">
        <v>8.7895301817068976</v>
      </c>
      <c r="I2099" s="36">
        <v>30.532825177597719</v>
      </c>
    </row>
    <row r="2100" spans="1:51" x14ac:dyDescent="0.25">
      <c r="A2100" s="143" t="s">
        <v>181</v>
      </c>
      <c r="B2100" s="102">
        <v>8.5868052404096699E-4</v>
      </c>
      <c r="C2100" s="42">
        <v>3.3889520090875543E-2</v>
      </c>
      <c r="D2100" s="42">
        <v>4.5999999999999999E-3</v>
      </c>
      <c r="E2100" s="36">
        <v>3.9348200614916506E-2</v>
      </c>
      <c r="F2100" s="173">
        <v>0.41929991013899864</v>
      </c>
      <c r="G2100" s="174">
        <v>16.548497760128495</v>
      </c>
      <c r="H2100" s="174">
        <v>2.2462132686584297</v>
      </c>
      <c r="I2100" s="36">
        <v>19.21401093892592</v>
      </c>
    </row>
    <row r="2101" spans="1:51" x14ac:dyDescent="0.25">
      <c r="A2101" s="143" t="s">
        <v>182</v>
      </c>
      <c r="B2101" s="102">
        <v>2.3875361390943831E-2</v>
      </c>
      <c r="C2101" s="42">
        <v>0.23900845788581696</v>
      </c>
      <c r="D2101" s="42">
        <v>0</v>
      </c>
      <c r="E2101" s="36">
        <v>0.2628838192767608</v>
      </c>
      <c r="F2101" s="173">
        <v>11.658511641381132</v>
      </c>
      <c r="G2101" s="174">
        <v>116.70955857058946</v>
      </c>
      <c r="H2101" s="174">
        <v>0</v>
      </c>
      <c r="I2101" s="36">
        <v>128.3680702119706</v>
      </c>
    </row>
    <row r="2102" spans="1:51" x14ac:dyDescent="0.25">
      <c r="A2102" s="143" t="s">
        <v>200</v>
      </c>
      <c r="B2102" s="102">
        <v>3.0580262201610614E-4</v>
      </c>
      <c r="C2102" s="42">
        <v>9.5304248676017402E-4</v>
      </c>
      <c r="D2102" s="42">
        <v>6.5769220473088272E-4</v>
      </c>
      <c r="E2102" s="36">
        <v>1.916537313507163E-3</v>
      </c>
      <c r="F2102" s="173">
        <v>0.14932563199198173</v>
      </c>
      <c r="G2102" s="174">
        <v>0.46537753899041923</v>
      </c>
      <c r="H2102" s="174">
        <v>0.3211558602086359</v>
      </c>
      <c r="I2102" s="36">
        <v>0.93585903119103697</v>
      </c>
    </row>
    <row r="2103" spans="1:51" x14ac:dyDescent="0.25">
      <c r="A2103" s="143" t="s">
        <v>201</v>
      </c>
      <c r="B2103" s="102">
        <v>2.896865805575977E-4</v>
      </c>
      <c r="C2103" s="42">
        <v>2.1606057753446447E-3</v>
      </c>
      <c r="D2103" s="42">
        <v>8.2226686785038681E-4</v>
      </c>
      <c r="E2103" s="36">
        <v>3.2725592237526292E-3</v>
      </c>
      <c r="F2103" s="173">
        <v>0.14145605239147066</v>
      </c>
      <c r="G2103" s="174">
        <v>1.0550394262867773</v>
      </c>
      <c r="H2103" s="174">
        <v>0.4015188584660318</v>
      </c>
      <c r="I2103" s="36">
        <v>1.5980143371442797</v>
      </c>
    </row>
    <row r="2104" spans="1:51" x14ac:dyDescent="0.25">
      <c r="A2104" s="143" t="s">
        <v>185</v>
      </c>
      <c r="B2104" s="102">
        <v>0</v>
      </c>
      <c r="C2104" s="42">
        <v>1.7555560598395078E-3</v>
      </c>
      <c r="D2104" s="42">
        <v>0</v>
      </c>
      <c r="E2104" s="36">
        <v>1.7555560598395078E-3</v>
      </c>
      <c r="F2104" s="173">
        <v>0</v>
      </c>
      <c r="G2104" s="174">
        <v>0.85725072075765529</v>
      </c>
      <c r="H2104" s="174">
        <v>0</v>
      </c>
      <c r="I2104" s="36">
        <v>0.85725072075765529</v>
      </c>
    </row>
    <row r="2105" spans="1:51" x14ac:dyDescent="0.25">
      <c r="A2105" s="143" t="s">
        <v>186</v>
      </c>
      <c r="B2105" s="102">
        <v>0</v>
      </c>
      <c r="C2105" s="42">
        <v>1.1956501492572231E-2</v>
      </c>
      <c r="D2105" s="42">
        <v>0</v>
      </c>
      <c r="E2105" s="36">
        <v>1.1956501492572231E-2</v>
      </c>
      <c r="F2105" s="173">
        <v>0</v>
      </c>
      <c r="G2105" s="174">
        <v>5.8384461520326223</v>
      </c>
      <c r="H2105" s="174">
        <v>0</v>
      </c>
      <c r="I2105" s="36">
        <v>5.8384461520326223</v>
      </c>
    </row>
    <row r="2106" spans="1:51" x14ac:dyDescent="0.25">
      <c r="A2106" s="143" t="s">
        <v>187</v>
      </c>
      <c r="B2106" s="102">
        <v>0</v>
      </c>
      <c r="C2106" s="42">
        <v>2.6840454459750109E-2</v>
      </c>
      <c r="D2106" s="42">
        <v>0</v>
      </c>
      <c r="E2106" s="36">
        <v>2.6840454459750109E-2</v>
      </c>
      <c r="F2106" s="173">
        <v>0</v>
      </c>
      <c r="G2106" s="174">
        <v>13.106388031372395</v>
      </c>
      <c r="H2106" s="174">
        <v>0</v>
      </c>
      <c r="I2106" s="36">
        <v>13.106388031372395</v>
      </c>
    </row>
    <row r="2107" spans="1:51" x14ac:dyDescent="0.25">
      <c r="A2107" s="143" t="s">
        <v>188</v>
      </c>
      <c r="B2107" s="102">
        <v>0</v>
      </c>
      <c r="C2107" s="42">
        <v>5.8269054005066863E-3</v>
      </c>
      <c r="D2107" s="42">
        <v>1.2419999999999999E-2</v>
      </c>
      <c r="E2107" s="36">
        <v>1.8246905400506684E-2</v>
      </c>
      <c r="F2107" s="173">
        <v>0</v>
      </c>
      <c r="G2107" s="174">
        <v>2.8453200490946911</v>
      </c>
      <c r="H2107" s="174">
        <v>6.0647758253777599</v>
      </c>
      <c r="I2107" s="36">
        <v>8.9100958744724501</v>
      </c>
    </row>
    <row r="2108" spans="1:51" x14ac:dyDescent="0.25">
      <c r="A2108" s="143" t="s">
        <v>189</v>
      </c>
      <c r="B2108" s="102">
        <v>0</v>
      </c>
      <c r="C2108" s="42">
        <v>4.6554210487504619E-3</v>
      </c>
      <c r="D2108" s="42">
        <v>3.1739999999999997E-3</v>
      </c>
      <c r="E2108" s="36">
        <v>7.8294210487504616E-3</v>
      </c>
      <c r="F2108" s="173">
        <v>0</v>
      </c>
      <c r="G2108" s="174">
        <v>2.2732757675858761</v>
      </c>
      <c r="H2108" s="174">
        <v>1.5498871553743163</v>
      </c>
      <c r="I2108" s="36">
        <v>3.8231629229601927</v>
      </c>
    </row>
    <row r="2109" spans="1:51" x14ac:dyDescent="0.25">
      <c r="A2109" s="143" t="s">
        <v>190</v>
      </c>
      <c r="B2109" s="102">
        <v>0</v>
      </c>
      <c r="C2109" s="42">
        <v>8.1186372374704927E-2</v>
      </c>
      <c r="D2109" s="42">
        <v>0</v>
      </c>
      <c r="E2109" s="42">
        <v>8.1186372374704927E-2</v>
      </c>
      <c r="F2109" s="173">
        <v>0</v>
      </c>
      <c r="G2109" s="174">
        <v>39.643892796153565</v>
      </c>
      <c r="H2109" s="174">
        <v>0</v>
      </c>
      <c r="I2109" s="36">
        <v>39.643892796153565</v>
      </c>
    </row>
    <row r="2110" spans="1:51" x14ac:dyDescent="0.25">
      <c r="A2110" s="143" t="s">
        <v>191</v>
      </c>
      <c r="B2110" s="102">
        <v>0</v>
      </c>
      <c r="C2110" s="42">
        <v>1.5459333222637888E-4</v>
      </c>
      <c r="D2110" s="42">
        <v>4.5380762126430907E-4</v>
      </c>
      <c r="E2110" s="42">
        <v>6.0840095349068792E-4</v>
      </c>
      <c r="F2110" s="173">
        <v>0</v>
      </c>
      <c r="G2110" s="174">
        <v>7.5489042194133271E-2</v>
      </c>
      <c r="H2110" s="174">
        <v>0.22159754354395877</v>
      </c>
      <c r="I2110" s="36">
        <v>0.29708658573809205</v>
      </c>
    </row>
    <row r="2111" spans="1:51" x14ac:dyDescent="0.25">
      <c r="A2111" s="156" t="s">
        <v>192</v>
      </c>
      <c r="B2111" s="175">
        <v>0</v>
      </c>
      <c r="C2111" s="157">
        <v>3.9784836986261424E-4</v>
      </c>
      <c r="D2111" s="157">
        <v>5.6736413881676689E-4</v>
      </c>
      <c r="E2111" s="157">
        <v>9.6521250867938118E-4</v>
      </c>
      <c r="F2111" s="176">
        <v>0</v>
      </c>
      <c r="G2111" s="177">
        <v>0.19427223636946317</v>
      </c>
      <c r="H2111" s="177">
        <v>0.27704801234156196</v>
      </c>
      <c r="I2111" s="158">
        <v>0.47132024871102518</v>
      </c>
      <c r="AY2111" s="159"/>
    </row>
    <row r="2113" spans="1:53" x14ac:dyDescent="0.25">
      <c r="A2113" s="77" t="s">
        <v>328</v>
      </c>
    </row>
    <row r="2114" spans="1:53" x14ac:dyDescent="0.25">
      <c r="A2114" s="149"/>
      <c r="B2114" s="160" t="s">
        <v>285</v>
      </c>
      <c r="C2114" s="161"/>
      <c r="D2114" s="161"/>
      <c r="E2114" s="162"/>
      <c r="F2114" s="60" t="s">
        <v>286</v>
      </c>
      <c r="G2114" s="83"/>
      <c r="H2114" s="84"/>
      <c r="I2114" s="84"/>
    </row>
    <row r="2115" spans="1:53" ht="26.25" x14ac:dyDescent="0.25">
      <c r="A2115" s="156" t="s">
        <v>194</v>
      </c>
      <c r="B2115" s="164" t="s">
        <v>195</v>
      </c>
      <c r="C2115" s="165" t="s">
        <v>196</v>
      </c>
      <c r="D2115" s="165" t="s">
        <v>197</v>
      </c>
      <c r="E2115" s="19" t="s">
        <v>198</v>
      </c>
      <c r="F2115" s="89" t="s">
        <v>195</v>
      </c>
      <c r="G2115" s="89" t="s">
        <v>196</v>
      </c>
      <c r="H2115" s="165" t="s">
        <v>197</v>
      </c>
      <c r="I2115" s="19" t="s">
        <v>198</v>
      </c>
    </row>
    <row r="2116" spans="1:53" x14ac:dyDescent="0.25">
      <c r="A2116" s="143" t="s">
        <v>170</v>
      </c>
      <c r="B2116" s="167">
        <v>217.04429586081039</v>
      </c>
      <c r="C2116" s="154">
        <v>1226.9483041741062</v>
      </c>
      <c r="D2116" s="154">
        <v>2646.024383467849</v>
      </c>
      <c r="E2116" s="155">
        <v>4090.0169835027655</v>
      </c>
      <c r="F2116" s="168">
        <v>82026.566805992406</v>
      </c>
      <c r="G2116" s="169">
        <v>463695.01046172599</v>
      </c>
      <c r="H2116" s="169">
        <v>1000000</v>
      </c>
      <c r="I2116" s="151">
        <v>1545721.5772677183</v>
      </c>
    </row>
    <row r="2117" spans="1:53" x14ac:dyDescent="0.25">
      <c r="A2117" s="143" t="s">
        <v>172</v>
      </c>
      <c r="B2117" s="167">
        <v>215.83149277050026</v>
      </c>
      <c r="C2117" s="154">
        <v>1184.840059082959</v>
      </c>
      <c r="D2117" s="154">
        <v>2646.024383467849</v>
      </c>
      <c r="E2117" s="155">
        <v>4046.6959353213083</v>
      </c>
      <c r="F2117" s="170">
        <v>81568.21763208168</v>
      </c>
      <c r="G2117" s="171">
        <v>447781.23228408099</v>
      </c>
      <c r="H2117" s="171">
        <v>1000000</v>
      </c>
      <c r="I2117" s="155">
        <v>1529349.4499161628</v>
      </c>
    </row>
    <row r="2118" spans="1:53" x14ac:dyDescent="0.25">
      <c r="A2118" s="143" t="s">
        <v>33</v>
      </c>
      <c r="B2118" s="167">
        <v>3.4229107040711586</v>
      </c>
      <c r="C2118" s="154">
        <v>118.95075535797984</v>
      </c>
      <c r="D2118" s="154">
        <v>0</v>
      </c>
      <c r="E2118" s="155">
        <v>122.373666062051</v>
      </c>
      <c r="F2118" s="170">
        <v>1293.6051252804903</v>
      </c>
      <c r="G2118" s="171">
        <v>44954.519732008055</v>
      </c>
      <c r="H2118" s="171">
        <v>0</v>
      </c>
      <c r="I2118" s="155">
        <v>46248.124857288538</v>
      </c>
    </row>
    <row r="2119" spans="1:53" x14ac:dyDescent="0.25">
      <c r="A2119" s="143" t="s">
        <v>25</v>
      </c>
      <c r="B2119" s="167">
        <v>201.91892962501467</v>
      </c>
      <c r="C2119" s="154">
        <v>1021.5138554560314</v>
      </c>
      <c r="D2119" s="154">
        <v>2646.024383467849</v>
      </c>
      <c r="E2119" s="155">
        <v>3869.457168548895</v>
      </c>
      <c r="F2119" s="170">
        <v>76310.305712444737</v>
      </c>
      <c r="G2119" s="171">
        <v>386056.10055537248</v>
      </c>
      <c r="H2119" s="171">
        <v>1000000</v>
      </c>
      <c r="I2119" s="155">
        <v>1462366.4062678174</v>
      </c>
      <c r="AZ2119" s="159"/>
    </row>
    <row r="2120" spans="1:53" x14ac:dyDescent="0.25">
      <c r="A2120" s="143" t="s">
        <v>173</v>
      </c>
      <c r="B2120" s="167">
        <v>10.489652441414423</v>
      </c>
      <c r="C2120" s="154">
        <v>44.3754482689477</v>
      </c>
      <c r="D2120" s="154">
        <v>0</v>
      </c>
      <c r="E2120" s="155">
        <v>54.865100710362121</v>
      </c>
      <c r="F2120" s="170">
        <v>3964.306794356447</v>
      </c>
      <c r="G2120" s="171">
        <v>16770.611996700405</v>
      </c>
      <c r="H2120" s="171">
        <v>0</v>
      </c>
      <c r="I2120" s="155">
        <v>20734.918791056851</v>
      </c>
      <c r="AX2120" s="159"/>
    </row>
    <row r="2121" spans="1:53" x14ac:dyDescent="0.25">
      <c r="A2121" s="143" t="s">
        <v>199</v>
      </c>
      <c r="B2121" s="272">
        <v>1.0980696140675025E-2</v>
      </c>
      <c r="C2121" s="273">
        <v>2.5794911811223474E-2</v>
      </c>
      <c r="D2121" s="154">
        <v>0</v>
      </c>
      <c r="E2121" s="155">
        <v>3.6775607951898499E-2</v>
      </c>
      <c r="F2121" s="170">
        <v>4.1498847135655845</v>
      </c>
      <c r="G2121" s="171">
        <v>9.7485540845307561</v>
      </c>
      <c r="H2121" s="171">
        <v>0</v>
      </c>
      <c r="I2121" s="155">
        <v>13.89843879809634</v>
      </c>
      <c r="BA2121" s="159"/>
    </row>
    <row r="2122" spans="1:53" x14ac:dyDescent="0.25">
      <c r="A2122" s="143" t="s">
        <v>175</v>
      </c>
      <c r="B2122" s="167">
        <v>13.979917596107979</v>
      </c>
      <c r="C2122" s="154">
        <v>42.670430914686605</v>
      </c>
      <c r="D2122" s="154">
        <v>191.02896418581253</v>
      </c>
      <c r="E2122" s="155">
        <v>247.6793126966071</v>
      </c>
      <c r="F2122" s="170">
        <v>5283.3668818221777</v>
      </c>
      <c r="G2122" s="171">
        <v>16126.242517373643</v>
      </c>
      <c r="H2122" s="171">
        <v>72194.710441576579</v>
      </c>
      <c r="I2122" s="155">
        <v>93604.319840772398</v>
      </c>
      <c r="AV2122" s="432"/>
    </row>
    <row r="2123" spans="1:53" x14ac:dyDescent="0.25">
      <c r="A2123" s="143" t="s">
        <v>85</v>
      </c>
      <c r="B2123" s="102">
        <v>0.54739516189828974</v>
      </c>
      <c r="C2123" s="42">
        <v>0.22222339222654269</v>
      </c>
      <c r="D2123" s="42">
        <v>1.7281990041769883E-3</v>
      </c>
      <c r="E2123" s="36">
        <v>0.77134675312900935</v>
      </c>
      <c r="F2123" s="173">
        <v>206.87457202525096</v>
      </c>
      <c r="G2123" s="174">
        <v>83.983879217053655</v>
      </c>
      <c r="H2123" s="174">
        <v>0.65313041518991244</v>
      </c>
      <c r="I2123" s="36">
        <v>291.5115816574945</v>
      </c>
    </row>
    <row r="2124" spans="1:53" x14ac:dyDescent="0.25">
      <c r="A2124" s="143" t="s">
        <v>86</v>
      </c>
      <c r="B2124" s="102">
        <v>6.3370069127375813E-4</v>
      </c>
      <c r="C2124" s="42">
        <v>2.659794431483429E-4</v>
      </c>
      <c r="D2124" s="42">
        <v>1.5233208966754122E-3</v>
      </c>
      <c r="E2124" s="36">
        <v>2.4230010310975132E-3</v>
      </c>
      <c r="F2124" s="173">
        <v>0.23949162949255867</v>
      </c>
      <c r="G2124" s="174">
        <v>0.10052040518226568</v>
      </c>
      <c r="H2124" s="174">
        <v>0.57570176079744417</v>
      </c>
      <c r="I2124" s="36">
        <v>0.9157137954722685</v>
      </c>
    </row>
    <row r="2125" spans="1:53" x14ac:dyDescent="0.25">
      <c r="A2125" s="143" t="s">
        <v>176</v>
      </c>
      <c r="B2125" s="167">
        <v>30.569703136244215</v>
      </c>
      <c r="C2125" s="154">
        <v>49.407617233917193</v>
      </c>
      <c r="D2125" s="154">
        <v>191.48449019355681</v>
      </c>
      <c r="E2125" s="155">
        <v>271.46181056371825</v>
      </c>
      <c r="F2125" s="170">
        <v>11553.069324395232</v>
      </c>
      <c r="G2125" s="171">
        <v>18672.39680125855</v>
      </c>
      <c r="H2125" s="171">
        <v>72366.865320643585</v>
      </c>
      <c r="I2125" s="155">
        <v>102592.33144629739</v>
      </c>
    </row>
    <row r="2126" spans="1:53" x14ac:dyDescent="0.25">
      <c r="A2126" s="143" t="s">
        <v>177</v>
      </c>
      <c r="B2126" s="102">
        <v>1.8570481667328519E-2</v>
      </c>
      <c r="C2126" s="42">
        <v>4.4526823023013057E-2</v>
      </c>
      <c r="D2126" s="42">
        <v>6.8633513471274596E-2</v>
      </c>
      <c r="E2126" s="36">
        <v>0.13173081816161619</v>
      </c>
      <c r="F2126" s="173">
        <v>7.0182579508168628</v>
      </c>
      <c r="G2126" s="174">
        <v>16.827820371275912</v>
      </c>
      <c r="H2126" s="174">
        <v>25.938352609330195</v>
      </c>
      <c r="I2126" s="36">
        <v>49.784430931422975</v>
      </c>
    </row>
    <row r="2127" spans="1:53" x14ac:dyDescent="0.25">
      <c r="A2127" s="143" t="s">
        <v>178</v>
      </c>
      <c r="B2127" s="102">
        <v>4.0061480420329879E-2</v>
      </c>
      <c r="C2127" s="42">
        <v>1.8392269334610776E-2</v>
      </c>
      <c r="D2127" s="42">
        <v>0.54069704509256533</v>
      </c>
      <c r="E2127" s="36">
        <v>0.599150794847506</v>
      </c>
      <c r="F2127" s="173">
        <v>15.140253684218045</v>
      </c>
      <c r="G2127" s="174">
        <v>6.9509069718042742</v>
      </c>
      <c r="H2127" s="174">
        <v>204.34318310549128</v>
      </c>
      <c r="I2127" s="36">
        <v>226.43434376151362</v>
      </c>
    </row>
    <row r="2128" spans="1:53" x14ac:dyDescent="0.25">
      <c r="A2128" s="143" t="s">
        <v>179</v>
      </c>
      <c r="B2128" s="102">
        <v>5.3418227983450139E-2</v>
      </c>
      <c r="C2128" s="42">
        <v>3.7659116308070652E-2</v>
      </c>
      <c r="D2128" s="42">
        <v>2.4007745540446778E-2</v>
      </c>
      <c r="E2128" s="36">
        <v>0.11508508983196757</v>
      </c>
      <c r="F2128" s="173">
        <v>20.188108740494986</v>
      </c>
      <c r="G2128" s="174">
        <v>14.232339105928816</v>
      </c>
      <c r="H2128" s="174">
        <v>9.0731384375916093</v>
      </c>
      <c r="I2128" s="36">
        <v>43.493586284015407</v>
      </c>
    </row>
    <row r="2129" spans="1:51" x14ac:dyDescent="0.25">
      <c r="A2129" s="143" t="s">
        <v>180</v>
      </c>
      <c r="B2129" s="102">
        <v>1.1998830326995283E-3</v>
      </c>
      <c r="C2129" s="42">
        <v>3.5188430452858667E-2</v>
      </c>
      <c r="D2129" s="42">
        <v>1.7999999999999999E-2</v>
      </c>
      <c r="E2129" s="36">
        <v>5.4388313485558198E-2</v>
      </c>
      <c r="F2129" s="173">
        <v>0.45346635510855554</v>
      </c>
      <c r="G2129" s="174">
        <v>13.298604001048968</v>
      </c>
      <c r="H2129" s="174">
        <v>6.8026584004526089</v>
      </c>
      <c r="I2129" s="36">
        <v>20.554728756610135</v>
      </c>
    </row>
    <row r="2130" spans="1:51" x14ac:dyDescent="0.25">
      <c r="A2130" s="143" t="s">
        <v>181</v>
      </c>
      <c r="B2130" s="102">
        <v>1.0714364484382614E-3</v>
      </c>
      <c r="C2130" s="42">
        <v>3.3792722237731304E-2</v>
      </c>
      <c r="D2130" s="42">
        <v>4.5999999999999999E-3</v>
      </c>
      <c r="E2130" s="36">
        <v>3.9464158686169565E-2</v>
      </c>
      <c r="F2130" s="173">
        <v>0.40492311980664714</v>
      </c>
      <c r="G2130" s="174">
        <v>12.771130322481365</v>
      </c>
      <c r="H2130" s="174">
        <v>1.7384571467823335</v>
      </c>
      <c r="I2130" s="36">
        <v>14.914510589070346</v>
      </c>
    </row>
    <row r="2131" spans="1:51" x14ac:dyDescent="0.25">
      <c r="A2131" s="143" t="s">
        <v>182</v>
      </c>
      <c r="B2131" s="102">
        <v>2.9790977782410261E-2</v>
      </c>
      <c r="C2131" s="42">
        <v>4.3792770547694183E-2</v>
      </c>
      <c r="D2131" s="42">
        <v>0</v>
      </c>
      <c r="E2131" s="36">
        <v>7.3583748330104448E-2</v>
      </c>
      <c r="F2131" s="173">
        <v>11.258769181622791</v>
      </c>
      <c r="G2131" s="174">
        <v>16.550403246964752</v>
      </c>
      <c r="H2131" s="174">
        <v>0</v>
      </c>
      <c r="I2131" s="36">
        <v>27.809172428587541</v>
      </c>
    </row>
    <row r="2132" spans="1:51" x14ac:dyDescent="0.25">
      <c r="A2132" s="143" t="s">
        <v>200</v>
      </c>
      <c r="B2132" s="102">
        <v>3.8157156949842865E-4</v>
      </c>
      <c r="C2132" s="42">
        <v>6.5267536008407917E-5</v>
      </c>
      <c r="D2132" s="42">
        <v>6.5769220473088272E-4</v>
      </c>
      <c r="E2132" s="36">
        <v>1.1045313102377194E-3</v>
      </c>
      <c r="F2132" s="173">
        <v>0.14420561347902069</v>
      </c>
      <c r="G2132" s="174">
        <v>2.4666264005802185E-2</v>
      </c>
      <c r="H2132" s="174">
        <v>0.24855863341248538</v>
      </c>
      <c r="I2132" s="36">
        <v>0.41743051089730826</v>
      </c>
    </row>
    <row r="2133" spans="1:51" x14ac:dyDescent="0.25">
      <c r="A2133" s="143" t="s">
        <v>201</v>
      </c>
      <c r="B2133" s="102">
        <v>3.61462444230363E-4</v>
      </c>
      <c r="C2133" s="42">
        <v>9.3020186408754223E-5</v>
      </c>
      <c r="D2133" s="42">
        <v>8.2226686785038681E-4</v>
      </c>
      <c r="E2133" s="36">
        <v>1.276749498489504E-3</v>
      </c>
      <c r="F2133" s="173">
        <v>0.13660586292732288</v>
      </c>
      <c r="G2133" s="174">
        <v>3.5154697360287757E-2</v>
      </c>
      <c r="H2133" s="174">
        <v>0.31075558977757167</v>
      </c>
      <c r="I2133" s="36">
        <v>0.48251615006518223</v>
      </c>
    </row>
    <row r="2134" spans="1:51" x14ac:dyDescent="0.25">
      <c r="A2134" s="143" t="s">
        <v>185</v>
      </c>
      <c r="B2134" s="102">
        <v>4.1299627746686394E-4</v>
      </c>
      <c r="C2134" s="42">
        <v>2.3851216621600536E-2</v>
      </c>
      <c r="D2134" s="42">
        <v>4.7357124295179465E-2</v>
      </c>
      <c r="E2134" s="36">
        <v>7.1621337194246862E-2</v>
      </c>
      <c r="F2134" s="173">
        <v>0.15608181090364551</v>
      </c>
      <c r="G2134" s="174">
        <v>9.0139821728858784</v>
      </c>
      <c r="H2134" s="174">
        <v>17.897463300437831</v>
      </c>
      <c r="I2134" s="36">
        <v>27.067527284227353</v>
      </c>
    </row>
    <row r="2135" spans="1:51" x14ac:dyDescent="0.25">
      <c r="A2135" s="143" t="s">
        <v>186</v>
      </c>
      <c r="B2135" s="102">
        <v>1.4448227218226875E-3</v>
      </c>
      <c r="C2135" s="42">
        <v>2.1218022109784282E-3</v>
      </c>
      <c r="D2135" s="42">
        <v>0.37308096111387007</v>
      </c>
      <c r="E2135" s="36">
        <v>0.3766475860466712</v>
      </c>
      <c r="F2135" s="173">
        <v>0.5460353014317727</v>
      </c>
      <c r="G2135" s="174">
        <v>0.80188309081174025</v>
      </c>
      <c r="H2135" s="174">
        <v>140.99679634278897</v>
      </c>
      <c r="I2135" s="36">
        <v>142.34471473503251</v>
      </c>
    </row>
    <row r="2136" spans="1:51" x14ac:dyDescent="0.25">
      <c r="A2136" s="143" t="s">
        <v>187</v>
      </c>
      <c r="B2136" s="102">
        <v>1.8251621553755119E-3</v>
      </c>
      <c r="C2136" s="42">
        <v>5.655098284531734E-3</v>
      </c>
      <c r="D2136" s="42">
        <v>1.6565344422908277E-2</v>
      </c>
      <c r="E2136" s="36">
        <v>2.4045604862815522E-2</v>
      </c>
      <c r="F2136" s="173">
        <v>0.68977525935852324</v>
      </c>
      <c r="G2136" s="174">
        <v>2.137205658369719</v>
      </c>
      <c r="H2136" s="174">
        <v>6.2604655219382099</v>
      </c>
      <c r="I2136" s="36">
        <v>9.0874464396664525</v>
      </c>
    </row>
    <row r="2137" spans="1:51" x14ac:dyDescent="0.25">
      <c r="A2137" s="143" t="s">
        <v>188</v>
      </c>
      <c r="B2137" s="102">
        <v>3.0212146536590775E-5</v>
      </c>
      <c r="C2137" s="42">
        <v>3.7177696869455982E-3</v>
      </c>
      <c r="D2137" s="42">
        <v>1.2419999999999999E-2</v>
      </c>
      <c r="E2137" s="36">
        <v>1.6167981833482187E-2</v>
      </c>
      <c r="F2137" s="173">
        <v>1.141793957960247E-2</v>
      </c>
      <c r="G2137" s="174">
        <v>1.4050398439915857</v>
      </c>
      <c r="H2137" s="174">
        <v>4.6938342963122999</v>
      </c>
      <c r="I2137" s="36">
        <v>6.1102920798834885</v>
      </c>
    </row>
    <row r="2138" spans="1:51" x14ac:dyDescent="0.25">
      <c r="A2138" s="143" t="s">
        <v>189</v>
      </c>
      <c r="B2138" s="102">
        <v>2.3626726291865114E-5</v>
      </c>
      <c r="C2138" s="42">
        <v>3.5489057562351979E-3</v>
      </c>
      <c r="D2138" s="42">
        <v>3.1739999999999997E-3</v>
      </c>
      <c r="E2138" s="36">
        <v>6.746532482527063E-3</v>
      </c>
      <c r="F2138" s="173">
        <v>8.9291415602528196E-3</v>
      </c>
      <c r="G2138" s="174">
        <v>1.3412218641704439</v>
      </c>
      <c r="H2138" s="174">
        <v>1.1995354312798101</v>
      </c>
      <c r="I2138" s="36">
        <v>2.5496864370105068</v>
      </c>
    </row>
    <row r="2139" spans="1:51" x14ac:dyDescent="0.25">
      <c r="A2139" s="143" t="s">
        <v>190</v>
      </c>
      <c r="B2139" s="102">
        <v>6.8551203652822228E-4</v>
      </c>
      <c r="C2139" s="42">
        <v>1.1859205233372527E-2</v>
      </c>
      <c r="D2139" s="42">
        <v>0</v>
      </c>
      <c r="E2139" s="42">
        <v>1.254471726990075E-2</v>
      </c>
      <c r="F2139" s="173">
        <v>0.2590724563277827</v>
      </c>
      <c r="G2139" s="174">
        <v>4.4818956724162877</v>
      </c>
      <c r="H2139" s="174">
        <v>0</v>
      </c>
      <c r="I2139" s="36">
        <v>4.7409681287440701</v>
      </c>
    </row>
    <row r="2140" spans="1:51" x14ac:dyDescent="0.25">
      <c r="A2140" s="143" t="s">
        <v>191</v>
      </c>
      <c r="B2140" s="102">
        <v>4.958766163580985E-6</v>
      </c>
      <c r="C2140" s="42">
        <v>7.4620945252306153E-6</v>
      </c>
      <c r="D2140" s="42">
        <v>4.5380762126430907E-4</v>
      </c>
      <c r="E2140" s="42">
        <v>4.6622848195312065E-4</v>
      </c>
      <c r="F2140" s="173">
        <v>1.8740440165869081E-3</v>
      </c>
      <c r="G2140" s="174">
        <v>2.8201155559461929E-3</v>
      </c>
      <c r="H2140" s="174">
        <v>0.1715054570546149</v>
      </c>
      <c r="I2140" s="36">
        <v>0.176199616627148</v>
      </c>
    </row>
    <row r="2141" spans="1:51" x14ac:dyDescent="0.25">
      <c r="A2141" s="156" t="s">
        <v>192</v>
      </c>
      <c r="B2141" s="175">
        <v>6.3975349802053348E-6</v>
      </c>
      <c r="C2141" s="157">
        <v>3.4249528041260948E-5</v>
      </c>
      <c r="D2141" s="157">
        <v>5.6736413881676689E-4</v>
      </c>
      <c r="E2141" s="157">
        <v>6.0801120183823318E-4</v>
      </c>
      <c r="F2141" s="176">
        <v>2.4177913930712911E-3</v>
      </c>
      <c r="G2141" s="177">
        <v>1.2943768868967835E-2</v>
      </c>
      <c r="H2141" s="177">
        <v>0.21442135694652445</v>
      </c>
      <c r="I2141" s="158">
        <v>0.22978291720856356</v>
      </c>
      <c r="AY2141" s="159"/>
    </row>
    <row r="2143" spans="1:51" x14ac:dyDescent="0.25">
      <c r="A2143" s="77" t="s">
        <v>240</v>
      </c>
    </row>
    <row r="2144" spans="1:51" x14ac:dyDescent="0.25">
      <c r="A2144" s="149"/>
      <c r="B2144" s="160" t="s">
        <v>285</v>
      </c>
      <c r="C2144" s="161"/>
      <c r="D2144" s="161"/>
      <c r="E2144" s="162"/>
      <c r="F2144" s="60" t="s">
        <v>286</v>
      </c>
      <c r="G2144" s="83"/>
      <c r="H2144" s="84"/>
      <c r="I2144" s="84"/>
    </row>
    <row r="2145" spans="1:53" ht="26.25" x14ac:dyDescent="0.25">
      <c r="A2145" s="156" t="s">
        <v>194</v>
      </c>
      <c r="B2145" s="164" t="s">
        <v>195</v>
      </c>
      <c r="C2145" s="165" t="s">
        <v>196</v>
      </c>
      <c r="D2145" s="165" t="s">
        <v>197</v>
      </c>
      <c r="E2145" s="19" t="s">
        <v>198</v>
      </c>
      <c r="F2145" s="89" t="s">
        <v>195</v>
      </c>
      <c r="G2145" s="89" t="s">
        <v>196</v>
      </c>
      <c r="H2145" s="165" t="s">
        <v>197</v>
      </c>
      <c r="I2145" s="19" t="s">
        <v>198</v>
      </c>
    </row>
    <row r="2146" spans="1:53" x14ac:dyDescent="0.25">
      <c r="A2146" s="143" t="s">
        <v>170</v>
      </c>
      <c r="B2146" s="167">
        <v>190.78842787550201</v>
      </c>
      <c r="C2146" s="154">
        <v>606.75097545324843</v>
      </c>
      <c r="D2146" s="154">
        <v>2824.8098147832447</v>
      </c>
      <c r="E2146" s="155">
        <v>3622.3492181119955</v>
      </c>
      <c r="F2146" s="168">
        <v>67540.273641445747</v>
      </c>
      <c r="G2146" s="169">
        <v>214793.5667307238</v>
      </c>
      <c r="H2146" s="169">
        <v>1000000</v>
      </c>
      <c r="I2146" s="151">
        <v>1282333.8403721696</v>
      </c>
    </row>
    <row r="2147" spans="1:53" x14ac:dyDescent="0.25">
      <c r="A2147" s="143" t="s">
        <v>172</v>
      </c>
      <c r="B2147" s="167">
        <v>182.14003816747831</v>
      </c>
      <c r="C2147" s="154">
        <v>575.12738577452137</v>
      </c>
      <c r="D2147" s="154">
        <v>2636.469723038947</v>
      </c>
      <c r="E2147" s="155">
        <v>3393.7371469809468</v>
      </c>
      <c r="F2147" s="170">
        <v>64478.690641144785</v>
      </c>
      <c r="G2147" s="171">
        <v>203598.62202569289</v>
      </c>
      <c r="H2147" s="171">
        <v>933326.45236551983</v>
      </c>
      <c r="I2147" s="155">
        <v>1201403.7650323575</v>
      </c>
    </row>
    <row r="2148" spans="1:53" x14ac:dyDescent="0.25">
      <c r="A2148" s="143" t="s">
        <v>33</v>
      </c>
      <c r="B2148" s="167">
        <v>23.651767933699581</v>
      </c>
      <c r="C2148" s="154">
        <v>34.638082254797681</v>
      </c>
      <c r="D2148" s="154">
        <v>0</v>
      </c>
      <c r="E2148" s="155">
        <v>58.289850188497262</v>
      </c>
      <c r="F2148" s="170">
        <v>8372.870913263394</v>
      </c>
      <c r="G2148" s="171">
        <v>12262.093565918722</v>
      </c>
      <c r="H2148" s="171">
        <v>0</v>
      </c>
      <c r="I2148" s="155">
        <v>20634.964479182112</v>
      </c>
    </row>
    <row r="2149" spans="1:53" x14ac:dyDescent="0.25">
      <c r="A2149" s="143" t="s">
        <v>25</v>
      </c>
      <c r="B2149" s="167">
        <v>122.2307696671119</v>
      </c>
      <c r="C2149" s="154">
        <v>352.61648776669847</v>
      </c>
      <c r="D2149" s="154">
        <v>0</v>
      </c>
      <c r="E2149" s="155">
        <v>474.84725743381034</v>
      </c>
      <c r="F2149" s="170">
        <v>43270.442147090529</v>
      </c>
      <c r="G2149" s="171">
        <v>124828.39939217491</v>
      </c>
      <c r="H2149" s="171">
        <v>0</v>
      </c>
      <c r="I2149" s="155">
        <v>168098.84153926541</v>
      </c>
      <c r="AZ2149" s="159"/>
    </row>
    <row r="2150" spans="1:53" x14ac:dyDescent="0.25">
      <c r="A2150" s="143" t="s">
        <v>173</v>
      </c>
      <c r="B2150" s="167">
        <v>36.257500566666842</v>
      </c>
      <c r="C2150" s="154">
        <v>187.87281575302518</v>
      </c>
      <c r="D2150" s="154">
        <v>2636.469723038947</v>
      </c>
      <c r="E2150" s="155">
        <v>2860.6000393586392</v>
      </c>
      <c r="F2150" s="170">
        <v>12835.377580790861</v>
      </c>
      <c r="G2150" s="171">
        <v>66508.129067599264</v>
      </c>
      <c r="H2150" s="171">
        <v>933326.45236551983</v>
      </c>
      <c r="I2150" s="155">
        <v>1012669.9590139101</v>
      </c>
      <c r="AX2150" s="159"/>
    </row>
    <row r="2151" spans="1:53" x14ac:dyDescent="0.25">
      <c r="A2151" s="143" t="s">
        <v>199</v>
      </c>
      <c r="B2151" s="272">
        <v>4.1449811666349527E-2</v>
      </c>
      <c r="C2151" s="273">
        <v>0.11619290005773199</v>
      </c>
      <c r="D2151" s="154">
        <v>0</v>
      </c>
      <c r="E2151" s="155">
        <v>0.15764271172408151</v>
      </c>
      <c r="F2151" s="170">
        <v>14.673487556375573</v>
      </c>
      <c r="G2151" s="171">
        <v>41.132999272960888</v>
      </c>
      <c r="H2151" s="171">
        <v>0</v>
      </c>
      <c r="I2151" s="155">
        <v>55.806486829336464</v>
      </c>
      <c r="BA2151" s="159"/>
    </row>
    <row r="2152" spans="1:53" x14ac:dyDescent="0.25">
      <c r="A2152" s="143" t="s">
        <v>175</v>
      </c>
      <c r="B2152" s="167">
        <v>0.22273489767454191</v>
      </c>
      <c r="C2152" s="154">
        <v>41.601657043831295</v>
      </c>
      <c r="D2152" s="154">
        <v>216.69070945758563</v>
      </c>
      <c r="E2152" s="155">
        <v>258.51510139909146</v>
      </c>
      <c r="F2152" s="170">
        <v>78.849519889406423</v>
      </c>
      <c r="G2152" s="171">
        <v>14727.241751326012</v>
      </c>
      <c r="H2152" s="171">
        <v>76709.840189440467</v>
      </c>
      <c r="I2152" s="155">
        <v>91515.931460655891</v>
      </c>
      <c r="AV2152" s="432"/>
    </row>
    <row r="2153" spans="1:53" x14ac:dyDescent="0.25">
      <c r="A2153" s="143" t="s">
        <v>85</v>
      </c>
      <c r="B2153" s="102">
        <v>0.34094789032154077</v>
      </c>
      <c r="C2153" s="42">
        <v>0.16454120246076659</v>
      </c>
      <c r="D2153" s="42">
        <v>1.7281990041769883E-3</v>
      </c>
      <c r="E2153" s="36">
        <v>0.50721729178648434</v>
      </c>
      <c r="F2153" s="173">
        <v>120.69764432891658</v>
      </c>
      <c r="G2153" s="174">
        <v>58.248594861028643</v>
      </c>
      <c r="H2153" s="174">
        <v>0.61179304713991789</v>
      </c>
      <c r="I2153" s="36">
        <v>179.55803223708514</v>
      </c>
    </row>
    <row r="2154" spans="1:53" x14ac:dyDescent="0.25">
      <c r="A2154" s="143" t="s">
        <v>86</v>
      </c>
      <c r="B2154" s="102">
        <v>2.4633358967219107E-4</v>
      </c>
      <c r="C2154" s="42">
        <v>7.7711841600893641E-3</v>
      </c>
      <c r="D2154" s="42">
        <v>1.5233208966754122E-3</v>
      </c>
      <c r="E2154" s="36">
        <v>9.5408386464369676E-3</v>
      </c>
      <c r="F2154" s="173">
        <v>8.7203601595774297E-2</v>
      </c>
      <c r="G2154" s="174">
        <v>2.7510468561175219</v>
      </c>
      <c r="H2154" s="174">
        <v>0.53926494049380835</v>
      </c>
      <c r="I2154" s="36">
        <v>3.3775153982071044</v>
      </c>
    </row>
    <row r="2155" spans="1:53" x14ac:dyDescent="0.25">
      <c r="A2155" s="143" t="s">
        <v>176</v>
      </c>
      <c r="B2155" s="167">
        <v>10.516450008583895</v>
      </c>
      <c r="C2155" s="154">
        <v>48.597256920077974</v>
      </c>
      <c r="D2155" s="154">
        <v>217.14623546532991</v>
      </c>
      <c r="E2155" s="155">
        <v>276.25994239399176</v>
      </c>
      <c r="F2155" s="170">
        <v>3722.8878041797839</v>
      </c>
      <c r="G2155" s="171">
        <v>17203.727014028012</v>
      </c>
      <c r="H2155" s="171">
        <v>76871.099190085515</v>
      </c>
      <c r="I2155" s="155">
        <v>97797.714008293304</v>
      </c>
    </row>
    <row r="2156" spans="1:53" x14ac:dyDescent="0.25">
      <c r="A2156" s="143" t="s">
        <v>177</v>
      </c>
      <c r="B2156" s="102">
        <v>9.1418440438125297E-3</v>
      </c>
      <c r="C2156" s="42">
        <v>7.499986125138039E-2</v>
      </c>
      <c r="D2156" s="42">
        <v>9.9916629525325637E-2</v>
      </c>
      <c r="E2156" s="36">
        <v>0.18405833482051856</v>
      </c>
      <c r="F2156" s="173">
        <v>3.2362688617017596</v>
      </c>
      <c r="G2156" s="174">
        <v>26.550410883904174</v>
      </c>
      <c r="H2156" s="174">
        <v>35.371099676313079</v>
      </c>
      <c r="I2156" s="36">
        <v>65.157779421919017</v>
      </c>
    </row>
    <row r="2157" spans="1:53" x14ac:dyDescent="0.25">
      <c r="A2157" s="143" t="s">
        <v>178</v>
      </c>
      <c r="B2157" s="102">
        <v>2.0325638588068514E-2</v>
      </c>
      <c r="C2157" s="42">
        <v>3.1885113990670677E-2</v>
      </c>
      <c r="D2157" s="42">
        <v>0.54069704509256533</v>
      </c>
      <c r="E2157" s="36">
        <v>0.59290779767130453</v>
      </c>
      <c r="F2157" s="173">
        <v>7.1954007245716669</v>
      </c>
      <c r="G2157" s="174">
        <v>11.2875259154809</v>
      </c>
      <c r="H2157" s="174">
        <v>191.41007025071332</v>
      </c>
      <c r="I2157" s="36">
        <v>209.89299689076589</v>
      </c>
    </row>
    <row r="2158" spans="1:53" x14ac:dyDescent="0.25">
      <c r="A2158" s="143" t="s">
        <v>179</v>
      </c>
      <c r="B2158" s="102">
        <v>5.023916670353476E-2</v>
      </c>
      <c r="C2158" s="42">
        <v>6.7928866387696768E-2</v>
      </c>
      <c r="D2158" s="42">
        <v>2.4007745540446778E-2</v>
      </c>
      <c r="E2158" s="36">
        <v>0.1421757786316783</v>
      </c>
      <c r="F2158" s="173">
        <v>17.784973147790392</v>
      </c>
      <c r="G2158" s="174">
        <v>24.047235333225128</v>
      </c>
      <c r="H2158" s="174">
        <v>8.4988891693896065</v>
      </c>
      <c r="I2158" s="36">
        <v>50.33109765040512</v>
      </c>
    </row>
    <row r="2159" spans="1:53" x14ac:dyDescent="0.25">
      <c r="A2159" s="143" t="s">
        <v>180</v>
      </c>
      <c r="B2159" s="102">
        <v>2.8417301987245214E-3</v>
      </c>
      <c r="C2159" s="42">
        <v>6.7051878214800364E-3</v>
      </c>
      <c r="D2159" s="42">
        <v>1.7999999999999999E-2</v>
      </c>
      <c r="E2159" s="36">
        <v>2.7546918020204557E-2</v>
      </c>
      <c r="F2159" s="173">
        <v>1.0059899196939655</v>
      </c>
      <c r="G2159" s="174">
        <v>2.3736776141138352</v>
      </c>
      <c r="H2159" s="174">
        <v>6.3721104004239626</v>
      </c>
      <c r="I2159" s="36">
        <v>9.7517779342317628</v>
      </c>
    </row>
    <row r="2160" spans="1:53" x14ac:dyDescent="0.25">
      <c r="A2160" s="143" t="s">
        <v>181</v>
      </c>
      <c r="B2160" s="102">
        <v>2.4085724115255418E-3</v>
      </c>
      <c r="C2160" s="42">
        <v>3.9757414137476738E-3</v>
      </c>
      <c r="D2160" s="42">
        <v>4.5999999999999999E-3</v>
      </c>
      <c r="E2160" s="36">
        <v>1.0984313825273215E-2</v>
      </c>
      <c r="F2160" s="173">
        <v>0.85264940631422947</v>
      </c>
      <c r="G2160" s="174">
        <v>1.4074368451076567</v>
      </c>
      <c r="H2160" s="174">
        <v>1.6284282134416792</v>
      </c>
      <c r="I2160" s="36">
        <v>3.8885144648635657</v>
      </c>
    </row>
    <row r="2161" spans="1:51" x14ac:dyDescent="0.25">
      <c r="A2161" s="143" t="s">
        <v>182</v>
      </c>
      <c r="B2161" s="102">
        <v>2.2145711108693053E-2</v>
      </c>
      <c r="C2161" s="42">
        <v>7.7770321202351805E-2</v>
      </c>
      <c r="D2161" s="42">
        <v>0</v>
      </c>
      <c r="E2161" s="36">
        <v>9.9916032311044858E-2</v>
      </c>
      <c r="F2161" s="173">
        <v>7.8397175600270828</v>
      </c>
      <c r="G2161" s="174">
        <v>27.531170698767674</v>
      </c>
      <c r="H2161" s="174">
        <v>0</v>
      </c>
      <c r="I2161" s="36">
        <v>35.370888258794757</v>
      </c>
    </row>
    <row r="2162" spans="1:51" x14ac:dyDescent="0.25">
      <c r="A2162" s="143" t="s">
        <v>200</v>
      </c>
      <c r="B2162" s="102">
        <v>4.3997532410452165E-4</v>
      </c>
      <c r="C2162" s="42">
        <v>4.6166472706235691E-4</v>
      </c>
      <c r="D2162" s="42">
        <v>6.5769220473088272E-4</v>
      </c>
      <c r="E2162" s="36">
        <v>1.5593322558977614E-3</v>
      </c>
      <c r="F2162" s="173">
        <v>0.15575396325868476</v>
      </c>
      <c r="G2162" s="174">
        <v>0.16343214493460748</v>
      </c>
      <c r="H2162" s="174">
        <v>0.23282707433574576</v>
      </c>
      <c r="I2162" s="36">
        <v>0.55201318252903808</v>
      </c>
    </row>
    <row r="2163" spans="1:51" x14ac:dyDescent="0.25">
      <c r="A2163" s="143" t="s">
        <v>201</v>
      </c>
      <c r="B2163" s="102">
        <v>8.688478299112651E-4</v>
      </c>
      <c r="C2163" s="42">
        <v>9.787811870612664E-4</v>
      </c>
      <c r="D2163" s="42">
        <v>8.2226686785038681E-4</v>
      </c>
      <c r="E2163" s="36">
        <v>2.6698958848229183E-3</v>
      </c>
      <c r="F2163" s="173">
        <v>0.30757746074240899</v>
      </c>
      <c r="G2163" s="174">
        <v>0.34649454343402264</v>
      </c>
      <c r="H2163" s="174">
        <v>0.2910875144751936</v>
      </c>
      <c r="I2163" s="36">
        <v>0.94515951865162529</v>
      </c>
    </row>
    <row r="2164" spans="1:51" x14ac:dyDescent="0.25">
      <c r="A2164" s="143" t="s">
        <v>185</v>
      </c>
      <c r="B2164" s="102">
        <v>1.5550363590411433E-3</v>
      </c>
      <c r="C2164" s="42">
        <v>4.3693955198702367E-2</v>
      </c>
      <c r="D2164" s="42">
        <v>6.894247437247468E-2</v>
      </c>
      <c r="E2164" s="36">
        <v>0.11419146593021819</v>
      </c>
      <c r="F2164" s="173">
        <v>0.55049240869352667</v>
      </c>
      <c r="G2164" s="174">
        <v>15.467928130961667</v>
      </c>
      <c r="H2164" s="174">
        <v>24.406058776656021</v>
      </c>
      <c r="I2164" s="36">
        <v>40.424479316311213</v>
      </c>
    </row>
    <row r="2165" spans="1:51" x14ac:dyDescent="0.25">
      <c r="A2165" s="143" t="s">
        <v>186</v>
      </c>
      <c r="B2165" s="102">
        <v>8.1235054071303087E-4</v>
      </c>
      <c r="C2165" s="42">
        <v>9.8450291238169584E-3</v>
      </c>
      <c r="D2165" s="42">
        <v>0.37308096111387007</v>
      </c>
      <c r="E2165" s="36">
        <v>0.38373834077840008</v>
      </c>
      <c r="F2165" s="173">
        <v>0.28757707384819631</v>
      </c>
      <c r="G2165" s="174">
        <v>3.4852006929083803</v>
      </c>
      <c r="H2165" s="174">
        <v>132.07294847299218</v>
      </c>
      <c r="I2165" s="36">
        <v>135.84572623974876</v>
      </c>
    </row>
    <row r="2166" spans="1:51" x14ac:dyDescent="0.25">
      <c r="A2166" s="143" t="s">
        <v>187</v>
      </c>
      <c r="B2166" s="102">
        <v>2.4985655997064754E-3</v>
      </c>
      <c r="C2166" s="42">
        <v>2.0078439909014451E-2</v>
      </c>
      <c r="D2166" s="42">
        <v>1.6565344422908277E-2</v>
      </c>
      <c r="E2166" s="36">
        <v>3.9142349931629204E-2</v>
      </c>
      <c r="F2166" s="173">
        <v>0.88450754689062039</v>
      </c>
      <c r="G2166" s="174">
        <v>7.107890876028808</v>
      </c>
      <c r="H2166" s="174">
        <v>5.864233526878829</v>
      </c>
      <c r="I2166" s="36">
        <v>13.856631949798256</v>
      </c>
    </row>
    <row r="2167" spans="1:51" x14ac:dyDescent="0.25">
      <c r="A2167" s="143" t="s">
        <v>188</v>
      </c>
      <c r="B2167" s="102">
        <v>1.9648665523402779E-4</v>
      </c>
      <c r="C2167" s="42">
        <v>1.7835020822920492E-3</v>
      </c>
      <c r="D2167" s="42">
        <v>1.2419999999999999E-2</v>
      </c>
      <c r="E2167" s="36">
        <v>1.4399988737526076E-2</v>
      </c>
      <c r="F2167" s="173">
        <v>6.9557481075625885E-2</v>
      </c>
      <c r="G2167" s="174">
        <v>0.63137067598616448</v>
      </c>
      <c r="H2167" s="174">
        <v>4.3967561762925333</v>
      </c>
      <c r="I2167" s="36">
        <v>5.0976843333543238</v>
      </c>
    </row>
    <row r="2168" spans="1:51" x14ac:dyDescent="0.25">
      <c r="A2168" s="143" t="s">
        <v>189</v>
      </c>
      <c r="B2168" s="102">
        <v>1.5384533808948325E-4</v>
      </c>
      <c r="C2168" s="42">
        <v>1.3875497822590582E-3</v>
      </c>
      <c r="D2168" s="42">
        <v>3.1739999999999997E-3</v>
      </c>
      <c r="E2168" s="36">
        <v>4.7153951203485409E-3</v>
      </c>
      <c r="F2168" s="173">
        <v>5.4462193272040944E-2</v>
      </c>
      <c r="G2168" s="174">
        <v>0.49120113325771936</v>
      </c>
      <c r="H2168" s="174">
        <v>1.1236154672747587</v>
      </c>
      <c r="I2168" s="36">
        <v>1.6692787938045188</v>
      </c>
    </row>
    <row r="2169" spans="1:51" x14ac:dyDescent="0.25">
      <c r="A2169" s="143" t="s">
        <v>190</v>
      </c>
      <c r="B2169" s="102">
        <v>3.1312757257171459E-3</v>
      </c>
      <c r="C2169" s="42">
        <v>3.9900109905003658E-2</v>
      </c>
      <c r="D2169" s="42">
        <v>0</v>
      </c>
      <c r="E2169" s="42">
        <v>4.3031385630720807E-2</v>
      </c>
      <c r="F2169" s="173">
        <v>1.1084908121354065</v>
      </c>
      <c r="G2169" s="174">
        <v>14.124883627985165</v>
      </c>
      <c r="H2169" s="174">
        <v>0</v>
      </c>
      <c r="I2169" s="36">
        <v>15.233374440120572</v>
      </c>
    </row>
    <row r="2170" spans="1:51" x14ac:dyDescent="0.25">
      <c r="A2170" s="143" t="s">
        <v>191</v>
      </c>
      <c r="B2170" s="102">
        <v>1.9786334847380472E-5</v>
      </c>
      <c r="C2170" s="42">
        <v>1.3947262852376124E-4</v>
      </c>
      <c r="D2170" s="42">
        <v>4.5380762126430907E-4</v>
      </c>
      <c r="E2170" s="42">
        <v>6.1306658463545073E-4</v>
      </c>
      <c r="F2170" s="173">
        <v>7.0044838926257872E-3</v>
      </c>
      <c r="G2170" s="174">
        <v>4.9374165932818154E-2</v>
      </c>
      <c r="H2170" s="174">
        <v>0.1606506812916646</v>
      </c>
      <c r="I2170" s="36">
        <v>0.21702933111710851</v>
      </c>
    </row>
    <row r="2171" spans="1:51" x14ac:dyDescent="0.25">
      <c r="A2171" s="156" t="s">
        <v>192</v>
      </c>
      <c r="B2171" s="175">
        <v>4.6665802779717377E-5</v>
      </c>
      <c r="C2171" s="157">
        <v>3.5697201771006583E-4</v>
      </c>
      <c r="D2171" s="157">
        <v>5.6736413881676689E-4</v>
      </c>
      <c r="E2171" s="157">
        <v>9.7100195930655009E-4</v>
      </c>
      <c r="F2171" s="176">
        <v>1.6519980402042809E-2</v>
      </c>
      <c r="G2171" s="177">
        <v>0.12637028370614653</v>
      </c>
      <c r="H2171" s="177">
        <v>0.20085038498788363</v>
      </c>
      <c r="I2171" s="158">
        <v>0.34374064909607294</v>
      </c>
      <c r="AY2171" s="159"/>
    </row>
    <row r="2173" spans="1:51" x14ac:dyDescent="0.25">
      <c r="A2173" s="77" t="s">
        <v>938</v>
      </c>
    </row>
    <row r="2174" spans="1:51" x14ac:dyDescent="0.25">
      <c r="A2174" s="149"/>
      <c r="B2174" s="160" t="s">
        <v>285</v>
      </c>
      <c r="C2174" s="161"/>
      <c r="D2174" s="161"/>
      <c r="E2174" s="162"/>
      <c r="F2174" s="60" t="s">
        <v>286</v>
      </c>
      <c r="G2174" s="83"/>
      <c r="H2174" s="84"/>
      <c r="I2174" s="84"/>
    </row>
    <row r="2175" spans="1:51" ht="26.25" x14ac:dyDescent="0.25">
      <c r="A2175" s="156" t="s">
        <v>194</v>
      </c>
      <c r="B2175" s="164" t="s">
        <v>195</v>
      </c>
      <c r="C2175" s="165" t="s">
        <v>196</v>
      </c>
      <c r="D2175" s="165" t="s">
        <v>197</v>
      </c>
      <c r="E2175" s="19" t="s">
        <v>198</v>
      </c>
      <c r="F2175" s="89" t="s">
        <v>195</v>
      </c>
      <c r="G2175" s="89" t="s">
        <v>196</v>
      </c>
      <c r="H2175" s="165" t="s">
        <v>197</v>
      </c>
      <c r="I2175" s="19" t="s">
        <v>198</v>
      </c>
    </row>
    <row r="2176" spans="1:51" x14ac:dyDescent="0.25">
      <c r="A2176" s="143" t="s">
        <v>170</v>
      </c>
      <c r="B2176" s="167">
        <v>97.163551339556605</v>
      </c>
      <c r="C2176" s="154">
        <v>617.11553557277989</v>
      </c>
      <c r="D2176" s="154">
        <v>2824.8098147832447</v>
      </c>
      <c r="E2176" s="155">
        <v>3539.0889016955812</v>
      </c>
      <c r="F2176" s="168">
        <v>34396.493112939788</v>
      </c>
      <c r="G2176" s="169">
        <v>218462.68458258416</v>
      </c>
      <c r="H2176" s="169">
        <v>1000000</v>
      </c>
      <c r="I2176" s="151">
        <v>1252859.1776955239</v>
      </c>
    </row>
    <row r="2177" spans="1:53" x14ac:dyDescent="0.25">
      <c r="A2177" s="143" t="s">
        <v>172</v>
      </c>
      <c r="B2177" s="167">
        <v>93.582214322778697</v>
      </c>
      <c r="C2177" s="154">
        <v>584.32748583539603</v>
      </c>
      <c r="D2177" s="154">
        <v>2636.469723038947</v>
      </c>
      <c r="E2177" s="155">
        <v>3314.3794231971215</v>
      </c>
      <c r="F2177" s="170">
        <v>33128.677843382364</v>
      </c>
      <c r="G2177" s="171">
        <v>206855.51387473958</v>
      </c>
      <c r="H2177" s="171">
        <v>933326.45236551983</v>
      </c>
      <c r="I2177" s="155">
        <v>1173310.6440836417</v>
      </c>
    </row>
    <row r="2178" spans="1:53" x14ac:dyDescent="0.25">
      <c r="A2178" s="143" t="s">
        <v>33</v>
      </c>
      <c r="B2178" s="167">
        <v>10.107746163724723</v>
      </c>
      <c r="C2178" s="154">
        <v>38.081340994751464</v>
      </c>
      <c r="D2178" s="154">
        <v>0</v>
      </c>
      <c r="E2178" s="155">
        <v>48.189087158476184</v>
      </c>
      <c r="F2178" s="170">
        <v>3578.2041363730955</v>
      </c>
      <c r="G2178" s="171">
        <v>13481.028278597067</v>
      </c>
      <c r="H2178" s="171">
        <v>0</v>
      </c>
      <c r="I2178" s="155">
        <v>17059.23241497016</v>
      </c>
    </row>
    <row r="2179" spans="1:53" x14ac:dyDescent="0.25">
      <c r="A2179" s="143" t="s">
        <v>25</v>
      </c>
      <c r="B2179" s="167">
        <v>52.192096023437053</v>
      </c>
      <c r="C2179" s="154">
        <v>404.5724232240363</v>
      </c>
      <c r="D2179" s="154">
        <v>0</v>
      </c>
      <c r="E2179" s="155">
        <v>456.76451924747334</v>
      </c>
      <c r="F2179" s="170">
        <v>18476.322105048297</v>
      </c>
      <c r="G2179" s="171">
        <v>143221.11920836705</v>
      </c>
      <c r="H2179" s="171">
        <v>0</v>
      </c>
      <c r="I2179" s="155">
        <v>161697.44131341533</v>
      </c>
      <c r="AZ2179" s="159"/>
    </row>
    <row r="2180" spans="1:53" x14ac:dyDescent="0.25">
      <c r="A2180" s="143" t="s">
        <v>173</v>
      </c>
      <c r="B2180" s="167">
        <v>31.282372135616917</v>
      </c>
      <c r="C2180" s="154">
        <v>141.67372161660825</v>
      </c>
      <c r="D2180" s="154">
        <v>2636.469723038947</v>
      </c>
      <c r="E2180" s="155">
        <v>2809.4258167911721</v>
      </c>
      <c r="F2180" s="170">
        <v>11074.151601960961</v>
      </c>
      <c r="G2180" s="171">
        <v>50153.366387775481</v>
      </c>
      <c r="H2180" s="171">
        <v>933326.45236551983</v>
      </c>
      <c r="I2180" s="155">
        <v>994553.97035525634</v>
      </c>
      <c r="AX2180" s="159"/>
    </row>
    <row r="2181" spans="1:53" x14ac:dyDescent="0.25">
      <c r="A2181" s="143" t="s">
        <v>199</v>
      </c>
      <c r="B2181" s="272">
        <v>4.1182335361804545E-2</v>
      </c>
      <c r="C2181" s="273">
        <v>0.12388976580626623</v>
      </c>
      <c r="D2181" s="154">
        <v>0</v>
      </c>
      <c r="E2181" s="155">
        <v>0.16507210116807078</v>
      </c>
      <c r="F2181" s="170">
        <v>14.578799304039014</v>
      </c>
      <c r="G2181" s="171">
        <v>43.857736955566558</v>
      </c>
      <c r="H2181" s="171">
        <v>0</v>
      </c>
      <c r="I2181" s="155">
        <v>58.436536259605575</v>
      </c>
      <c r="BA2181" s="159"/>
    </row>
    <row r="2182" spans="1:53" x14ac:dyDescent="0.25">
      <c r="A2182" s="143" t="s">
        <v>175</v>
      </c>
      <c r="B2182" s="167">
        <v>-7.2246742397555757</v>
      </c>
      <c r="C2182" s="154">
        <v>43.070428452839458</v>
      </c>
      <c r="D2182" s="154">
        <v>216.69070945758563</v>
      </c>
      <c r="E2182" s="155">
        <v>252.53646367066949</v>
      </c>
      <c r="F2182" s="170">
        <v>-2557.5789923789771</v>
      </c>
      <c r="G2182" s="171">
        <v>15247.195838614138</v>
      </c>
      <c r="H2182" s="171">
        <v>76709.840189440467</v>
      </c>
      <c r="I2182" s="155">
        <v>89399.457035675616</v>
      </c>
      <c r="AV2182" s="432"/>
    </row>
    <row r="2183" spans="1:53" x14ac:dyDescent="0.25">
      <c r="A2183" s="143" t="s">
        <v>85</v>
      </c>
      <c r="B2183" s="102">
        <v>0.32630662604714522</v>
      </c>
      <c r="C2183" s="42">
        <v>0.22804249216073996</v>
      </c>
      <c r="D2183" s="42">
        <v>1.7281990041769883E-3</v>
      </c>
      <c r="E2183" s="36">
        <v>0.55607731721206222</v>
      </c>
      <c r="F2183" s="173">
        <v>115.51454697568148</v>
      </c>
      <c r="G2183" s="174">
        <v>80.728440890891733</v>
      </c>
      <c r="H2183" s="174">
        <v>0.61179304713991789</v>
      </c>
      <c r="I2183" s="36">
        <v>196.85478091371314</v>
      </c>
    </row>
    <row r="2184" spans="1:53" x14ac:dyDescent="0.25">
      <c r="A2184" s="143" t="s">
        <v>86</v>
      </c>
      <c r="B2184" s="102">
        <v>1.1881174726281242E-4</v>
      </c>
      <c r="C2184" s="42">
        <v>7.8608302460918041E-3</v>
      </c>
      <c r="D2184" s="42">
        <v>1.5233208966754122E-3</v>
      </c>
      <c r="E2184" s="36">
        <v>9.5029628900300291E-3</v>
      </c>
      <c r="F2184" s="173">
        <v>4.2060087245883906E-2</v>
      </c>
      <c r="G2184" s="174">
        <v>2.7827821203938243</v>
      </c>
      <c r="H2184" s="174">
        <v>0.53926494049380835</v>
      </c>
      <c r="I2184" s="36">
        <v>3.3641071481335167</v>
      </c>
    </row>
    <row r="2185" spans="1:53" x14ac:dyDescent="0.25">
      <c r="A2185" s="143" t="s">
        <v>176</v>
      </c>
      <c r="B2185" s="167">
        <v>2.5960096546834261</v>
      </c>
      <c r="C2185" s="154">
        <v>51.994823232875987</v>
      </c>
      <c r="D2185" s="154">
        <v>217.14623546532991</v>
      </c>
      <c r="E2185" s="155">
        <v>271.73706835288931</v>
      </c>
      <c r="F2185" s="170">
        <v>919.00334001162662</v>
      </c>
      <c r="G2185" s="171">
        <v>18406.486327245253</v>
      </c>
      <c r="H2185" s="171">
        <v>76871.099190085515</v>
      </c>
      <c r="I2185" s="155">
        <v>96196.588857342402</v>
      </c>
    </row>
    <row r="2186" spans="1:53" x14ac:dyDescent="0.25">
      <c r="A2186" s="143" t="s">
        <v>177</v>
      </c>
      <c r="B2186" s="102">
        <v>8.9170411740567192E-3</v>
      </c>
      <c r="C2186" s="42">
        <v>7.6986256148176682E-2</v>
      </c>
      <c r="D2186" s="42">
        <v>9.9916629525325637E-2</v>
      </c>
      <c r="E2186" s="36">
        <v>0.18581992684755905</v>
      </c>
      <c r="F2186" s="173">
        <v>3.1566872670119732</v>
      </c>
      <c r="G2186" s="174">
        <v>27.253606860638882</v>
      </c>
      <c r="H2186" s="174">
        <v>35.371099676313079</v>
      </c>
      <c r="I2186" s="36">
        <v>65.781393803963937</v>
      </c>
    </row>
    <row r="2187" spans="1:53" x14ac:dyDescent="0.25">
      <c r="A2187" s="143" t="s">
        <v>178</v>
      </c>
      <c r="B2187" s="102">
        <v>1.7901422940840597E-2</v>
      </c>
      <c r="C2187" s="42">
        <v>3.5226963214242075E-2</v>
      </c>
      <c r="D2187" s="42">
        <v>0.54069704509256533</v>
      </c>
      <c r="E2187" s="36">
        <v>0.59382543124764797</v>
      </c>
      <c r="F2187" s="173">
        <v>6.3372135168732493</v>
      </c>
      <c r="G2187" s="174">
        <v>12.470561037379126</v>
      </c>
      <c r="H2187" s="174">
        <v>191.41007025071332</v>
      </c>
      <c r="I2187" s="36">
        <v>210.21784480496569</v>
      </c>
    </row>
    <row r="2188" spans="1:53" x14ac:dyDescent="0.25">
      <c r="A2188" s="143" t="s">
        <v>179</v>
      </c>
      <c r="B2188" s="102">
        <v>6.4799649262701611E-2</v>
      </c>
      <c r="C2188" s="42">
        <v>7.7638693176558277E-2</v>
      </c>
      <c r="D2188" s="42">
        <v>2.4007745540446778E-2</v>
      </c>
      <c r="E2188" s="36">
        <v>0.16644608797970667</v>
      </c>
      <c r="F2188" s="173">
        <v>22.939473278371437</v>
      </c>
      <c r="G2188" s="174">
        <v>27.484573570315106</v>
      </c>
      <c r="H2188" s="174">
        <v>8.4988891693896065</v>
      </c>
      <c r="I2188" s="36">
        <v>58.92293601807615</v>
      </c>
    </row>
    <row r="2189" spans="1:53" x14ac:dyDescent="0.25">
      <c r="A2189" s="143" t="s">
        <v>180</v>
      </c>
      <c r="B2189" s="102">
        <v>4.4510459965499275E-3</v>
      </c>
      <c r="C2189" s="42">
        <v>7.4897256221030158E-3</v>
      </c>
      <c r="D2189" s="42">
        <v>1.7999999999999999E-2</v>
      </c>
      <c r="E2189" s="36">
        <v>2.9940771618652943E-2</v>
      </c>
      <c r="F2189" s="173">
        <v>1.5756975826322908</v>
      </c>
      <c r="G2189" s="174">
        <v>2.651408807384692</v>
      </c>
      <c r="H2189" s="174">
        <v>6.3721104004239626</v>
      </c>
      <c r="I2189" s="36">
        <v>10.599216790440945</v>
      </c>
    </row>
    <row r="2190" spans="1:53" x14ac:dyDescent="0.25">
      <c r="A2190" s="143" t="s">
        <v>181</v>
      </c>
      <c r="B2190" s="102">
        <v>3.9866892349282616E-3</v>
      </c>
      <c r="C2190" s="42">
        <v>4.6250674586206762E-3</v>
      </c>
      <c r="D2190" s="42">
        <v>4.5999999999999999E-3</v>
      </c>
      <c r="E2190" s="36">
        <v>1.3211756693548939E-2</v>
      </c>
      <c r="F2190" s="173">
        <v>1.4113124409524793</v>
      </c>
      <c r="G2190" s="174">
        <v>1.6373022475410686</v>
      </c>
      <c r="H2190" s="174">
        <v>1.6284282134416792</v>
      </c>
      <c r="I2190" s="36">
        <v>4.6770429019352271</v>
      </c>
    </row>
    <row r="2191" spans="1:53" x14ac:dyDescent="0.25">
      <c r="A2191" s="143" t="s">
        <v>182</v>
      </c>
      <c r="B2191" s="102">
        <v>3.378058288681289E-2</v>
      </c>
      <c r="C2191" s="42">
        <v>8.3143843631072009E-2</v>
      </c>
      <c r="D2191" s="42">
        <v>0</v>
      </c>
      <c r="E2191" s="36">
        <v>0.1169244265178849</v>
      </c>
      <c r="F2191" s="173">
        <v>11.958533530302452</v>
      </c>
      <c r="G2191" s="174">
        <v>29.433430596265421</v>
      </c>
      <c r="H2191" s="174">
        <v>0</v>
      </c>
      <c r="I2191" s="36">
        <v>41.391964126567871</v>
      </c>
    </row>
    <row r="2192" spans="1:53" x14ac:dyDescent="0.25">
      <c r="A2192" s="143" t="s">
        <v>200</v>
      </c>
      <c r="B2192" s="102">
        <v>7.0172289346692165E-4</v>
      </c>
      <c r="C2192" s="42">
        <v>6.0302128403909425E-4</v>
      </c>
      <c r="D2192" s="42">
        <v>6.5769220473088272E-4</v>
      </c>
      <c r="E2192" s="36">
        <v>1.9624363822368989E-3</v>
      </c>
      <c r="F2192" s="173">
        <v>0.24841420820423152</v>
      </c>
      <c r="G2192" s="174">
        <v>0.21347323309458471</v>
      </c>
      <c r="H2192" s="174">
        <v>0.23282707433574576</v>
      </c>
      <c r="I2192" s="36">
        <v>0.6947145156345621</v>
      </c>
    </row>
    <row r="2193" spans="1:51" x14ac:dyDescent="0.25">
      <c r="A2193" s="143" t="s">
        <v>201</v>
      </c>
      <c r="B2193" s="102">
        <v>1.5054783009874201E-3</v>
      </c>
      <c r="C2193" s="42">
        <v>1.2796827568032931E-3</v>
      </c>
      <c r="D2193" s="42">
        <v>8.2226686785038681E-4</v>
      </c>
      <c r="E2193" s="36">
        <v>3.6074279256411001E-3</v>
      </c>
      <c r="F2193" s="173">
        <v>0.53294855218525206</v>
      </c>
      <c r="G2193" s="174">
        <v>0.45301554465941513</v>
      </c>
      <c r="H2193" s="174">
        <v>0.2910875144751936</v>
      </c>
      <c r="I2193" s="36">
        <v>1.2770516113198609</v>
      </c>
    </row>
    <row r="2194" spans="1:51" x14ac:dyDescent="0.25">
      <c r="A2194" s="143" t="s">
        <v>185</v>
      </c>
      <c r="B2194" s="102">
        <v>1.8009466978497078E-3</v>
      </c>
      <c r="C2194" s="42">
        <v>4.5789349492607635E-2</v>
      </c>
      <c r="D2194" s="42">
        <v>8.1951619536672085E-2</v>
      </c>
      <c r="E2194" s="36">
        <v>0.12954191572712942</v>
      </c>
      <c r="F2194" s="173">
        <v>0.6375461768876286</v>
      </c>
      <c r="G2194" s="174">
        <v>16.209710562805157</v>
      </c>
      <c r="H2194" s="174">
        <v>29.011375954511987</v>
      </c>
      <c r="I2194" s="36">
        <v>45.858632694204772</v>
      </c>
    </row>
    <row r="2195" spans="1:51" x14ac:dyDescent="0.25">
      <c r="A2195" s="143" t="s">
        <v>186</v>
      </c>
      <c r="B2195" s="102">
        <v>7.3806012558195566E-4</v>
      </c>
      <c r="C2195" s="42">
        <v>1.2591567067531426E-2</v>
      </c>
      <c r="D2195" s="42">
        <v>0.44347971638492212</v>
      </c>
      <c r="E2195" s="36">
        <v>0.45680934357803549</v>
      </c>
      <c r="F2195" s="173">
        <v>0.26127781124216642</v>
      </c>
      <c r="G2195" s="174">
        <v>4.4574919704807137</v>
      </c>
      <c r="H2195" s="174">
        <v>156.99453961963508</v>
      </c>
      <c r="I2195" s="36">
        <v>161.71330940135798</v>
      </c>
    </row>
    <row r="2196" spans="1:51" x14ac:dyDescent="0.25">
      <c r="A2196" s="143" t="s">
        <v>187</v>
      </c>
      <c r="B2196" s="102">
        <v>3.857075703628358E-3</v>
      </c>
      <c r="C2196" s="42">
        <v>2.5189589695880824E-2</v>
      </c>
      <c r="D2196" s="42">
        <v>1.9691152892274449E-2</v>
      </c>
      <c r="E2196" s="36">
        <v>4.8737818291783627E-2</v>
      </c>
      <c r="F2196" s="173">
        <v>1.3654284559062684</v>
      </c>
      <c r="G2196" s="174">
        <v>8.9172692490852477</v>
      </c>
      <c r="H2196" s="174">
        <v>6.9707888967333558</v>
      </c>
      <c r="I2196" s="36">
        <v>17.253486601724873</v>
      </c>
    </row>
    <row r="2197" spans="1:51" x14ac:dyDescent="0.25">
      <c r="A2197" s="143" t="s">
        <v>188</v>
      </c>
      <c r="B2197" s="102">
        <v>3.1977692705117554E-4</v>
      </c>
      <c r="C2197" s="42">
        <v>2.3096323792690266E-3</v>
      </c>
      <c r="D2197" s="42">
        <v>1.47636E-2</v>
      </c>
      <c r="E2197" s="36">
        <v>1.7393009306320203E-2</v>
      </c>
      <c r="F2197" s="173">
        <v>0.1132029934821339</v>
      </c>
      <c r="G2197" s="174">
        <v>0.81762402806089474</v>
      </c>
      <c r="H2197" s="174">
        <v>5.2264049504277343</v>
      </c>
      <c r="I2197" s="36">
        <v>6.1572319719707629</v>
      </c>
    </row>
    <row r="2198" spans="1:51" x14ac:dyDescent="0.25">
      <c r="A2198" s="143" t="s">
        <v>189</v>
      </c>
      <c r="B2198" s="102">
        <v>2.8194449796731897E-4</v>
      </c>
      <c r="C2198" s="42">
        <v>1.7907963502510626E-3</v>
      </c>
      <c r="D2198" s="42">
        <v>3.7729199999999999E-3</v>
      </c>
      <c r="E2198" s="36">
        <v>5.8456608482183817E-3</v>
      </c>
      <c r="F2198" s="173">
        <v>9.9810081546659227E-2</v>
      </c>
      <c r="G2198" s="174">
        <v>0.63395289158200385</v>
      </c>
      <c r="H2198" s="174">
        <v>1.3356368206648654</v>
      </c>
      <c r="I2198" s="36">
        <v>2.0693997937935285</v>
      </c>
    </row>
    <row r="2199" spans="1:51" x14ac:dyDescent="0.25">
      <c r="A2199" s="143" t="s">
        <v>190</v>
      </c>
      <c r="B2199" s="102">
        <v>3.254570858689681E-3</v>
      </c>
      <c r="C2199" s="42">
        <v>4.8796912517028355E-2</v>
      </c>
      <c r="D2199" s="42">
        <v>0</v>
      </c>
      <c r="E2199" s="42">
        <v>5.2051483375718036E-2</v>
      </c>
      <c r="F2199" s="173">
        <v>1.1521380454207368</v>
      </c>
      <c r="G2199" s="174">
        <v>17.274406319907481</v>
      </c>
      <c r="H2199" s="174">
        <v>0</v>
      </c>
      <c r="I2199" s="36">
        <v>18.426544365328215</v>
      </c>
    </row>
    <row r="2200" spans="1:51" x14ac:dyDescent="0.25">
      <c r="A2200" s="143" t="s">
        <v>191</v>
      </c>
      <c r="B2200" s="102">
        <v>4.1961046532952527E-5</v>
      </c>
      <c r="C2200" s="42">
        <v>1.886864771525622E-4</v>
      </c>
      <c r="D2200" s="42">
        <v>5.3943914632026998E-4</v>
      </c>
      <c r="E2200" s="42">
        <v>7.700866700057847E-4</v>
      </c>
      <c r="F2200" s="173">
        <v>1.4854467834738925E-2</v>
      </c>
      <c r="G2200" s="174">
        <v>6.6796170193511098E-2</v>
      </c>
      <c r="H2200" s="174">
        <v>0.19096476637017867</v>
      </c>
      <c r="I2200" s="36">
        <v>0.27261540439842874</v>
      </c>
    </row>
    <row r="2201" spans="1:51" x14ac:dyDescent="0.25">
      <c r="A2201" s="156" t="s">
        <v>192</v>
      </c>
      <c r="B2201" s="175">
        <v>1.0320494401202122E-4</v>
      </c>
      <c r="C2201" s="157">
        <v>4.8307424342189658E-4</v>
      </c>
      <c r="D2201" s="157">
        <v>6.7442328501088734E-4</v>
      </c>
      <c r="E2201" s="157">
        <v>1.2607024724448051E-3</v>
      </c>
      <c r="F2201" s="176">
        <v>3.6535183173009619E-2</v>
      </c>
      <c r="G2201" s="177">
        <v>0.17101124503808909</v>
      </c>
      <c r="H2201" s="177">
        <v>0.23874997937255388</v>
      </c>
      <c r="I2201" s="158">
        <v>0.44629640758365258</v>
      </c>
      <c r="AY2201" s="159"/>
    </row>
    <row r="2203" spans="1:51" x14ac:dyDescent="0.25">
      <c r="A2203" s="77" t="s">
        <v>241</v>
      </c>
    </row>
    <row r="2204" spans="1:51" x14ac:dyDescent="0.25">
      <c r="A2204" s="149"/>
      <c r="B2204" s="160" t="s">
        <v>285</v>
      </c>
      <c r="C2204" s="161"/>
      <c r="D2204" s="161"/>
      <c r="E2204" s="162"/>
      <c r="F2204" s="60" t="s">
        <v>286</v>
      </c>
      <c r="G2204" s="83"/>
      <c r="H2204" s="84"/>
      <c r="I2204" s="84"/>
    </row>
    <row r="2205" spans="1:51" ht="26.25" x14ac:dyDescent="0.25">
      <c r="A2205" s="156" t="s">
        <v>194</v>
      </c>
      <c r="B2205" s="164" t="s">
        <v>195</v>
      </c>
      <c r="C2205" s="165" t="s">
        <v>196</v>
      </c>
      <c r="D2205" s="165" t="s">
        <v>197</v>
      </c>
      <c r="E2205" s="19" t="s">
        <v>198</v>
      </c>
      <c r="F2205" s="89" t="s">
        <v>195</v>
      </c>
      <c r="G2205" s="89" t="s">
        <v>196</v>
      </c>
      <c r="H2205" s="165" t="s">
        <v>197</v>
      </c>
      <c r="I2205" s="19" t="s">
        <v>198</v>
      </c>
    </row>
    <row r="2206" spans="1:51" x14ac:dyDescent="0.25">
      <c r="A2206" s="143" t="s">
        <v>170</v>
      </c>
      <c r="B2206" s="167">
        <v>236.95831685981577</v>
      </c>
      <c r="C2206" s="154">
        <v>358.49099868677126</v>
      </c>
      <c r="D2206" s="154">
        <v>2824.8098147832447</v>
      </c>
      <c r="E2206" s="155">
        <v>3420.2591303298318</v>
      </c>
      <c r="F2206" s="168">
        <v>83884.697518299377</v>
      </c>
      <c r="G2206" s="169">
        <v>126908.01228835266</v>
      </c>
      <c r="H2206" s="169">
        <v>1000000</v>
      </c>
      <c r="I2206" s="151">
        <v>1210792.709806652</v>
      </c>
    </row>
    <row r="2207" spans="1:51" x14ac:dyDescent="0.25">
      <c r="A2207" s="143" t="s">
        <v>172</v>
      </c>
      <c r="B2207" s="167">
        <v>226.21705811796841</v>
      </c>
      <c r="C2207" s="154">
        <v>353.74041113064152</v>
      </c>
      <c r="D2207" s="154">
        <v>2824.8098147832447</v>
      </c>
      <c r="E2207" s="155">
        <v>3404.7672840318546</v>
      </c>
      <c r="F2207" s="170">
        <v>80082.226043712144</v>
      </c>
      <c r="G2207" s="171">
        <v>125226.27515643384</v>
      </c>
      <c r="H2207" s="171">
        <v>1000000</v>
      </c>
      <c r="I2207" s="155">
        <v>1205308.501200146</v>
      </c>
    </row>
    <row r="2208" spans="1:51" x14ac:dyDescent="0.25">
      <c r="A2208" s="143" t="s">
        <v>33</v>
      </c>
      <c r="B2208" s="167">
        <v>29.375382892643735</v>
      </c>
      <c r="C2208" s="154">
        <v>13.386216428629311</v>
      </c>
      <c r="D2208" s="154">
        <v>0</v>
      </c>
      <c r="E2208" s="155">
        <v>42.761599321273046</v>
      </c>
      <c r="F2208" s="170">
        <v>10399.06571370285</v>
      </c>
      <c r="G2208" s="171">
        <v>4738.8027181774969</v>
      </c>
      <c r="H2208" s="171">
        <v>0</v>
      </c>
      <c r="I2208" s="155">
        <v>15137.868431880344</v>
      </c>
    </row>
    <row r="2209" spans="1:53" x14ac:dyDescent="0.25">
      <c r="A2209" s="143" t="s">
        <v>25</v>
      </c>
      <c r="B2209" s="167">
        <v>151.81003256496615</v>
      </c>
      <c r="C2209" s="154">
        <v>233.49524047012977</v>
      </c>
      <c r="D2209" s="154">
        <v>0</v>
      </c>
      <c r="E2209" s="155">
        <v>385.30527303509592</v>
      </c>
      <c r="F2209" s="170">
        <v>53741.682633106735</v>
      </c>
      <c r="G2209" s="171">
        <v>82658.747236067124</v>
      </c>
      <c r="H2209" s="171">
        <v>0</v>
      </c>
      <c r="I2209" s="155">
        <v>136400.42986917385</v>
      </c>
      <c r="AZ2209" s="159"/>
    </row>
    <row r="2210" spans="1:53" x14ac:dyDescent="0.25">
      <c r="A2210" s="143" t="s">
        <v>173</v>
      </c>
      <c r="B2210" s="167">
        <v>45.031642660358514</v>
      </c>
      <c r="C2210" s="154">
        <v>106.85895423188244</v>
      </c>
      <c r="D2210" s="154">
        <v>2824.8098147832447</v>
      </c>
      <c r="E2210" s="155">
        <v>2976.7004116754856</v>
      </c>
      <c r="F2210" s="170">
        <v>15941.47769690255</v>
      </c>
      <c r="G2210" s="171">
        <v>37828.725202189242</v>
      </c>
      <c r="H2210" s="171">
        <v>1000000</v>
      </c>
      <c r="I2210" s="155">
        <v>1053770.2028990919</v>
      </c>
      <c r="AX2210" s="159"/>
    </row>
    <row r="2211" spans="1:53" x14ac:dyDescent="0.25">
      <c r="A2211" s="143" t="s">
        <v>199</v>
      </c>
      <c r="B2211" s="272">
        <v>5.148046826521236E-2</v>
      </c>
      <c r="C2211" s="273">
        <v>1.28009337948765E-2</v>
      </c>
      <c r="D2211" s="154">
        <v>0</v>
      </c>
      <c r="E2211" s="155">
        <v>6.4281402060088866E-2</v>
      </c>
      <c r="F2211" s="170">
        <v>18.224401513969745</v>
      </c>
      <c r="G2211" s="171">
        <v>4.5316090760817289</v>
      </c>
      <c r="H2211" s="171">
        <v>0</v>
      </c>
      <c r="I2211" s="155">
        <v>22.756010590051478</v>
      </c>
      <c r="BA2211" s="159"/>
    </row>
    <row r="2212" spans="1:53" x14ac:dyDescent="0.25">
      <c r="A2212" s="143" t="s">
        <v>175</v>
      </c>
      <c r="B2212" s="167">
        <v>17.80292468373748</v>
      </c>
      <c r="C2212" s="154">
        <v>22.568104770335005</v>
      </c>
      <c r="D2212" s="154">
        <v>223.35931266471039</v>
      </c>
      <c r="E2212" s="155">
        <v>263.73034211878286</v>
      </c>
      <c r="F2212" s="170">
        <v>6302.3445297337821</v>
      </c>
      <c r="G2212" s="171">
        <v>7989.2475069394068</v>
      </c>
      <c r="H2212" s="171">
        <v>79070.566625686042</v>
      </c>
      <c r="I2212" s="155">
        <v>93362.15866235923</v>
      </c>
      <c r="AV2212" s="432"/>
    </row>
    <row r="2213" spans="1:53" x14ac:dyDescent="0.25">
      <c r="A2213" s="143" t="s">
        <v>85</v>
      </c>
      <c r="B2213" s="102">
        <v>0.42345565256304085</v>
      </c>
      <c r="C2213" s="42">
        <v>7.2944550188681623E-2</v>
      </c>
      <c r="D2213" s="42">
        <v>1.7281990041769883E-3</v>
      </c>
      <c r="E2213" s="36">
        <v>0.49812840175589945</v>
      </c>
      <c r="F2213" s="173">
        <v>149.90589821195937</v>
      </c>
      <c r="G2213" s="174">
        <v>25.822818161752547</v>
      </c>
      <c r="H2213" s="174">
        <v>0.61179304713991789</v>
      </c>
      <c r="I2213" s="36">
        <v>176.34050942085182</v>
      </c>
    </row>
    <row r="2214" spans="1:53" x14ac:dyDescent="0.25">
      <c r="A2214" s="143" t="s">
        <v>86</v>
      </c>
      <c r="B2214" s="102">
        <v>3.0594514271509399E-4</v>
      </c>
      <c r="C2214" s="42">
        <v>4.3023724191830156E-4</v>
      </c>
      <c r="D2214" s="42">
        <v>1.5233208966754122E-3</v>
      </c>
      <c r="E2214" s="36">
        <v>2.2595032813088078E-3</v>
      </c>
      <c r="F2214" s="173">
        <v>0.10830645699189133</v>
      </c>
      <c r="G2214" s="174">
        <v>0.15230662243762941</v>
      </c>
      <c r="H2214" s="174">
        <v>0.53926494049380835</v>
      </c>
      <c r="I2214" s="36">
        <v>0.79987801992332908</v>
      </c>
    </row>
    <row r="2215" spans="1:53" x14ac:dyDescent="0.25">
      <c r="A2215" s="143" t="s">
        <v>176</v>
      </c>
      <c r="B2215" s="167">
        <v>30.587669723448208</v>
      </c>
      <c r="C2215" s="154">
        <v>24.870454145103803</v>
      </c>
      <c r="D2215" s="154">
        <v>223.81483867245467</v>
      </c>
      <c r="E2215" s="155">
        <v>279.27296254100668</v>
      </c>
      <c r="F2215" s="170">
        <v>10828.222687195415</v>
      </c>
      <c r="G2215" s="171">
        <v>8804.2933067379545</v>
      </c>
      <c r="H2215" s="171">
        <v>79231.82562633109</v>
      </c>
      <c r="I2215" s="155">
        <v>98864.341620264458</v>
      </c>
    </row>
    <row r="2216" spans="1:53" x14ac:dyDescent="0.25">
      <c r="A2216" s="143" t="s">
        <v>177</v>
      </c>
      <c r="B2216" s="102">
        <v>1.1354126671824743E-2</v>
      </c>
      <c r="C2216" s="42">
        <v>1.1532762163724628E-2</v>
      </c>
      <c r="D2216" s="42">
        <v>2.6922692065873183E-2</v>
      </c>
      <c r="E2216" s="36">
        <v>4.9809580901422554E-2</v>
      </c>
      <c r="F2216" s="173">
        <v>4.0194304807369754</v>
      </c>
      <c r="G2216" s="174">
        <v>4.0826685405047582</v>
      </c>
      <c r="H2216" s="174">
        <v>9.5307981177979002</v>
      </c>
      <c r="I2216" s="36">
        <v>17.632897139039635</v>
      </c>
    </row>
    <row r="2217" spans="1:53" x14ac:dyDescent="0.25">
      <c r="A2217" s="143" t="s">
        <v>178</v>
      </c>
      <c r="B2217" s="102">
        <v>2.5244346119736919E-2</v>
      </c>
      <c r="C2217" s="42">
        <v>1.6033387760231704E-2</v>
      </c>
      <c r="D2217" s="42">
        <v>0.54069704509256533</v>
      </c>
      <c r="E2217" s="36">
        <v>0.58197477897253391</v>
      </c>
      <c r="F2217" s="173">
        <v>8.9366533589709949</v>
      </c>
      <c r="G2217" s="174">
        <v>5.6759176056112608</v>
      </c>
      <c r="H2217" s="174">
        <v>191.41007025071332</v>
      </c>
      <c r="I2217" s="36">
        <v>206.02264121529558</v>
      </c>
    </row>
    <row r="2218" spans="1:53" x14ac:dyDescent="0.25">
      <c r="A2218" s="143" t="s">
        <v>179</v>
      </c>
      <c r="B2218" s="102">
        <v>6.2396805273103727E-2</v>
      </c>
      <c r="C2218" s="42">
        <v>3.0684621807124859E-2</v>
      </c>
      <c r="D2218" s="42">
        <v>2.4007745540446778E-2</v>
      </c>
      <c r="E2218" s="36">
        <v>0.11708917262067536</v>
      </c>
      <c r="F2218" s="173">
        <v>22.088851768554054</v>
      </c>
      <c r="G2218" s="174">
        <v>10.86254431945868</v>
      </c>
      <c r="H2218" s="174">
        <v>8.4988891693896065</v>
      </c>
      <c r="I2218" s="36">
        <v>41.450285257402342</v>
      </c>
    </row>
    <row r="2219" spans="1:53" x14ac:dyDescent="0.25">
      <c r="A2219" s="143" t="s">
        <v>180</v>
      </c>
      <c r="B2219" s="102">
        <v>3.5294153443042016E-3</v>
      </c>
      <c r="C2219" s="42">
        <v>2.5381060518570868E-3</v>
      </c>
      <c r="D2219" s="42">
        <v>1.7999999999999999E-2</v>
      </c>
      <c r="E2219" s="36">
        <v>2.4067521396161286E-2</v>
      </c>
      <c r="F2219" s="173">
        <v>1.2494346790475956</v>
      </c>
      <c r="G2219" s="174">
        <v>0.89850510946764128</v>
      </c>
      <c r="H2219" s="174">
        <v>6.3721104004239626</v>
      </c>
      <c r="I2219" s="36">
        <v>8.520050188939198</v>
      </c>
    </row>
    <row r="2220" spans="1:53" x14ac:dyDescent="0.25">
      <c r="A2220" s="143" t="s">
        <v>181</v>
      </c>
      <c r="B2220" s="102">
        <v>2.9914354399026102E-3</v>
      </c>
      <c r="C2220" s="42">
        <v>1.9985119095948839E-3</v>
      </c>
      <c r="D2220" s="42">
        <v>4.5999999999999999E-3</v>
      </c>
      <c r="E2220" s="36">
        <v>9.5899473494974949E-3</v>
      </c>
      <c r="F2220" s="173">
        <v>1.0589864932666808</v>
      </c>
      <c r="G2220" s="174">
        <v>0.70748547358337299</v>
      </c>
      <c r="H2220" s="174">
        <v>1.6284282134416792</v>
      </c>
      <c r="I2220" s="36">
        <v>3.3949001802917333</v>
      </c>
    </row>
    <row r="2221" spans="1:53" x14ac:dyDescent="0.25">
      <c r="A2221" s="143" t="s">
        <v>182</v>
      </c>
      <c r="B2221" s="102">
        <v>2.7504867503829585E-2</v>
      </c>
      <c r="C2221" s="42">
        <v>3.2450158228420664E-2</v>
      </c>
      <c r="D2221" s="42">
        <v>0</v>
      </c>
      <c r="E2221" s="36">
        <v>5.9955025732250249E-2</v>
      </c>
      <c r="F2221" s="173">
        <v>9.7368917935241974</v>
      </c>
      <c r="G2221" s="174">
        <v>11.487555041262363</v>
      </c>
      <c r="H2221" s="174">
        <v>0</v>
      </c>
      <c r="I2221" s="36">
        <v>21.224446834786562</v>
      </c>
    </row>
    <row r="2222" spans="1:53" x14ac:dyDescent="0.25">
      <c r="A2222" s="143" t="s">
        <v>200</v>
      </c>
      <c r="B2222" s="102">
        <v>5.4644725270072963E-4</v>
      </c>
      <c r="C2222" s="42">
        <v>1.9641233495901051E-4</v>
      </c>
      <c r="D2222" s="42">
        <v>6.5769220473088272E-4</v>
      </c>
      <c r="E2222" s="36">
        <v>1.4005517923906228E-3</v>
      </c>
      <c r="F2222" s="173">
        <v>0.1934456790120789</v>
      </c>
      <c r="G2222" s="174">
        <v>6.953117124243699E-2</v>
      </c>
      <c r="H2222" s="174">
        <v>0.23282707433574576</v>
      </c>
      <c r="I2222" s="36">
        <v>0.49580392459026162</v>
      </c>
    </row>
    <row r="2223" spans="1:53" x14ac:dyDescent="0.25">
      <c r="A2223" s="143" t="s">
        <v>201</v>
      </c>
      <c r="B2223" s="102">
        <v>1.0791048580652031E-3</v>
      </c>
      <c r="C2223" s="42">
        <v>4.559266281883594E-4</v>
      </c>
      <c r="D2223" s="42">
        <v>8.2226686785038681E-4</v>
      </c>
      <c r="E2223" s="36">
        <v>2.3572983541039491E-3</v>
      </c>
      <c r="F2223" s="173">
        <v>0.38200973829029466</v>
      </c>
      <c r="G2223" s="174">
        <v>0.16140082273940409</v>
      </c>
      <c r="H2223" s="174">
        <v>0.2910875144751936</v>
      </c>
      <c r="I2223" s="36">
        <v>0.83449807550489241</v>
      </c>
    </row>
    <row r="2224" spans="1:53" x14ac:dyDescent="0.25">
      <c r="A2224" s="143" t="s">
        <v>185</v>
      </c>
      <c r="B2224" s="102">
        <v>1.931347736324209E-3</v>
      </c>
      <c r="C2224" s="42">
        <v>6.6340268204390408E-3</v>
      </c>
      <c r="D2224" s="42">
        <v>1.8576657525452494E-2</v>
      </c>
      <c r="E2224" s="36">
        <v>2.7142032082215745E-2</v>
      </c>
      <c r="F2224" s="173">
        <v>0.68370894430370932</v>
      </c>
      <c r="G2224" s="174">
        <v>2.3484861832895065</v>
      </c>
      <c r="H2224" s="174">
        <v>6.57625070128055</v>
      </c>
      <c r="I2224" s="36">
        <v>9.6084458288737657</v>
      </c>
    </row>
    <row r="2225" spans="1:52" x14ac:dyDescent="0.25">
      <c r="A2225" s="143" t="s">
        <v>186</v>
      </c>
      <c r="B2225" s="102">
        <v>1.0089354945213526E-3</v>
      </c>
      <c r="C2225" s="42">
        <v>6.3970518551131122E-3</v>
      </c>
      <c r="D2225" s="42">
        <v>0.37308096111387007</v>
      </c>
      <c r="E2225" s="36">
        <v>0.38048694846350456</v>
      </c>
      <c r="F2225" s="173">
        <v>0.35716935322202248</v>
      </c>
      <c r="G2225" s="174">
        <v>2.2645955921120926</v>
      </c>
      <c r="H2225" s="174">
        <v>132.07294847299218</v>
      </c>
      <c r="I2225" s="36">
        <v>134.6947134183263</v>
      </c>
    </row>
    <row r="2226" spans="1:52" x14ac:dyDescent="0.25">
      <c r="A2226" s="143" t="s">
        <v>187</v>
      </c>
      <c r="B2226" s="102">
        <v>3.1032065501196198E-3</v>
      </c>
      <c r="C2226" s="42">
        <v>1.1851301000674294E-2</v>
      </c>
      <c r="D2226" s="42">
        <v>1.6565344422908277E-2</v>
      </c>
      <c r="E2226" s="36">
        <v>3.151985197370219E-2</v>
      </c>
      <c r="F2226" s="173">
        <v>1.0985541518156108</v>
      </c>
      <c r="G2226" s="174">
        <v>4.1954332424973098</v>
      </c>
      <c r="H2226" s="174">
        <v>5.864233526878829</v>
      </c>
      <c r="I2226" s="36">
        <v>11.158220921191749</v>
      </c>
    </row>
    <row r="2227" spans="1:52" x14ac:dyDescent="0.25">
      <c r="A2227" s="143" t="s">
        <v>188</v>
      </c>
      <c r="B2227" s="102">
        <v>2.4403548804360426E-4</v>
      </c>
      <c r="C2227" s="42">
        <v>1.2530471264177003E-3</v>
      </c>
      <c r="D2227" s="42">
        <v>1.2419999999999999E-2</v>
      </c>
      <c r="E2227" s="36">
        <v>1.3917082614461304E-2</v>
      </c>
      <c r="F2227" s="173">
        <v>8.6390059524177124E-2</v>
      </c>
      <c r="G2227" s="174">
        <v>0.44358636813708818</v>
      </c>
      <c r="H2227" s="174">
        <v>4.3967561762925333</v>
      </c>
      <c r="I2227" s="36">
        <v>4.9267326039537993</v>
      </c>
    </row>
    <row r="2228" spans="1:52" x14ac:dyDescent="0.25">
      <c r="A2228" s="143" t="s">
        <v>189</v>
      </c>
      <c r="B2228" s="102">
        <v>1.9107517566108217E-4</v>
      </c>
      <c r="C2228" s="42">
        <v>9.5529113121323606E-4</v>
      </c>
      <c r="D2228" s="42">
        <v>3.1739999999999997E-3</v>
      </c>
      <c r="E2228" s="36">
        <v>4.3203663068743185E-3</v>
      </c>
      <c r="F2228" s="173">
        <v>6.7641784116267631E-2</v>
      </c>
      <c r="G2228" s="174">
        <v>0.33817891959092411</v>
      </c>
      <c r="H2228" s="174">
        <v>1.1236154672747587</v>
      </c>
      <c r="I2228" s="36">
        <v>1.5294361709819506</v>
      </c>
    </row>
    <row r="2229" spans="1:52" x14ac:dyDescent="0.25">
      <c r="A2229" s="143" t="s">
        <v>190</v>
      </c>
      <c r="B2229" s="102">
        <v>3.8890295069369161E-3</v>
      </c>
      <c r="C2229" s="42">
        <v>1.9865315486364433E-2</v>
      </c>
      <c r="D2229" s="42">
        <v>0</v>
      </c>
      <c r="E2229" s="42">
        <v>2.3754344993301348E-2</v>
      </c>
      <c r="F2229" s="173">
        <v>1.3767402982615775</v>
      </c>
      <c r="G2229" s="174">
        <v>7.0324435232425557</v>
      </c>
      <c r="H2229" s="174">
        <v>0</v>
      </c>
      <c r="I2229" s="36">
        <v>8.4091838215041328</v>
      </c>
    </row>
    <row r="2230" spans="1:52" x14ac:dyDescent="0.25">
      <c r="A2230" s="143" t="s">
        <v>191</v>
      </c>
      <c r="B2230" s="102">
        <v>2.4574533447696713E-5</v>
      </c>
      <c r="C2230" s="42">
        <v>8.5115687065969318E-5</v>
      </c>
      <c r="D2230" s="42">
        <v>4.5380762126430907E-4</v>
      </c>
      <c r="E2230" s="42">
        <v>5.6349784177797506E-4</v>
      </c>
      <c r="F2230" s="173">
        <v>8.6995355648685994E-3</v>
      </c>
      <c r="G2230" s="174">
        <v>3.0131475266238581E-2</v>
      </c>
      <c r="H2230" s="174">
        <v>0.1606506812916646</v>
      </c>
      <c r="I2230" s="36">
        <v>0.19948169212277175</v>
      </c>
    </row>
    <row r="2231" spans="1:52" x14ac:dyDescent="0.25">
      <c r="A2231" s="156" t="s">
        <v>192</v>
      </c>
      <c r="B2231" s="175">
        <v>5.795870433404736E-5</v>
      </c>
      <c r="C2231" s="157">
        <v>2.2046798155551871E-4</v>
      </c>
      <c r="D2231" s="157">
        <v>5.6736413881676689E-4</v>
      </c>
      <c r="E2231" s="157">
        <v>8.4579082470633297E-4</v>
      </c>
      <c r="F2231" s="176">
        <v>2.0517736815671143E-2</v>
      </c>
      <c r="G2231" s="177">
        <v>7.8047017679466618E-2</v>
      </c>
      <c r="H2231" s="177">
        <v>0.20085038498788363</v>
      </c>
      <c r="I2231" s="158">
        <v>0.29941513948302134</v>
      </c>
      <c r="AY2231" s="159"/>
    </row>
    <row r="2233" spans="1:52" x14ac:dyDescent="0.25">
      <c r="A2233" s="77" t="s">
        <v>329</v>
      </c>
    </row>
    <row r="2234" spans="1:52" x14ac:dyDescent="0.25">
      <c r="A2234" s="149"/>
      <c r="B2234" s="160" t="s">
        <v>285</v>
      </c>
      <c r="C2234" s="161"/>
      <c r="D2234" s="161"/>
      <c r="E2234" s="162"/>
      <c r="F2234" s="60" t="s">
        <v>286</v>
      </c>
      <c r="G2234" s="83"/>
      <c r="H2234" s="84"/>
      <c r="I2234" s="84"/>
    </row>
    <row r="2235" spans="1:52" ht="26.25" x14ac:dyDescent="0.25">
      <c r="A2235" s="156" t="s">
        <v>194</v>
      </c>
      <c r="B2235" s="164" t="s">
        <v>195</v>
      </c>
      <c r="C2235" s="165" t="s">
        <v>196</v>
      </c>
      <c r="D2235" s="165" t="s">
        <v>197</v>
      </c>
      <c r="E2235" s="19" t="s">
        <v>198</v>
      </c>
      <c r="F2235" s="89" t="s">
        <v>195</v>
      </c>
      <c r="G2235" s="89" t="s">
        <v>196</v>
      </c>
      <c r="H2235" s="165" t="s">
        <v>197</v>
      </c>
      <c r="I2235" s="19" t="s">
        <v>198</v>
      </c>
    </row>
    <row r="2236" spans="1:52" x14ac:dyDescent="0.25">
      <c r="A2236" s="143" t="s">
        <v>170</v>
      </c>
      <c r="B2236" s="167">
        <v>-1652.5563831132454</v>
      </c>
      <c r="C2236" s="154">
        <v>3624.0788995610069</v>
      </c>
      <c r="D2236" s="154">
        <v>2824.8098147832447</v>
      </c>
      <c r="E2236" s="155">
        <v>4796.3323312310058</v>
      </c>
      <c r="F2236" s="168">
        <v>-585015.09534016205</v>
      </c>
      <c r="G2236" s="169">
        <v>1282946.1582138734</v>
      </c>
      <c r="H2236" s="169">
        <v>1000000</v>
      </c>
      <c r="I2236" s="151">
        <v>1697931.0628737113</v>
      </c>
    </row>
    <row r="2237" spans="1:52" x14ac:dyDescent="0.25">
      <c r="A2237" s="143" t="s">
        <v>172</v>
      </c>
      <c r="B2237" s="167">
        <v>254.14357369108561</v>
      </c>
      <c r="C2237" s="154">
        <v>1350.9873394308254</v>
      </c>
      <c r="D2237" s="154">
        <v>0</v>
      </c>
      <c r="E2237" s="155">
        <v>1605.1309131219109</v>
      </c>
      <c r="F2237" s="170">
        <v>89968.383839882241</v>
      </c>
      <c r="G2237" s="171">
        <v>478257.80424601445</v>
      </c>
      <c r="H2237" s="171">
        <v>0</v>
      </c>
      <c r="I2237" s="155">
        <v>568226.18808589666</v>
      </c>
    </row>
    <row r="2238" spans="1:52" x14ac:dyDescent="0.25">
      <c r="A2238" s="143" t="s">
        <v>33</v>
      </c>
      <c r="B2238" s="167">
        <v>-3.8993658606903314</v>
      </c>
      <c r="C2238" s="154">
        <v>221.16034337121525</v>
      </c>
      <c r="D2238" s="154">
        <v>0</v>
      </c>
      <c r="E2238" s="155">
        <v>217.26097751052492</v>
      </c>
      <c r="F2238" s="170">
        <v>-1380.399430886833</v>
      </c>
      <c r="G2238" s="171">
        <v>78292.118008725301</v>
      </c>
      <c r="H2238" s="171">
        <v>0</v>
      </c>
      <c r="I2238" s="155">
        <v>76911.718577838459</v>
      </c>
    </row>
    <row r="2239" spans="1:52" x14ac:dyDescent="0.25">
      <c r="A2239" s="143" t="s">
        <v>25</v>
      </c>
      <c r="B2239" s="167">
        <v>156.34776236131347</v>
      </c>
      <c r="C2239" s="154">
        <v>1080.7429619787711</v>
      </c>
      <c r="D2239" s="154">
        <v>0</v>
      </c>
      <c r="E2239" s="155">
        <v>1237.0907243400845</v>
      </c>
      <c r="F2239" s="170">
        <v>55348.066812529985</v>
      </c>
      <c r="G2239" s="171">
        <v>382589.63712277368</v>
      </c>
      <c r="H2239" s="171">
        <v>0</v>
      </c>
      <c r="I2239" s="155">
        <v>437937.70393530367</v>
      </c>
      <c r="AZ2239" s="159"/>
    </row>
    <row r="2240" spans="1:52" x14ac:dyDescent="0.25">
      <c r="A2240" s="143" t="s">
        <v>173</v>
      </c>
      <c r="B2240" s="167">
        <v>101.69517719046245</v>
      </c>
      <c r="C2240" s="154">
        <v>49.084034080839096</v>
      </c>
      <c r="D2240" s="154">
        <v>0</v>
      </c>
      <c r="E2240" s="155">
        <v>150.77921127130153</v>
      </c>
      <c r="F2240" s="170">
        <v>36000.716458239083</v>
      </c>
      <c r="G2240" s="171">
        <v>17376.049114515503</v>
      </c>
      <c r="H2240" s="171">
        <v>0</v>
      </c>
      <c r="I2240" s="155">
        <v>53376.765572754579</v>
      </c>
      <c r="AX2240" s="159"/>
    </row>
    <row r="2241" spans="1:53" x14ac:dyDescent="0.25">
      <c r="A2241" s="143" t="s">
        <v>199</v>
      </c>
      <c r="B2241" s="272">
        <v>1.1642792553041235</v>
      </c>
      <c r="C2241" s="273">
        <v>0.14940491849872189</v>
      </c>
      <c r="D2241" s="154">
        <v>0</v>
      </c>
      <c r="E2241" s="155">
        <v>1.3136841738028453</v>
      </c>
      <c r="F2241" s="170">
        <v>412.16199731784837</v>
      </c>
      <c r="G2241" s="171">
        <v>52.890257502233347</v>
      </c>
      <c r="H2241" s="171">
        <v>0</v>
      </c>
      <c r="I2241" s="155">
        <v>465.05225482008171</v>
      </c>
      <c r="BA2241" s="159"/>
    </row>
    <row r="2242" spans="1:53" x14ac:dyDescent="0.25">
      <c r="A2242" s="143" t="s">
        <v>175</v>
      </c>
      <c r="B2242" s="167">
        <v>-171.56724166982275</v>
      </c>
      <c r="C2242" s="154">
        <v>91.137052415055493</v>
      </c>
      <c r="D2242" s="154">
        <v>211.64437262841585</v>
      </c>
      <c r="E2242" s="155">
        <v>131.21418337364861</v>
      </c>
      <c r="F2242" s="170">
        <v>-60735.855834240494</v>
      </c>
      <c r="G2242" s="171">
        <v>32263.075530997714</v>
      </c>
      <c r="H2242" s="171">
        <v>74923.406000929623</v>
      </c>
      <c r="I2242" s="155">
        <v>46450.625697686854</v>
      </c>
      <c r="AV2242" s="432"/>
    </row>
    <row r="2243" spans="1:53" x14ac:dyDescent="0.25">
      <c r="A2243" s="143" t="s">
        <v>85</v>
      </c>
      <c r="B2243" s="102">
        <v>5.5435663972180707E-2</v>
      </c>
      <c r="C2243" s="42">
        <v>0.31946968646888668</v>
      </c>
      <c r="D2243" s="42">
        <v>1.7281990041769883E-3</v>
      </c>
      <c r="E2243" s="36">
        <v>0.37663354944524435</v>
      </c>
      <c r="F2243" s="173">
        <v>19.624565052863367</v>
      </c>
      <c r="G2243" s="174">
        <v>113.09422843158752</v>
      </c>
      <c r="H2243" s="174">
        <v>0.61179304713991789</v>
      </c>
      <c r="I2243" s="36">
        <v>133.3305865315908</v>
      </c>
    </row>
    <row r="2244" spans="1:53" x14ac:dyDescent="0.25">
      <c r="A2244" s="143" t="s">
        <v>86</v>
      </c>
      <c r="B2244" s="102">
        <v>0.10490220741966921</v>
      </c>
      <c r="C2244" s="42">
        <v>2.3361160253072008E-3</v>
      </c>
      <c r="D2244" s="42">
        <v>1.5233208966754122E-3</v>
      </c>
      <c r="E2244" s="36">
        <v>0.10876164434165182</v>
      </c>
      <c r="F2244" s="173">
        <v>37.136024829239219</v>
      </c>
      <c r="G2244" s="174">
        <v>0.82699940119206128</v>
      </c>
      <c r="H2244" s="174">
        <v>0.53926494049380835</v>
      </c>
      <c r="I2244" s="36">
        <v>38.502289170925089</v>
      </c>
    </row>
    <row r="2245" spans="1:53" x14ac:dyDescent="0.25">
      <c r="A2245" s="143" t="s">
        <v>176</v>
      </c>
      <c r="B2245" s="167">
        <v>-142.10508678444498</v>
      </c>
      <c r="C2245" s="154">
        <v>101.3402137558285</v>
      </c>
      <c r="D2245" s="154">
        <v>212.09989863616013</v>
      </c>
      <c r="E2245" s="155">
        <v>171.33502560754368</v>
      </c>
      <c r="F2245" s="170">
        <v>-50306.072302906199</v>
      </c>
      <c r="G2245" s="171">
        <v>35875.05722526124</v>
      </c>
      <c r="H2245" s="171">
        <v>75084.665001574685</v>
      </c>
      <c r="I2245" s="155">
        <v>60653.649923929726</v>
      </c>
    </row>
    <row r="2246" spans="1:53" x14ac:dyDescent="0.25">
      <c r="A2246" s="143" t="s">
        <v>177</v>
      </c>
      <c r="B2246" s="102">
        <v>5.6140776507684585E-3</v>
      </c>
      <c r="C2246" s="42">
        <v>0.15754218989478372</v>
      </c>
      <c r="D2246" s="42">
        <v>6.8633513471274596E-2</v>
      </c>
      <c r="E2246" s="36">
        <v>0.23178978101682679</v>
      </c>
      <c r="F2246" s="173">
        <v>1.9874179215138568</v>
      </c>
      <c r="G2246" s="174">
        <v>55.770901485228791</v>
      </c>
      <c r="H2246" s="174">
        <v>24.29668472266372</v>
      </c>
      <c r="I2246" s="36">
        <v>82.05500412940637</v>
      </c>
    </row>
    <row r="2247" spans="1:53" x14ac:dyDescent="0.25">
      <c r="A2247" s="143" t="s">
        <v>178</v>
      </c>
      <c r="B2247" s="102">
        <v>5.2022041196078589E-2</v>
      </c>
      <c r="C2247" s="42">
        <v>6.6117261479438236E-2</v>
      </c>
      <c r="D2247" s="42">
        <v>0.54069704509256533</v>
      </c>
      <c r="E2247" s="36">
        <v>0.6588363477680822</v>
      </c>
      <c r="F2247" s="173">
        <v>18.416121653156456</v>
      </c>
      <c r="G2247" s="174">
        <v>23.405916084482165</v>
      </c>
      <c r="H2247" s="174">
        <v>191.41007025071332</v>
      </c>
      <c r="I2247" s="36">
        <v>233.23210798835197</v>
      </c>
    </row>
    <row r="2248" spans="1:53" x14ac:dyDescent="0.25">
      <c r="A2248" s="143" t="s">
        <v>179</v>
      </c>
      <c r="B2248" s="102">
        <v>0.15138241766413535</v>
      </c>
      <c r="C2248" s="42">
        <v>0.12743774975045988</v>
      </c>
      <c r="D2248" s="42">
        <v>2.4007745540446778E-2</v>
      </c>
      <c r="E2248" s="36">
        <v>0.30282791295504202</v>
      </c>
      <c r="F2248" s="173">
        <v>53.590304335497834</v>
      </c>
      <c r="G2248" s="174">
        <v>45.113745032862866</v>
      </c>
      <c r="H2248" s="174">
        <v>8.4988891693896065</v>
      </c>
      <c r="I2248" s="36">
        <v>107.20293853775031</v>
      </c>
    </row>
    <row r="2249" spans="1:53" x14ac:dyDescent="0.25">
      <c r="A2249" s="143" t="s">
        <v>180</v>
      </c>
      <c r="B2249" s="102">
        <v>7.2249473218583757E-3</v>
      </c>
      <c r="C2249" s="42">
        <v>3.9590679886849979E-2</v>
      </c>
      <c r="D2249" s="42">
        <v>1.7999999999999999E-2</v>
      </c>
      <c r="E2249" s="36">
        <v>6.4815627208708357E-2</v>
      </c>
      <c r="F2249" s="173">
        <v>2.5576756651182784</v>
      </c>
      <c r="G2249" s="174">
        <v>14.01534350371403</v>
      </c>
      <c r="H2249" s="174">
        <v>6.3721104004239626</v>
      </c>
      <c r="I2249" s="36">
        <v>22.94512956925627</v>
      </c>
    </row>
    <row r="2250" spans="1:53" x14ac:dyDescent="0.25">
      <c r="A2250" s="143" t="s">
        <v>181</v>
      </c>
      <c r="B2250" s="102">
        <v>6.0288838468001158E-3</v>
      </c>
      <c r="C2250" s="42">
        <v>1.1159568432759465E-2</v>
      </c>
      <c r="D2250" s="42">
        <v>4.5999999999999999E-3</v>
      </c>
      <c r="E2250" s="36">
        <v>2.178845227955958E-2</v>
      </c>
      <c r="F2250" s="173">
        <v>2.1342618590635025</v>
      </c>
      <c r="G2250" s="174">
        <v>3.9505556708127516</v>
      </c>
      <c r="H2250" s="174">
        <v>1.6284282134416792</v>
      </c>
      <c r="I2250" s="36">
        <v>7.7132457433179331</v>
      </c>
    </row>
    <row r="2251" spans="1:53" x14ac:dyDescent="0.25">
      <c r="A2251" s="143" t="s">
        <v>182</v>
      </c>
      <c r="B2251" s="102">
        <v>0.13342479146696898</v>
      </c>
      <c r="C2251" s="42">
        <v>0.10971665401155371</v>
      </c>
      <c r="D2251" s="42">
        <v>0</v>
      </c>
      <c r="E2251" s="36">
        <v>0.24314144547852268</v>
      </c>
      <c r="F2251" s="173">
        <v>47.233194521170631</v>
      </c>
      <c r="G2251" s="174">
        <v>38.840368451485489</v>
      </c>
      <c r="H2251" s="174">
        <v>0</v>
      </c>
      <c r="I2251" s="36">
        <v>86.07356297265612</v>
      </c>
    </row>
    <row r="2252" spans="1:53" x14ac:dyDescent="0.25">
      <c r="A2252" s="143" t="s">
        <v>200</v>
      </c>
      <c r="B2252" s="102">
        <v>9.9650001550296631E-4</v>
      </c>
      <c r="C2252" s="42">
        <v>8.3950895062983861E-4</v>
      </c>
      <c r="D2252" s="42">
        <v>6.5769220473088272E-4</v>
      </c>
      <c r="E2252" s="36">
        <v>2.4937011708636879E-3</v>
      </c>
      <c r="F2252" s="173">
        <v>0.35276711737828281</v>
      </c>
      <c r="G2252" s="174">
        <v>0.29719131753096673</v>
      </c>
      <c r="H2252" s="174">
        <v>0.23282707433574576</v>
      </c>
      <c r="I2252" s="36">
        <v>0.88278550924499544</v>
      </c>
    </row>
    <row r="2253" spans="1:53" x14ac:dyDescent="0.25">
      <c r="A2253" s="143" t="s">
        <v>201</v>
      </c>
      <c r="B2253" s="102">
        <v>9.2402804272151374E-4</v>
      </c>
      <c r="C2253" s="42">
        <v>2.3190718935302843E-3</v>
      </c>
      <c r="D2253" s="42">
        <v>8.2226686785038681E-4</v>
      </c>
      <c r="E2253" s="36">
        <v>4.065366804102185E-3</v>
      </c>
      <c r="F2253" s="173">
        <v>0.32711159451717531</v>
      </c>
      <c r="G2253" s="174">
        <v>0.82096567400528986</v>
      </c>
      <c r="H2253" s="174">
        <v>0.2910875144751936</v>
      </c>
      <c r="I2253" s="36">
        <v>1.4391647829976588</v>
      </c>
    </row>
    <row r="2254" spans="1:53" x14ac:dyDescent="0.25">
      <c r="A2254" s="143" t="s">
        <v>185</v>
      </c>
      <c r="B2254" s="102">
        <v>5.1600385786828944E-4</v>
      </c>
      <c r="C2254" s="42">
        <v>3.8334229585999413E-2</v>
      </c>
      <c r="D2254" s="42">
        <v>4.7357124295179465E-2</v>
      </c>
      <c r="E2254" s="36">
        <v>8.6207357739047169E-2</v>
      </c>
      <c r="F2254" s="173">
        <v>0.18266853052118973</v>
      </c>
      <c r="G2254" s="174">
        <v>13.570552390954823</v>
      </c>
      <c r="H2254" s="174">
        <v>16.764712458637966</v>
      </c>
      <c r="I2254" s="36">
        <v>30.517933380113977</v>
      </c>
    </row>
    <row r="2255" spans="1:53" x14ac:dyDescent="0.25">
      <c r="A2255" s="143" t="s">
        <v>186</v>
      </c>
      <c r="B2255" s="102">
        <v>8.7655271545556486E-4</v>
      </c>
      <c r="C2255" s="42">
        <v>4.4360631134616225E-3</v>
      </c>
      <c r="D2255" s="42">
        <v>0.37308096111387007</v>
      </c>
      <c r="E2255" s="36">
        <v>0.37839357694278725</v>
      </c>
      <c r="F2255" s="173">
        <v>0.31030503748190391</v>
      </c>
      <c r="G2255" s="174">
        <v>1.5703935501236614</v>
      </c>
      <c r="H2255" s="174">
        <v>132.07294847299218</v>
      </c>
      <c r="I2255" s="36">
        <v>133.95364706059775</v>
      </c>
    </row>
    <row r="2256" spans="1:53" x14ac:dyDescent="0.25">
      <c r="A2256" s="143" t="s">
        <v>187</v>
      </c>
      <c r="B2256" s="102">
        <v>2.2768096247449267E-3</v>
      </c>
      <c r="C2256" s="42">
        <v>9.4279258235395423E-3</v>
      </c>
      <c r="D2256" s="42">
        <v>1.6565344422908277E-2</v>
      </c>
      <c r="E2256" s="36">
        <v>2.8270079871192746E-2</v>
      </c>
      <c r="F2256" s="173">
        <v>0.80600457164569594</v>
      </c>
      <c r="G2256" s="174">
        <v>3.3375435663667763</v>
      </c>
      <c r="H2256" s="174">
        <v>5.864233526878829</v>
      </c>
      <c r="I2256" s="36">
        <v>10.007781664891301</v>
      </c>
    </row>
    <row r="2257" spans="1:53" x14ac:dyDescent="0.25">
      <c r="A2257" s="143" t="s">
        <v>188</v>
      </c>
      <c r="B2257" s="102">
        <v>1.393635483271654E-4</v>
      </c>
      <c r="C2257" s="42">
        <v>4.8719117632335229E-4</v>
      </c>
      <c r="D2257" s="42">
        <v>1.2419999999999999E-2</v>
      </c>
      <c r="E2257" s="36">
        <v>1.3046554724650517E-2</v>
      </c>
      <c r="F2257" s="173">
        <v>4.9335550874195451E-2</v>
      </c>
      <c r="G2257" s="174">
        <v>0.17246866453582321</v>
      </c>
      <c r="H2257" s="174">
        <v>4.3967561762925333</v>
      </c>
      <c r="I2257" s="36">
        <v>4.6185603917025526</v>
      </c>
    </row>
    <row r="2258" spans="1:53" x14ac:dyDescent="0.25">
      <c r="A2258" s="143" t="s">
        <v>189</v>
      </c>
      <c r="B2258" s="102">
        <v>1.1358553209472056E-4</v>
      </c>
      <c r="C2258" s="42">
        <v>4.26882032195626E-4</v>
      </c>
      <c r="D2258" s="42">
        <v>3.1739999999999997E-3</v>
      </c>
      <c r="E2258" s="36">
        <v>3.7144675642903462E-3</v>
      </c>
      <c r="F2258" s="173">
        <v>4.0209975022136586E-2</v>
      </c>
      <c r="G2258" s="174">
        <v>0.15111885761710361</v>
      </c>
      <c r="H2258" s="174">
        <v>1.1236154672747587</v>
      </c>
      <c r="I2258" s="36">
        <v>1.3149442999139989</v>
      </c>
    </row>
    <row r="2259" spans="1:53" x14ac:dyDescent="0.25">
      <c r="A2259" s="143" t="s">
        <v>190</v>
      </c>
      <c r="B2259" s="102">
        <v>1.9849214050829652E-3</v>
      </c>
      <c r="C2259" s="42">
        <v>9.7762436695712877E-3</v>
      </c>
      <c r="D2259" s="42">
        <v>0</v>
      </c>
      <c r="E2259" s="42">
        <v>1.1761165074654252E-2</v>
      </c>
      <c r="F2259" s="173">
        <v>0.70267435163073932</v>
      </c>
      <c r="G2259" s="174">
        <v>3.4608502202196734</v>
      </c>
      <c r="H2259" s="174">
        <v>0</v>
      </c>
      <c r="I2259" s="36">
        <v>4.1635245718504121</v>
      </c>
    </row>
    <row r="2260" spans="1:53" x14ac:dyDescent="0.25">
      <c r="A2260" s="143" t="s">
        <v>191</v>
      </c>
      <c r="B2260" s="102">
        <v>1.3472542999013602E-5</v>
      </c>
      <c r="C2260" s="42">
        <v>5.1497306018099484E-5</v>
      </c>
      <c r="D2260" s="42">
        <v>4.5380762126430907E-4</v>
      </c>
      <c r="E2260" s="42">
        <v>5.187774702814222E-4</v>
      </c>
      <c r="F2260" s="173">
        <v>4.7693628535652012E-3</v>
      </c>
      <c r="G2260" s="174">
        <v>1.8230362181763732E-2</v>
      </c>
      <c r="H2260" s="174">
        <v>0.1606506812916646</v>
      </c>
      <c r="I2260" s="36">
        <v>0.18365040632699353</v>
      </c>
    </row>
    <row r="2261" spans="1:53" x14ac:dyDescent="0.25">
      <c r="A2261" s="156" t="s">
        <v>192</v>
      </c>
      <c r="B2261" s="175">
        <v>3.8808332127362754E-5</v>
      </c>
      <c r="C2261" s="157">
        <v>1.245727302174365E-4</v>
      </c>
      <c r="D2261" s="157">
        <v>5.6736413881676689E-4</v>
      </c>
      <c r="E2261" s="157">
        <v>7.3074520116156612E-4</v>
      </c>
      <c r="F2261" s="176">
        <v>1.3738387598437533E-2</v>
      </c>
      <c r="G2261" s="177">
        <v>4.4099510545985307E-2</v>
      </c>
      <c r="H2261" s="177">
        <v>0.20085038498788363</v>
      </c>
      <c r="I2261" s="158">
        <v>0.25868828313230646</v>
      </c>
      <c r="AY2261" s="159"/>
    </row>
    <row r="2263" spans="1:53" x14ac:dyDescent="0.25">
      <c r="A2263" s="77" t="s">
        <v>330</v>
      </c>
    </row>
    <row r="2264" spans="1:53" x14ac:dyDescent="0.25">
      <c r="A2264" s="149"/>
      <c r="B2264" s="160" t="s">
        <v>285</v>
      </c>
      <c r="C2264" s="161"/>
      <c r="D2264" s="161"/>
      <c r="E2264" s="162"/>
      <c r="F2264" s="60" t="s">
        <v>286</v>
      </c>
      <c r="G2264" s="83"/>
      <c r="H2264" s="84"/>
      <c r="I2264" s="84"/>
    </row>
    <row r="2265" spans="1:53" ht="26.25" x14ac:dyDescent="0.25">
      <c r="A2265" s="156" t="s">
        <v>194</v>
      </c>
      <c r="B2265" s="164" t="s">
        <v>195</v>
      </c>
      <c r="C2265" s="165" t="s">
        <v>196</v>
      </c>
      <c r="D2265" s="165" t="s">
        <v>197</v>
      </c>
      <c r="E2265" s="19" t="s">
        <v>198</v>
      </c>
      <c r="F2265" s="89" t="s">
        <v>195</v>
      </c>
      <c r="G2265" s="89" t="s">
        <v>196</v>
      </c>
      <c r="H2265" s="165" t="s">
        <v>197</v>
      </c>
      <c r="I2265" s="19" t="s">
        <v>198</v>
      </c>
    </row>
    <row r="2266" spans="1:53" x14ac:dyDescent="0.25">
      <c r="A2266" s="143" t="s">
        <v>170</v>
      </c>
      <c r="B2266" s="167">
        <v>329.00024549294926</v>
      </c>
      <c r="C2266" s="154">
        <v>134.23408060477647</v>
      </c>
      <c r="D2266" s="154">
        <v>2824.8098147832447</v>
      </c>
      <c r="E2266" s="155">
        <v>3288.0441408809706</v>
      </c>
      <c r="F2266" s="168">
        <v>116468.10478042549</v>
      </c>
      <c r="G2266" s="169">
        <v>47519.687839613587</v>
      </c>
      <c r="H2266" s="169">
        <v>1000000</v>
      </c>
      <c r="I2266" s="151">
        <v>1163987.7926200391</v>
      </c>
    </row>
    <row r="2267" spans="1:53" x14ac:dyDescent="0.25">
      <c r="A2267" s="143" t="s">
        <v>172</v>
      </c>
      <c r="B2267" s="167">
        <v>327.11456637905695</v>
      </c>
      <c r="C2267" s="154">
        <v>111.88045463729576</v>
      </c>
      <c r="D2267" s="154">
        <v>2824.8098147832447</v>
      </c>
      <c r="E2267" s="155">
        <v>3263.8048357995976</v>
      </c>
      <c r="F2267" s="170">
        <v>115800.56280856463</v>
      </c>
      <c r="G2267" s="171">
        <v>39606.367144359647</v>
      </c>
      <c r="H2267" s="171">
        <v>1000000</v>
      </c>
      <c r="I2267" s="155">
        <v>1155406.9299529244</v>
      </c>
    </row>
    <row r="2268" spans="1:53" x14ac:dyDescent="0.25">
      <c r="A2268" s="143" t="s">
        <v>33</v>
      </c>
      <c r="B2268" s="167">
        <v>5.3235693829431137</v>
      </c>
      <c r="C2268" s="154">
        <v>63.153459310207261</v>
      </c>
      <c r="D2268" s="154">
        <v>0</v>
      </c>
      <c r="E2268" s="155">
        <v>68.477028693150373</v>
      </c>
      <c r="F2268" s="170">
        <v>1884.5762129127995</v>
      </c>
      <c r="G2268" s="171">
        <v>22356.711938517958</v>
      </c>
      <c r="H2268" s="171">
        <v>0</v>
      </c>
      <c r="I2268" s="155">
        <v>24241.288151430756</v>
      </c>
    </row>
    <row r="2269" spans="1:53" x14ac:dyDescent="0.25">
      <c r="A2269" s="143" t="s">
        <v>25</v>
      </c>
      <c r="B2269" s="167">
        <v>310.19070983902964</v>
      </c>
      <c r="C2269" s="154">
        <v>46.286154128795324</v>
      </c>
      <c r="D2269" s="154">
        <v>2824.8098147832447</v>
      </c>
      <c r="E2269" s="155">
        <v>3181.2866787510698</v>
      </c>
      <c r="F2269" s="170">
        <v>109809.4137933429</v>
      </c>
      <c r="G2269" s="171">
        <v>16385.582451095735</v>
      </c>
      <c r="H2269" s="171">
        <v>1000000</v>
      </c>
      <c r="I2269" s="155">
        <v>1126194.9962444387</v>
      </c>
      <c r="AZ2269" s="159"/>
    </row>
    <row r="2270" spans="1:53" x14ac:dyDescent="0.25">
      <c r="A2270" s="143" t="s">
        <v>173</v>
      </c>
      <c r="B2270" s="167">
        <v>11.600287157084207</v>
      </c>
      <c r="C2270" s="154">
        <v>2.4408411982931693</v>
      </c>
      <c r="D2270" s="154">
        <v>0</v>
      </c>
      <c r="E2270" s="155">
        <v>14.041128355377376</v>
      </c>
      <c r="F2270" s="170">
        <v>4106.5728023089332</v>
      </c>
      <c r="G2270" s="171">
        <v>864.07275474595508</v>
      </c>
      <c r="H2270" s="171">
        <v>0</v>
      </c>
      <c r="I2270" s="155">
        <v>4970.6455570548878</v>
      </c>
      <c r="AX2270" s="159"/>
    </row>
    <row r="2271" spans="1:53" x14ac:dyDescent="0.25">
      <c r="A2271" s="143" t="s">
        <v>199</v>
      </c>
      <c r="B2271" s="272">
        <v>1.2363759079269279E-2</v>
      </c>
      <c r="C2271" s="273">
        <v>1.1536399767960743E-2</v>
      </c>
      <c r="D2271" s="154">
        <v>0</v>
      </c>
      <c r="E2271" s="155">
        <v>2.390015884723002E-2</v>
      </c>
      <c r="F2271" s="170">
        <v>4.3768465454082204</v>
      </c>
      <c r="G2271" s="171">
        <v>4.0839562747150682</v>
      </c>
      <c r="H2271" s="171">
        <v>0</v>
      </c>
      <c r="I2271" s="155">
        <v>8.4608028201232877</v>
      </c>
      <c r="BA2271" s="159"/>
    </row>
    <row r="2272" spans="1:53" x14ac:dyDescent="0.25">
      <c r="A2272" s="143" t="s">
        <v>175</v>
      </c>
      <c r="B2272" s="167">
        <v>19.932921073430645</v>
      </c>
      <c r="C2272" s="154">
        <v>9.2858802452438365</v>
      </c>
      <c r="D2272" s="154">
        <v>167.80576524895631</v>
      </c>
      <c r="E2272" s="155">
        <v>197.02456656763079</v>
      </c>
      <c r="F2272" s="170">
        <v>7056.376315713188</v>
      </c>
      <c r="G2272" s="171">
        <v>3287.2585604338706</v>
      </c>
      <c r="H2272" s="171">
        <v>59404.270110776466</v>
      </c>
      <c r="I2272" s="155">
        <v>69747.904986923517</v>
      </c>
      <c r="AV2272" s="432"/>
    </row>
    <row r="2273" spans="1:9" x14ac:dyDescent="0.25">
      <c r="A2273" s="143" t="s">
        <v>85</v>
      </c>
      <c r="B2273" s="102">
        <v>0.89586082690970237</v>
      </c>
      <c r="C2273" s="42">
        <v>2.008580908142189E-2</v>
      </c>
      <c r="D2273" s="42">
        <v>8.6409950208849416E-3</v>
      </c>
      <c r="E2273" s="36">
        <v>0.92458763101200914</v>
      </c>
      <c r="F2273" s="173">
        <v>317.14022736020701</v>
      </c>
      <c r="G2273" s="174">
        <v>7.1104996082588059</v>
      </c>
      <c r="H2273" s="174">
        <v>3.0589652356995898</v>
      </c>
      <c r="I2273" s="36">
        <v>327.30969220416534</v>
      </c>
    </row>
    <row r="2274" spans="1:9" x14ac:dyDescent="0.25">
      <c r="A2274" s="143" t="s">
        <v>86</v>
      </c>
      <c r="B2274" s="102">
        <v>4.4258562837755601E-3</v>
      </c>
      <c r="C2274" s="42">
        <v>1.4310965184352793E-4</v>
      </c>
      <c r="D2274" s="42">
        <v>1.5233208966754122E-3</v>
      </c>
      <c r="E2274" s="36">
        <v>6.0922868322944995E-3</v>
      </c>
      <c r="F2274" s="173">
        <v>1.5667802698126665</v>
      </c>
      <c r="G2274" s="174">
        <v>5.0661694495177587E-2</v>
      </c>
      <c r="H2274" s="174">
        <v>0.53926494049380835</v>
      </c>
      <c r="I2274" s="36">
        <v>2.1567069048016521</v>
      </c>
    </row>
    <row r="2275" spans="1:9" x14ac:dyDescent="0.25">
      <c r="A2275" s="143" t="s">
        <v>176</v>
      </c>
      <c r="B2275" s="167">
        <v>47.981597795922241</v>
      </c>
      <c r="C2275" s="154">
        <v>9.9263785754250282</v>
      </c>
      <c r="D2275" s="154">
        <v>168.46867513720184</v>
      </c>
      <c r="E2275" s="155">
        <v>226.37665150854912</v>
      </c>
      <c r="F2275" s="170">
        <v>16985.779908019755</v>
      </c>
      <c r="G2275" s="171">
        <v>3513.9988977228568</v>
      </c>
      <c r="H2275" s="171">
        <v>59638.944277078313</v>
      </c>
      <c r="I2275" s="155">
        <v>80138.723082820929</v>
      </c>
    </row>
    <row r="2276" spans="1:9" x14ac:dyDescent="0.25">
      <c r="A2276" s="143" t="s">
        <v>177</v>
      </c>
      <c r="B2276" s="102">
        <v>3.0387337080294462E-2</v>
      </c>
      <c r="C2276" s="42">
        <v>1.0028460849081506E-3</v>
      </c>
      <c r="D2276" s="42">
        <v>3.213654474154836E-2</v>
      </c>
      <c r="E2276" s="36">
        <v>6.3526727906750971E-2</v>
      </c>
      <c r="F2276" s="173">
        <v>10.757303702807391</v>
      </c>
      <c r="G2276" s="174">
        <v>0.35501366487042657</v>
      </c>
      <c r="H2276" s="174">
        <v>11.376533943406127</v>
      </c>
      <c r="I2276" s="36">
        <v>22.488851311083948</v>
      </c>
    </row>
    <row r="2277" spans="1:9" x14ac:dyDescent="0.25">
      <c r="A2277" s="143" t="s">
        <v>178</v>
      </c>
      <c r="B2277" s="102">
        <v>9.6741821675683584E-2</v>
      </c>
      <c r="C2277" s="42">
        <v>2.8289808378443187E-3</v>
      </c>
      <c r="D2277" s="42">
        <v>0.54069704509256533</v>
      </c>
      <c r="E2277" s="36">
        <v>0.64026784760609323</v>
      </c>
      <c r="F2277" s="173">
        <v>34.247198225310207</v>
      </c>
      <c r="G2277" s="174">
        <v>1.0014765677459934</v>
      </c>
      <c r="H2277" s="174">
        <v>191.41007025071332</v>
      </c>
      <c r="I2277" s="36">
        <v>226.65874504376953</v>
      </c>
    </row>
    <row r="2278" spans="1:9" ht="12.75" customHeight="1" x14ac:dyDescent="0.25">
      <c r="A2278" s="143" t="s">
        <v>179</v>
      </c>
      <c r="B2278" s="102">
        <v>0.12098301477708513</v>
      </c>
      <c r="C2278" s="42">
        <v>6.3981041269737457E-3</v>
      </c>
      <c r="D2278" s="42">
        <v>2.4007745540446778E-2</v>
      </c>
      <c r="E2278" s="36">
        <v>0.15138886444450564</v>
      </c>
      <c r="F2278" s="173">
        <v>42.828729263095006</v>
      </c>
      <c r="G2278" s="174">
        <v>2.2649681028047159</v>
      </c>
      <c r="H2278" s="174">
        <v>8.4988891693896065</v>
      </c>
      <c r="I2278" s="36">
        <v>53.592586535289328</v>
      </c>
    </row>
    <row r="2279" spans="1:9" ht="15" customHeight="1" x14ac:dyDescent="0.25">
      <c r="A2279" s="143" t="s">
        <v>180</v>
      </c>
      <c r="B2279" s="102">
        <v>1.4400923883794079E-3</v>
      </c>
      <c r="C2279" s="42">
        <v>1.2424937107526988E-3</v>
      </c>
      <c r="D2279" s="42">
        <v>1.7999999999999999E-2</v>
      </c>
      <c r="E2279" s="36">
        <v>2.0682586099132105E-2</v>
      </c>
      <c r="F2279" s="173">
        <v>0.50980153808687834</v>
      </c>
      <c r="G2279" s="174">
        <v>0.439850394263813</v>
      </c>
      <c r="H2279" s="174">
        <v>6.3721104004239626</v>
      </c>
      <c r="I2279" s="36">
        <v>7.3217623327746528</v>
      </c>
    </row>
    <row r="2280" spans="1:9" ht="15" customHeight="1" x14ac:dyDescent="0.25">
      <c r="A2280" s="143" t="s">
        <v>181</v>
      </c>
      <c r="B2280" s="102">
        <v>1.2811496414106788E-3</v>
      </c>
      <c r="C2280" s="42">
        <v>5.2766481319590835E-4</v>
      </c>
      <c r="D2280" s="42">
        <v>4.5999999999999999E-3</v>
      </c>
      <c r="E2280" s="36">
        <v>6.4088144546065873E-3</v>
      </c>
      <c r="F2280" s="173">
        <v>0.45353483080735646</v>
      </c>
      <c r="G2280" s="174">
        <v>0.1867965802279675</v>
      </c>
      <c r="H2280" s="174">
        <v>1.6284282134416792</v>
      </c>
      <c r="I2280" s="36">
        <v>2.2687596244770032</v>
      </c>
    </row>
    <row r="2281" spans="1:9" x14ac:dyDescent="0.25">
      <c r="A2281" s="143" t="s">
        <v>182</v>
      </c>
      <c r="B2281" s="102">
        <v>3.3213100692313577E-2</v>
      </c>
      <c r="C2281" s="42">
        <v>1.698028885772556E-2</v>
      </c>
      <c r="D2281" s="42">
        <v>0</v>
      </c>
      <c r="E2281" s="36">
        <v>5.0193389550039137E-2</v>
      </c>
      <c r="F2281" s="173">
        <v>11.757641352878869</v>
      </c>
      <c r="G2281" s="174">
        <v>6.0111264018064539</v>
      </c>
      <c r="H2281" s="174">
        <v>0</v>
      </c>
      <c r="I2281" s="36">
        <v>17.768767754685324</v>
      </c>
    </row>
    <row r="2282" spans="1:9" x14ac:dyDescent="0.25">
      <c r="A2282" s="143" t="s">
        <v>200</v>
      </c>
      <c r="B2282" s="102">
        <v>4.3862746077069458E-4</v>
      </c>
      <c r="C2282" s="42">
        <v>3.9114843105541652E-5</v>
      </c>
      <c r="D2282" s="42">
        <v>6.5769220473088272E-4</v>
      </c>
      <c r="E2282" s="36">
        <v>1.1354345086071189E-3</v>
      </c>
      <c r="F2282" s="173">
        <v>0.15527681137158314</v>
      </c>
      <c r="G2282" s="174">
        <v>1.3846894364654083E-2</v>
      </c>
      <c r="H2282" s="174">
        <v>0.23282707433574576</v>
      </c>
      <c r="I2282" s="36">
        <v>0.40195078007198298</v>
      </c>
    </row>
    <row r="2283" spans="1:9" x14ac:dyDescent="0.25">
      <c r="A2283" s="143" t="s">
        <v>201</v>
      </c>
      <c r="B2283" s="102">
        <v>4.3812240033946366E-4</v>
      </c>
      <c r="C2283" s="42">
        <v>8.9124586319584378E-5</v>
      </c>
      <c r="D2283" s="42">
        <v>8.2226686785038681E-4</v>
      </c>
      <c r="E2283" s="36">
        <v>1.3495138545094349E-3</v>
      </c>
      <c r="F2283" s="173">
        <v>0.1550980168812115</v>
      </c>
      <c r="G2283" s="174">
        <v>3.1550650190028152E-2</v>
      </c>
      <c r="H2283" s="174">
        <v>0.2910875144751936</v>
      </c>
      <c r="I2283" s="36">
        <v>0.47773618154643333</v>
      </c>
    </row>
    <row r="2284" spans="1:9" x14ac:dyDescent="0.25">
      <c r="A2284" s="143" t="s">
        <v>185</v>
      </c>
      <c r="B2284" s="102">
        <v>1.6951203002427563E-3</v>
      </c>
      <c r="C2284" s="42">
        <v>7.2799381396317474E-5</v>
      </c>
      <c r="D2284" s="42">
        <v>2.2174215871668367E-2</v>
      </c>
      <c r="E2284" s="36">
        <v>2.3942135553307441E-2</v>
      </c>
      <c r="F2284" s="173">
        <v>0.60008298306370311</v>
      </c>
      <c r="G2284" s="174">
        <v>2.5771427518883627E-2</v>
      </c>
      <c r="H2284" s="174">
        <v>7.8498084209502279</v>
      </c>
      <c r="I2284" s="36">
        <v>8.475662831532814</v>
      </c>
    </row>
    <row r="2285" spans="1:9" x14ac:dyDescent="0.25">
      <c r="A2285" s="143" t="s">
        <v>186</v>
      </c>
      <c r="B2285" s="102">
        <v>8.1679532899692469E-3</v>
      </c>
      <c r="C2285" s="42">
        <v>5.9304478317016992E-4</v>
      </c>
      <c r="D2285" s="42">
        <v>0.37308096111387007</v>
      </c>
      <c r="E2285" s="36">
        <v>0.38184195918700947</v>
      </c>
      <c r="F2285" s="173">
        <v>2.8915055616216758</v>
      </c>
      <c r="G2285" s="174">
        <v>0.20994149059754519</v>
      </c>
      <c r="H2285" s="174">
        <v>132.07294847299218</v>
      </c>
      <c r="I2285" s="36">
        <v>135.17439552521142</v>
      </c>
    </row>
    <row r="2286" spans="1:9" x14ac:dyDescent="0.25">
      <c r="A2286" s="143" t="s">
        <v>187</v>
      </c>
      <c r="B2286" s="102">
        <v>9.785691826465933E-3</v>
      </c>
      <c r="C2286" s="42">
        <v>1.4642587511878647E-3</v>
      </c>
      <c r="D2286" s="42">
        <v>1.6565344422908277E-2</v>
      </c>
      <c r="E2286" s="36">
        <v>2.7815295000562075E-2</v>
      </c>
      <c r="F2286" s="173">
        <v>3.4641949257092963</v>
      </c>
      <c r="G2286" s="174">
        <v>0.5183565787419997</v>
      </c>
      <c r="H2286" s="174">
        <v>5.864233526878829</v>
      </c>
      <c r="I2286" s="36">
        <v>9.8467850313301231</v>
      </c>
    </row>
    <row r="2287" spans="1:9" x14ac:dyDescent="0.25">
      <c r="A2287" s="143" t="s">
        <v>188</v>
      </c>
      <c r="B2287" s="102">
        <v>4.9439123470850682E-5</v>
      </c>
      <c r="C2287" s="42">
        <v>2.3451977361165012E-4</v>
      </c>
      <c r="D2287" s="42">
        <v>1.2419999999999999E-2</v>
      </c>
      <c r="E2287" s="36">
        <v>1.27039588970825E-2</v>
      </c>
      <c r="F2287" s="173">
        <v>1.7501752936469561E-2</v>
      </c>
      <c r="G2287" s="174">
        <v>8.3021438251992721E-2</v>
      </c>
      <c r="H2287" s="174">
        <v>4.3967561762925333</v>
      </c>
      <c r="I2287" s="36">
        <v>4.4972793674809957</v>
      </c>
    </row>
    <row r="2288" spans="1:9" x14ac:dyDescent="0.25">
      <c r="A2288" s="143" t="s">
        <v>189</v>
      </c>
      <c r="B2288" s="102">
        <v>4.0315062531499716E-5</v>
      </c>
      <c r="C2288" s="42">
        <v>1.4785812167686157E-4</v>
      </c>
      <c r="D2288" s="42">
        <v>3.1739999999999997E-3</v>
      </c>
      <c r="E2288" s="36">
        <v>3.3621731842083612E-3</v>
      </c>
      <c r="F2288" s="173">
        <v>1.4271779402817319E-2</v>
      </c>
      <c r="G2288" s="174">
        <v>5.2342681940237848E-2</v>
      </c>
      <c r="H2288" s="174">
        <v>1.1236154672747587</v>
      </c>
      <c r="I2288" s="36">
        <v>1.1902299286178137</v>
      </c>
    </row>
    <row r="2289" spans="1:53" x14ac:dyDescent="0.25">
      <c r="A2289" s="143" t="s">
        <v>190</v>
      </c>
      <c r="B2289" s="102">
        <v>8.8563605694307924E-4</v>
      </c>
      <c r="C2289" s="42">
        <v>5.9941575915738021E-3</v>
      </c>
      <c r="D2289" s="42">
        <v>0</v>
      </c>
      <c r="E2289" s="42">
        <v>6.8797936485168812E-3</v>
      </c>
      <c r="F2289" s="173">
        <v>0.3135205960798591</v>
      </c>
      <c r="G2289" s="174">
        <v>2.1219685517248705</v>
      </c>
      <c r="H2289" s="174">
        <v>0</v>
      </c>
      <c r="I2289" s="36">
        <v>2.4354891478047302</v>
      </c>
    </row>
    <row r="2290" spans="1:53" x14ac:dyDescent="0.25">
      <c r="A2290" s="143" t="s">
        <v>191</v>
      </c>
      <c r="B2290" s="102">
        <v>7.8646913180397279E-6</v>
      </c>
      <c r="C2290" s="42">
        <v>8.9443949854700323E-6</v>
      </c>
      <c r="D2290" s="42">
        <v>4.5380762126430907E-4</v>
      </c>
      <c r="E2290" s="42">
        <v>4.7061670756781882E-4</v>
      </c>
      <c r="F2290" s="173">
        <v>2.7841489635447216E-3</v>
      </c>
      <c r="G2290" s="174">
        <v>3.1663706840229741E-3</v>
      </c>
      <c r="H2290" s="174">
        <v>0.1606506812916646</v>
      </c>
      <c r="I2290" s="36">
        <v>0.16660120093923225</v>
      </c>
    </row>
    <row r="2291" spans="1:53" x14ac:dyDescent="0.25">
      <c r="A2291" s="156" t="s">
        <v>192</v>
      </c>
      <c r="B2291" s="175">
        <v>1.2290538898687137E-5</v>
      </c>
      <c r="C2291" s="157">
        <v>2.268422097845139E-5</v>
      </c>
      <c r="D2291" s="157">
        <v>5.6736413881676689E-4</v>
      </c>
      <c r="E2291" s="157">
        <v>6.0233889869390543E-4</v>
      </c>
      <c r="F2291" s="176">
        <v>4.3509261523966437E-3</v>
      </c>
      <c r="G2291" s="177">
        <v>8.0303533567947522E-3</v>
      </c>
      <c r="H2291" s="177">
        <v>0.20085038498788363</v>
      </c>
      <c r="I2291" s="158">
        <v>0.21323166449707501</v>
      </c>
      <c r="AY2291" s="159"/>
    </row>
    <row r="2293" spans="1:53" x14ac:dyDescent="0.25">
      <c r="A2293" s="77" t="s">
        <v>331</v>
      </c>
    </row>
    <row r="2294" spans="1:53" x14ac:dyDescent="0.25">
      <c r="A2294" s="149"/>
      <c r="B2294" s="160" t="s">
        <v>285</v>
      </c>
      <c r="C2294" s="161"/>
      <c r="D2294" s="161"/>
      <c r="E2294" s="162"/>
      <c r="F2294" s="60" t="s">
        <v>286</v>
      </c>
      <c r="G2294" s="83"/>
      <c r="H2294" s="84"/>
      <c r="I2294" s="84"/>
    </row>
    <row r="2295" spans="1:53" ht="26.25" x14ac:dyDescent="0.25">
      <c r="A2295" s="156" t="s">
        <v>194</v>
      </c>
      <c r="B2295" s="164" t="s">
        <v>195</v>
      </c>
      <c r="C2295" s="165" t="s">
        <v>196</v>
      </c>
      <c r="D2295" s="165" t="s">
        <v>197</v>
      </c>
      <c r="E2295" s="19" t="s">
        <v>198</v>
      </c>
      <c r="F2295" s="89" t="s">
        <v>195</v>
      </c>
      <c r="G2295" s="89" t="s">
        <v>196</v>
      </c>
      <c r="H2295" s="165" t="s">
        <v>197</v>
      </c>
      <c r="I2295" s="19" t="s">
        <v>198</v>
      </c>
    </row>
    <row r="2296" spans="1:53" x14ac:dyDescent="0.25">
      <c r="A2296" s="143" t="s">
        <v>170</v>
      </c>
      <c r="B2296" s="167">
        <v>227.00306350732239</v>
      </c>
      <c r="C2296" s="154">
        <v>353.89055145955069</v>
      </c>
      <c r="D2296" s="154">
        <v>2824.8098147832447</v>
      </c>
      <c r="E2296" s="155">
        <v>3405.7034297501177</v>
      </c>
      <c r="F2296" s="168">
        <v>80360.476772395006</v>
      </c>
      <c r="G2296" s="169">
        <v>125279.42575373192</v>
      </c>
      <c r="H2296" s="169">
        <v>1000000</v>
      </c>
      <c r="I2296" s="151">
        <v>1205639.9025261269</v>
      </c>
    </row>
    <row r="2297" spans="1:53" x14ac:dyDescent="0.25">
      <c r="A2297" s="143" t="s">
        <v>172</v>
      </c>
      <c r="B2297" s="167">
        <v>225.73934770662237</v>
      </c>
      <c r="C2297" s="154">
        <v>351.59987876572512</v>
      </c>
      <c r="D2297" s="154">
        <v>2824.8098147832447</v>
      </c>
      <c r="E2297" s="155">
        <v>3402.1490412555922</v>
      </c>
      <c r="F2297" s="170">
        <v>79913.113628127205</v>
      </c>
      <c r="G2297" s="171">
        <v>124468.51357060451</v>
      </c>
      <c r="H2297" s="171">
        <v>1000000</v>
      </c>
      <c r="I2297" s="155">
        <v>1204381.6271987318</v>
      </c>
    </row>
    <row r="2298" spans="1:53" x14ac:dyDescent="0.25">
      <c r="A2298" s="143" t="s">
        <v>33</v>
      </c>
      <c r="B2298" s="167">
        <v>3.5664784617393135</v>
      </c>
      <c r="C2298" s="154">
        <v>6.4644290041565098</v>
      </c>
      <c r="D2298" s="154">
        <v>0</v>
      </c>
      <c r="E2298" s="155">
        <v>10.030907465895822</v>
      </c>
      <c r="F2298" s="170">
        <v>1262.5552499409519</v>
      </c>
      <c r="G2298" s="171">
        <v>2288.4475161215564</v>
      </c>
      <c r="H2298" s="171">
        <v>0</v>
      </c>
      <c r="I2298" s="155">
        <v>3551.0027660625078</v>
      </c>
    </row>
    <row r="2299" spans="1:53" x14ac:dyDescent="0.25">
      <c r="A2299" s="143" t="s">
        <v>25</v>
      </c>
      <c r="B2299" s="167">
        <v>210.87631764819753</v>
      </c>
      <c r="C2299" s="154">
        <v>323.65373287950212</v>
      </c>
      <c r="D2299" s="154">
        <v>2824.8098147832447</v>
      </c>
      <c r="E2299" s="155">
        <v>3359.3398653109443</v>
      </c>
      <c r="F2299" s="170">
        <v>74651.509827177026</v>
      </c>
      <c r="G2299" s="171">
        <v>114575.40652319524</v>
      </c>
      <c r="H2299" s="171">
        <v>1000000</v>
      </c>
      <c r="I2299" s="155">
        <v>1189226.9163503721</v>
      </c>
      <c r="AZ2299" s="159"/>
    </row>
    <row r="2300" spans="1:53" x14ac:dyDescent="0.25">
      <c r="A2300" s="143" t="s">
        <v>173</v>
      </c>
      <c r="B2300" s="167">
        <v>11.29655159668553</v>
      </c>
      <c r="C2300" s="154">
        <v>21.481716882066483</v>
      </c>
      <c r="D2300" s="154">
        <v>0</v>
      </c>
      <c r="E2300" s="155">
        <v>32.778268478752011</v>
      </c>
      <c r="F2300" s="170">
        <v>3999.0485510092103</v>
      </c>
      <c r="G2300" s="171">
        <v>7604.6595312877134</v>
      </c>
      <c r="H2300" s="171">
        <v>0</v>
      </c>
      <c r="I2300" s="155">
        <v>11603.708082296924</v>
      </c>
      <c r="AX2300" s="159"/>
    </row>
    <row r="2301" spans="1:53" x14ac:dyDescent="0.25">
      <c r="A2301" s="143" t="s">
        <v>199</v>
      </c>
      <c r="B2301" s="272">
        <v>1.1808209626564727E-2</v>
      </c>
      <c r="C2301" s="273">
        <v>2.674941430608503E-3</v>
      </c>
      <c r="D2301" s="154">
        <v>0</v>
      </c>
      <c r="E2301" s="155">
        <v>1.4483151057173231E-2</v>
      </c>
      <c r="F2301" s="170">
        <v>4.1801786317677472</v>
      </c>
      <c r="G2301" s="171">
        <v>0.94694567280585529</v>
      </c>
      <c r="H2301" s="171">
        <v>0</v>
      </c>
      <c r="I2301" s="155">
        <v>5.127124304573603</v>
      </c>
      <c r="BA2301" s="159"/>
    </row>
    <row r="2302" spans="1:53" x14ac:dyDescent="0.25">
      <c r="A2302" s="143" t="s">
        <v>175</v>
      </c>
      <c r="B2302" s="167">
        <v>14.707143632136781</v>
      </c>
      <c r="C2302" s="154">
        <v>21.262962442944982</v>
      </c>
      <c r="D2302" s="154">
        <v>168.50268201543255</v>
      </c>
      <c r="E2302" s="155">
        <v>204.47278809051431</v>
      </c>
      <c r="F2302" s="170">
        <v>5206.4190499371016</v>
      </c>
      <c r="G2302" s="171">
        <v>7527.2191181396574</v>
      </c>
      <c r="H2302" s="171">
        <v>59650.982920548304</v>
      </c>
      <c r="I2302" s="155">
        <v>72384.621088625063</v>
      </c>
      <c r="AV2302" s="432"/>
    </row>
    <row r="2303" spans="1:53" x14ac:dyDescent="0.25">
      <c r="A2303" s="143" t="s">
        <v>85</v>
      </c>
      <c r="B2303" s="102">
        <v>0.5707817492451408</v>
      </c>
      <c r="C2303" s="42">
        <v>0.25777429804351276</v>
      </c>
      <c r="D2303" s="42">
        <v>8.6409950208849416E-3</v>
      </c>
      <c r="E2303" s="36">
        <v>0.8371970423095384</v>
      </c>
      <c r="F2303" s="173">
        <v>202.06024004095244</v>
      </c>
      <c r="G2303" s="174">
        <v>91.253682529169666</v>
      </c>
      <c r="H2303" s="174">
        <v>3.0589652356995898</v>
      </c>
      <c r="I2303" s="36">
        <v>296.37288780582162</v>
      </c>
    </row>
    <row r="2304" spans="1:53" x14ac:dyDescent="0.25">
      <c r="A2304" s="143" t="s">
        <v>86</v>
      </c>
      <c r="B2304" s="102">
        <v>3.9249550527063911E-4</v>
      </c>
      <c r="C2304" s="42">
        <v>1.2826972045124055E-4</v>
      </c>
      <c r="D2304" s="42">
        <v>1.5233208966754122E-3</v>
      </c>
      <c r="E2304" s="36">
        <v>2.0440861223972916E-3</v>
      </c>
      <c r="F2304" s="173">
        <v>0.13894581618081653</v>
      </c>
      <c r="G2304" s="174">
        <v>4.540826776371245E-2</v>
      </c>
      <c r="H2304" s="174">
        <v>0.53926494049380835</v>
      </c>
      <c r="I2304" s="36">
        <v>0.72361902443833725</v>
      </c>
    </row>
    <row r="2305" spans="1:9" x14ac:dyDescent="0.25">
      <c r="A2305" s="143" t="s">
        <v>176</v>
      </c>
      <c r="B2305" s="167">
        <v>31.934607418387724</v>
      </c>
      <c r="C2305" s="154">
        <v>29.030182860169944</v>
      </c>
      <c r="D2305" s="154">
        <v>169.16559190367809</v>
      </c>
      <c r="E2305" s="155">
        <v>230.13038218223573</v>
      </c>
      <c r="F2305" s="170">
        <v>11305.046892453591</v>
      </c>
      <c r="G2305" s="171">
        <v>10276.862784972131</v>
      </c>
      <c r="H2305" s="171">
        <v>59885.657086850159</v>
      </c>
      <c r="I2305" s="155">
        <v>81467.566764275878</v>
      </c>
    </row>
    <row r="2306" spans="1:9" x14ac:dyDescent="0.25">
      <c r="A2306" s="143" t="s">
        <v>177</v>
      </c>
      <c r="B2306" s="102">
        <v>1.9232230986532515E-2</v>
      </c>
      <c r="C2306" s="42">
        <v>3.1504175742812649E-3</v>
      </c>
      <c r="D2306" s="42">
        <v>3.213654474154836E-2</v>
      </c>
      <c r="E2306" s="36">
        <v>5.4519193302362143E-2</v>
      </c>
      <c r="F2306" s="173">
        <v>6.80832772736888</v>
      </c>
      <c r="G2306" s="174">
        <v>1.1152671439308934</v>
      </c>
      <c r="H2306" s="174">
        <v>11.376533943406127</v>
      </c>
      <c r="I2306" s="36">
        <v>19.300128814705904</v>
      </c>
    </row>
    <row r="2307" spans="1:9" x14ac:dyDescent="0.25">
      <c r="A2307" s="143" t="s">
        <v>178</v>
      </c>
      <c r="B2307" s="102">
        <v>3.9061417530888189E-2</v>
      </c>
      <c r="C2307" s="42">
        <v>1.9323640296227525E-2</v>
      </c>
      <c r="D2307" s="42">
        <v>0.54069704509256533</v>
      </c>
      <c r="E2307" s="36">
        <v>0.599082102919681</v>
      </c>
      <c r="F2307" s="173">
        <v>13.827981383548641</v>
      </c>
      <c r="G2307" s="174">
        <v>6.8406871836468328</v>
      </c>
      <c r="H2307" s="174">
        <v>191.41007025071332</v>
      </c>
      <c r="I2307" s="36">
        <v>212.07873881790877</v>
      </c>
    </row>
    <row r="2308" spans="1:9" x14ac:dyDescent="0.25">
      <c r="A2308" s="143" t="s">
        <v>179</v>
      </c>
      <c r="B2308" s="102">
        <v>5.2708464950972679E-2</v>
      </c>
      <c r="C2308" s="42">
        <v>3.5804208417621566E-2</v>
      </c>
      <c r="D2308" s="42">
        <v>2.4007745540446778E-2</v>
      </c>
      <c r="E2308" s="36">
        <v>0.11252041890904103</v>
      </c>
      <c r="F2308" s="173">
        <v>18.659119872470828</v>
      </c>
      <c r="G2308" s="174">
        <v>12.674909379826309</v>
      </c>
      <c r="H2308" s="174">
        <v>8.4988891693896065</v>
      </c>
      <c r="I2308" s="36">
        <v>39.832918421686749</v>
      </c>
    </row>
    <row r="2309" spans="1:9" x14ac:dyDescent="0.25">
      <c r="A2309" s="143" t="s">
        <v>180</v>
      </c>
      <c r="B2309" s="102">
        <v>1.2833733577170116E-3</v>
      </c>
      <c r="C2309" s="42">
        <v>1.68037984524043E-3</v>
      </c>
      <c r="D2309" s="42">
        <v>1.7999999999999999E-2</v>
      </c>
      <c r="E2309" s="36">
        <v>2.0963753202957441E-2</v>
      </c>
      <c r="F2309" s="173">
        <v>0.45432204001864401</v>
      </c>
      <c r="G2309" s="174">
        <v>0.59486477158440854</v>
      </c>
      <c r="H2309" s="174">
        <v>6.3721104004239626</v>
      </c>
      <c r="I2309" s="36">
        <v>7.4212972120270146</v>
      </c>
    </row>
    <row r="2310" spans="1:9" x14ac:dyDescent="0.25">
      <c r="A2310" s="143" t="s">
        <v>181</v>
      </c>
      <c r="B2310" s="102">
        <v>1.1463614127266723E-3</v>
      </c>
      <c r="C2310" s="42">
        <v>1.5817519104983891E-3</v>
      </c>
      <c r="D2310" s="42">
        <v>4.5999999999999999E-3</v>
      </c>
      <c r="E2310" s="36">
        <v>7.3281133232250611E-3</v>
      </c>
      <c r="F2310" s="173">
        <v>0.40581897114890753</v>
      </c>
      <c r="G2310" s="174">
        <v>0.55994987776540328</v>
      </c>
      <c r="H2310" s="174">
        <v>1.6284282134416792</v>
      </c>
      <c r="I2310" s="36">
        <v>2.59419706235599</v>
      </c>
    </row>
    <row r="2311" spans="1:9" x14ac:dyDescent="0.25">
      <c r="A2311" s="143" t="s">
        <v>182</v>
      </c>
      <c r="B2311" s="102">
        <v>3.2061748049039412E-2</v>
      </c>
      <c r="C2311" s="42">
        <v>7.0248804703999202E-3</v>
      </c>
      <c r="D2311" s="42">
        <v>0</v>
      </c>
      <c r="E2311" s="36">
        <v>3.908662851943933E-2</v>
      </c>
      <c r="F2311" s="173">
        <v>11.350055455503151</v>
      </c>
      <c r="G2311" s="174">
        <v>2.486850772620584</v>
      </c>
      <c r="H2311" s="174">
        <v>0</v>
      </c>
      <c r="I2311" s="36">
        <v>13.836906228123736</v>
      </c>
    </row>
    <row r="2312" spans="1:9" x14ac:dyDescent="0.25">
      <c r="A2312" s="143" t="s">
        <v>200</v>
      </c>
      <c r="B2312" s="102">
        <v>4.0962690289933203E-4</v>
      </c>
      <c r="C2312" s="42">
        <v>1.2558501486837167E-4</v>
      </c>
      <c r="D2312" s="42">
        <v>6.5769220473088272E-4</v>
      </c>
      <c r="E2312" s="36">
        <v>1.1929041224985864E-3</v>
      </c>
      <c r="F2312" s="173">
        <v>0.14501043601434946</v>
      </c>
      <c r="G2312" s="174">
        <v>4.4457865521119397E-2</v>
      </c>
      <c r="H2312" s="174">
        <v>0.23282707433574576</v>
      </c>
      <c r="I2312" s="36">
        <v>0.42229537587121463</v>
      </c>
    </row>
    <row r="2313" spans="1:9" x14ac:dyDescent="0.25">
      <c r="A2313" s="143" t="s">
        <v>201</v>
      </c>
      <c r="B2313" s="102">
        <v>3.8627924556765622E-4</v>
      </c>
      <c r="C2313" s="42">
        <v>9.7490641905925658E-4</v>
      </c>
      <c r="D2313" s="42">
        <v>8.2226686785038681E-4</v>
      </c>
      <c r="E2313" s="36">
        <v>2.1834525324772995E-3</v>
      </c>
      <c r="F2313" s="173">
        <v>0.13674522211942133</v>
      </c>
      <c r="G2313" s="174">
        <v>0.34512285179597618</v>
      </c>
      <c r="H2313" s="174">
        <v>0.2910875144751936</v>
      </c>
      <c r="I2313" s="36">
        <v>0.77295558839059109</v>
      </c>
    </row>
    <row r="2314" spans="1:9" x14ac:dyDescent="0.25">
      <c r="A2314" s="143" t="s">
        <v>185</v>
      </c>
      <c r="B2314" s="102">
        <v>0</v>
      </c>
      <c r="C2314" s="42">
        <v>1.9237936925426132E-4</v>
      </c>
      <c r="D2314" s="42">
        <v>2.2174215871668367E-2</v>
      </c>
      <c r="E2314" s="36">
        <v>2.2366595240922629E-2</v>
      </c>
      <c r="F2314" s="173">
        <v>0</v>
      </c>
      <c r="G2314" s="174">
        <v>6.8103476647337804E-2</v>
      </c>
      <c r="H2314" s="174">
        <v>7.8498084209502279</v>
      </c>
      <c r="I2314" s="36">
        <v>7.9179118975975662</v>
      </c>
    </row>
    <row r="2315" spans="1:9" x14ac:dyDescent="0.25">
      <c r="A2315" s="143" t="s">
        <v>186</v>
      </c>
      <c r="B2315" s="102">
        <v>0</v>
      </c>
      <c r="C2315" s="42">
        <v>1.7219575221390372E-3</v>
      </c>
      <c r="D2315" s="42">
        <v>0.37308096111387007</v>
      </c>
      <c r="E2315" s="36">
        <v>0.37480291863600912</v>
      </c>
      <c r="F2315" s="173">
        <v>0</v>
      </c>
      <c r="G2315" s="174">
        <v>0.60958352421724626</v>
      </c>
      <c r="H2315" s="174">
        <v>132.07294847299218</v>
      </c>
      <c r="I2315" s="36">
        <v>132.68253199720942</v>
      </c>
    </row>
    <row r="2316" spans="1:9" x14ac:dyDescent="0.25">
      <c r="A2316" s="143" t="s">
        <v>187</v>
      </c>
      <c r="B2316" s="102">
        <v>0</v>
      </c>
      <c r="C2316" s="42">
        <v>3.5176173818808635E-3</v>
      </c>
      <c r="D2316" s="42">
        <v>1.6565344422908277E-2</v>
      </c>
      <c r="E2316" s="36">
        <v>2.0082961804789141E-2</v>
      </c>
      <c r="F2316" s="173">
        <v>0</v>
      </c>
      <c r="G2316" s="174">
        <v>1.2452581279886201</v>
      </c>
      <c r="H2316" s="174">
        <v>5.864233526878829</v>
      </c>
      <c r="I2316" s="36">
        <v>7.1094916548674494</v>
      </c>
    </row>
    <row r="2317" spans="1:9" x14ac:dyDescent="0.25">
      <c r="A2317" s="143" t="s">
        <v>188</v>
      </c>
      <c r="B2317" s="102">
        <v>0</v>
      </c>
      <c r="C2317" s="42">
        <v>1.7755513928862586E-4</v>
      </c>
      <c r="D2317" s="42">
        <v>1.2419999999999999E-2</v>
      </c>
      <c r="E2317" s="36">
        <v>1.2597555139288624E-2</v>
      </c>
      <c r="F2317" s="173">
        <v>0</v>
      </c>
      <c r="G2317" s="174">
        <v>6.2855608317209891E-2</v>
      </c>
      <c r="H2317" s="174">
        <v>4.3967561762925333</v>
      </c>
      <c r="I2317" s="36">
        <v>4.4596117846097441</v>
      </c>
    </row>
    <row r="2318" spans="1:9" x14ac:dyDescent="0.25">
      <c r="A2318" s="143" t="s">
        <v>189</v>
      </c>
      <c r="B2318" s="102">
        <v>0</v>
      </c>
      <c r="C2318" s="42">
        <v>1.6547558899955263E-4</v>
      </c>
      <c r="D2318" s="42">
        <v>3.1739999999999997E-3</v>
      </c>
      <c r="E2318" s="36">
        <v>3.3394755889995524E-3</v>
      </c>
      <c r="F2318" s="173">
        <v>0</v>
      </c>
      <c r="G2318" s="174">
        <v>5.8579373426685025E-2</v>
      </c>
      <c r="H2318" s="174">
        <v>1.1236154672747587</v>
      </c>
      <c r="I2318" s="36">
        <v>1.1821948407014438</v>
      </c>
    </row>
    <row r="2319" spans="1:9" x14ac:dyDescent="0.25">
      <c r="A2319" s="143" t="s">
        <v>190</v>
      </c>
      <c r="B2319" s="102">
        <v>0</v>
      </c>
      <c r="C2319" s="42">
        <v>9.9818846230191301E-4</v>
      </c>
      <c r="D2319" s="42">
        <v>0</v>
      </c>
      <c r="E2319" s="42">
        <v>9.9818846230191301E-4</v>
      </c>
      <c r="F2319" s="173">
        <v>0</v>
      </c>
      <c r="G2319" s="174">
        <v>0.3533648379009568</v>
      </c>
      <c r="H2319" s="174">
        <v>0</v>
      </c>
      <c r="I2319" s="36">
        <v>0.3533648379009568</v>
      </c>
    </row>
    <row r="2320" spans="1:9" x14ac:dyDescent="0.25">
      <c r="A2320" s="143" t="s">
        <v>191</v>
      </c>
      <c r="B2320" s="102">
        <v>0</v>
      </c>
      <c r="C2320" s="42">
        <v>1.0197213952211957E-5</v>
      </c>
      <c r="D2320" s="42">
        <v>4.5380762126430907E-4</v>
      </c>
      <c r="E2320" s="42">
        <v>4.6400483521652101E-4</v>
      </c>
      <c r="F2320" s="173">
        <v>0</v>
      </c>
      <c r="G2320" s="174">
        <v>3.6098762822354526E-3</v>
      </c>
      <c r="H2320" s="174">
        <v>0.1606506812916646</v>
      </c>
      <c r="I2320" s="36">
        <v>0.16426055757390004</v>
      </c>
    </row>
    <row r="2321" spans="1:53" x14ac:dyDescent="0.25">
      <c r="A2321" s="156" t="s">
        <v>192</v>
      </c>
      <c r="B2321" s="175">
        <v>0</v>
      </c>
      <c r="C2321" s="157">
        <v>9.7770029380286907E-5</v>
      </c>
      <c r="D2321" s="157">
        <v>5.6736413881676689E-4</v>
      </c>
      <c r="E2321" s="157">
        <v>6.6513416819705378E-4</v>
      </c>
      <c r="F2321" s="176">
        <v>0</v>
      </c>
      <c r="G2321" s="177">
        <v>3.4611190059104589E-2</v>
      </c>
      <c r="H2321" s="177">
        <v>0.20085038498788363</v>
      </c>
      <c r="I2321" s="158">
        <v>0.2354615750469882</v>
      </c>
      <c r="AY2321" s="159"/>
    </row>
    <row r="2323" spans="1:53" x14ac:dyDescent="0.25">
      <c r="A2323" s="77" t="s">
        <v>332</v>
      </c>
    </row>
    <row r="2324" spans="1:53" x14ac:dyDescent="0.25">
      <c r="A2324" s="149"/>
      <c r="B2324" s="160" t="s">
        <v>285</v>
      </c>
      <c r="C2324" s="161"/>
      <c r="D2324" s="161"/>
      <c r="E2324" s="162"/>
      <c r="F2324" s="60" t="s">
        <v>286</v>
      </c>
      <c r="G2324" s="83"/>
      <c r="H2324" s="84"/>
      <c r="I2324" s="84"/>
    </row>
    <row r="2325" spans="1:53" ht="26.25" x14ac:dyDescent="0.25">
      <c r="A2325" s="156" t="s">
        <v>194</v>
      </c>
      <c r="B2325" s="164" t="s">
        <v>195</v>
      </c>
      <c r="C2325" s="165" t="s">
        <v>196</v>
      </c>
      <c r="D2325" s="165" t="s">
        <v>197</v>
      </c>
      <c r="E2325" s="19" t="s">
        <v>198</v>
      </c>
      <c r="F2325" s="89" t="s">
        <v>195</v>
      </c>
      <c r="G2325" s="89" t="s">
        <v>196</v>
      </c>
      <c r="H2325" s="165" t="s">
        <v>197</v>
      </c>
      <c r="I2325" s="19" t="s">
        <v>198</v>
      </c>
    </row>
    <row r="2326" spans="1:53" x14ac:dyDescent="0.25">
      <c r="A2326" s="143" t="s">
        <v>170</v>
      </c>
      <c r="B2326" s="167">
        <v>219.59316740951272</v>
      </c>
      <c r="C2326" s="154">
        <v>227.61282783100728</v>
      </c>
      <c r="D2326" s="154">
        <v>2824.8098147832447</v>
      </c>
      <c r="E2326" s="155">
        <v>3272.015810023765</v>
      </c>
      <c r="F2326" s="168">
        <v>77737.328106233137</v>
      </c>
      <c r="G2326" s="169">
        <v>80576.33708288167</v>
      </c>
      <c r="H2326" s="169">
        <v>1000000</v>
      </c>
      <c r="I2326" s="151">
        <v>1158313.6651891149</v>
      </c>
    </row>
    <row r="2327" spans="1:53" x14ac:dyDescent="0.25">
      <c r="A2327" s="143" t="s">
        <v>172</v>
      </c>
      <c r="B2327" s="167">
        <v>215.88436834795067</v>
      </c>
      <c r="C2327" s="154">
        <v>222.65219705239599</v>
      </c>
      <c r="D2327" s="154">
        <v>2824.8098147832447</v>
      </c>
      <c r="E2327" s="155">
        <v>3263.3463801835915</v>
      </c>
      <c r="F2327" s="170">
        <v>76424.39049105189</v>
      </c>
      <c r="G2327" s="171">
        <v>78820.243361934336</v>
      </c>
      <c r="H2327" s="171">
        <v>1000000</v>
      </c>
      <c r="I2327" s="155">
        <v>1155244.6338529864</v>
      </c>
    </row>
    <row r="2328" spans="1:53" x14ac:dyDescent="0.25">
      <c r="A2328" s="143" t="s">
        <v>33</v>
      </c>
      <c r="B2328" s="167">
        <v>10.21930684213706</v>
      </c>
      <c r="C2328" s="154">
        <v>13.961482023941834</v>
      </c>
      <c r="D2328" s="154">
        <v>0</v>
      </c>
      <c r="E2328" s="155">
        <v>24.180788866078892</v>
      </c>
      <c r="F2328" s="170">
        <v>3617.6973007725178</v>
      </c>
      <c r="G2328" s="171">
        <v>4942.4502672273311</v>
      </c>
      <c r="H2328" s="171">
        <v>0</v>
      </c>
      <c r="I2328" s="155">
        <v>8560.1475679998475</v>
      </c>
    </row>
    <row r="2329" spans="1:53" x14ac:dyDescent="0.25">
      <c r="A2329" s="143" t="s">
        <v>25</v>
      </c>
      <c r="B2329" s="167">
        <v>185.96588337591126</v>
      </c>
      <c r="C2329" s="154">
        <v>147.10250526276866</v>
      </c>
      <c r="D2329" s="154">
        <v>1977.3668703482713</v>
      </c>
      <c r="E2329" s="155">
        <v>2310.4352589869513</v>
      </c>
      <c r="F2329" s="170">
        <v>65833.063310204103</v>
      </c>
      <c r="G2329" s="171">
        <v>52075.189095183821</v>
      </c>
      <c r="H2329" s="171">
        <v>700000</v>
      </c>
      <c r="I2329" s="155">
        <v>817908.25240538805</v>
      </c>
      <c r="AZ2329" s="159"/>
    </row>
    <row r="2330" spans="1:53" x14ac:dyDescent="0.25">
      <c r="A2330" s="143" t="s">
        <v>173</v>
      </c>
      <c r="B2330" s="167">
        <v>19.699178129902347</v>
      </c>
      <c r="C2330" s="154">
        <v>61.588209765685477</v>
      </c>
      <c r="D2330" s="154">
        <v>847.44294443497358</v>
      </c>
      <c r="E2330" s="155">
        <v>928.7303323305614</v>
      </c>
      <c r="F2330" s="170">
        <v>6973.6298800752784</v>
      </c>
      <c r="G2330" s="171">
        <v>21802.603999523169</v>
      </c>
      <c r="H2330" s="171">
        <v>300000.00000000006</v>
      </c>
      <c r="I2330" s="155">
        <v>328776.2338795985</v>
      </c>
      <c r="AX2330" s="159"/>
    </row>
    <row r="2331" spans="1:53" x14ac:dyDescent="0.25">
      <c r="A2331" s="143" t="s">
        <v>199</v>
      </c>
      <c r="B2331" s="272">
        <v>2.1754928246977348E-2</v>
      </c>
      <c r="C2331" s="273">
        <v>9.6160800765858062E-3</v>
      </c>
      <c r="D2331" s="154">
        <v>0</v>
      </c>
      <c r="E2331" s="155">
        <v>3.1371008323563154E-2</v>
      </c>
      <c r="F2331" s="170">
        <v>7.701378030168966</v>
      </c>
      <c r="G2331" s="171">
        <v>3.4041513259623368</v>
      </c>
      <c r="H2331" s="171">
        <v>0</v>
      </c>
      <c r="I2331" s="155">
        <v>11.105529356131303</v>
      </c>
      <c r="BA2331" s="159"/>
    </row>
    <row r="2332" spans="1:53" x14ac:dyDescent="0.25">
      <c r="A2332" s="143" t="s">
        <v>175</v>
      </c>
      <c r="B2332" s="167">
        <v>14.873791633265313</v>
      </c>
      <c r="C2332" s="154">
        <v>17.359437849327882</v>
      </c>
      <c r="D2332" s="154">
        <v>192.25589351877807</v>
      </c>
      <c r="E2332" s="155">
        <v>224.48912300137127</v>
      </c>
      <c r="F2332" s="170">
        <v>5265.4134644482674</v>
      </c>
      <c r="G2332" s="171">
        <v>6145.3474702897538</v>
      </c>
      <c r="H2332" s="171">
        <v>68059.76547965598</v>
      </c>
      <c r="I2332" s="155">
        <v>79470.526414394015</v>
      </c>
      <c r="AV2332" s="432"/>
    </row>
    <row r="2333" spans="1:53" x14ac:dyDescent="0.25">
      <c r="A2333" s="143" t="s">
        <v>85</v>
      </c>
      <c r="B2333" s="102">
        <v>0.5066679133386095</v>
      </c>
      <c r="C2333" s="42">
        <v>0.10692790647891762</v>
      </c>
      <c r="D2333" s="42">
        <v>1.7281990041769883E-3</v>
      </c>
      <c r="E2333" s="36">
        <v>0.61532401882170407</v>
      </c>
      <c r="F2333" s="173">
        <v>179.36354889700337</v>
      </c>
      <c r="G2333" s="174">
        <v>37.853134720548432</v>
      </c>
      <c r="H2333" s="174">
        <v>0.61179304713991789</v>
      </c>
      <c r="I2333" s="36">
        <v>217.82847666469169</v>
      </c>
    </row>
    <row r="2334" spans="1:53" x14ac:dyDescent="0.25">
      <c r="A2334" s="143" t="s">
        <v>86</v>
      </c>
      <c r="B2334" s="102">
        <v>3.5230223114007602E-4</v>
      </c>
      <c r="C2334" s="42">
        <v>2.3025460826467029E-4</v>
      </c>
      <c r="D2334" s="42">
        <v>1.5233208966754122E-3</v>
      </c>
      <c r="E2334" s="36">
        <v>2.1058777360801586E-3</v>
      </c>
      <c r="F2334" s="173">
        <v>0.1247171506189025</v>
      </c>
      <c r="G2334" s="174">
        <v>8.1511543559380589E-2</v>
      </c>
      <c r="H2334" s="174">
        <v>0.53926494049380835</v>
      </c>
      <c r="I2334" s="36">
        <v>0.7454936346720914</v>
      </c>
    </row>
    <row r="2335" spans="1:53" x14ac:dyDescent="0.25">
      <c r="A2335" s="143" t="s">
        <v>176</v>
      </c>
      <c r="B2335" s="167">
        <v>30.167189124675716</v>
      </c>
      <c r="C2335" s="154">
        <v>20.628292514885548</v>
      </c>
      <c r="D2335" s="154">
        <v>192.71141952652235</v>
      </c>
      <c r="E2335" s="155">
        <v>243.50690116608362</v>
      </c>
      <c r="F2335" s="170">
        <v>10679.369976272377</v>
      </c>
      <c r="G2335" s="171">
        <v>7302.5420709494429</v>
      </c>
      <c r="H2335" s="171">
        <v>68221.024480301028</v>
      </c>
      <c r="I2335" s="155">
        <v>86202.936527522863</v>
      </c>
    </row>
    <row r="2336" spans="1:53" x14ac:dyDescent="0.25">
      <c r="A2336" s="143" t="s">
        <v>177</v>
      </c>
      <c r="B2336" s="102">
        <v>1.6302985801802929E-2</v>
      </c>
      <c r="C2336" s="42">
        <v>1.6754192060952518E-2</v>
      </c>
      <c r="D2336" s="42">
        <v>3.213654474154836E-2</v>
      </c>
      <c r="E2336" s="36">
        <v>6.5193722604303811E-2</v>
      </c>
      <c r="F2336" s="173">
        <v>5.7713569658684802</v>
      </c>
      <c r="G2336" s="174">
        <v>5.9310867490164512</v>
      </c>
      <c r="H2336" s="174">
        <v>11.376533943406127</v>
      </c>
      <c r="I2336" s="36">
        <v>23.078977658291059</v>
      </c>
    </row>
    <row r="2337" spans="1:51" x14ac:dyDescent="0.25">
      <c r="A2337" s="143" t="s">
        <v>178</v>
      </c>
      <c r="B2337" s="102">
        <v>3.3688237337417458E-2</v>
      </c>
      <c r="C2337" s="42">
        <v>1.368995615399881E-2</v>
      </c>
      <c r="D2337" s="42">
        <v>0.54069704509256533</v>
      </c>
      <c r="E2337" s="36">
        <v>0.58807523858398159</v>
      </c>
      <c r="F2337" s="173">
        <v>11.925842639428257</v>
      </c>
      <c r="G2337" s="174">
        <v>4.8463284439024354</v>
      </c>
      <c r="H2337" s="174">
        <v>191.41007025071332</v>
      </c>
      <c r="I2337" s="36">
        <v>208.18224133404402</v>
      </c>
    </row>
    <row r="2338" spans="1:51" x14ac:dyDescent="0.25">
      <c r="A2338" s="143" t="s">
        <v>179</v>
      </c>
      <c r="B2338" s="102">
        <v>5.2934550409527138E-2</v>
      </c>
      <c r="C2338" s="42">
        <v>3.1899023508155273E-2</v>
      </c>
      <c r="D2338" s="42">
        <v>2.4007745540446778E-2</v>
      </c>
      <c r="E2338" s="36">
        <v>0.10884131945812919</v>
      </c>
      <c r="F2338" s="173">
        <v>18.739155511461913</v>
      </c>
      <c r="G2338" s="174">
        <v>11.292449969982483</v>
      </c>
      <c r="H2338" s="174">
        <v>8.4988891693896065</v>
      </c>
      <c r="I2338" s="36">
        <v>38.530494650834001</v>
      </c>
    </row>
    <row r="2339" spans="1:51" ht="15" customHeight="1" x14ac:dyDescent="0.25">
      <c r="A2339" s="143" t="s">
        <v>180</v>
      </c>
      <c r="B2339" s="102">
        <v>1.8193204674857872E-3</v>
      </c>
      <c r="C2339" s="42">
        <v>1.946344753685035E-3</v>
      </c>
      <c r="D2339" s="42">
        <v>1.7999999999999999E-2</v>
      </c>
      <c r="E2339" s="36">
        <v>2.1765665221170821E-2</v>
      </c>
      <c r="F2339" s="173">
        <v>0.64405060403168723</v>
      </c>
      <c r="G2339" s="174">
        <v>0.68901798043150142</v>
      </c>
      <c r="H2339" s="174">
        <v>6.3721104004239626</v>
      </c>
      <c r="I2339" s="36">
        <v>7.7051789848871497</v>
      </c>
    </row>
    <row r="2340" spans="1:51" ht="15" customHeight="1" x14ac:dyDescent="0.25">
      <c r="A2340" s="143" t="s">
        <v>181</v>
      </c>
      <c r="B2340" s="102">
        <v>1.5825580374265993E-3</v>
      </c>
      <c r="C2340" s="42">
        <v>1.5917740678626641E-3</v>
      </c>
      <c r="D2340" s="42">
        <v>4.5999999999999999E-3</v>
      </c>
      <c r="E2340" s="36">
        <v>7.7743321052892635E-3</v>
      </c>
      <c r="F2340" s="173">
        <v>0.56023525164225374</v>
      </c>
      <c r="G2340" s="174">
        <v>0.5634977829418244</v>
      </c>
      <c r="H2340" s="174">
        <v>1.6284282134416792</v>
      </c>
      <c r="I2340" s="36">
        <v>2.7521612480257578</v>
      </c>
    </row>
    <row r="2341" spans="1:51" ht="12.75" customHeight="1" x14ac:dyDescent="0.25">
      <c r="A2341" s="143" t="s">
        <v>182</v>
      </c>
      <c r="B2341" s="102">
        <v>2.9441660306028402E-2</v>
      </c>
      <c r="C2341" s="42">
        <v>4.667399514361216E-2</v>
      </c>
      <c r="D2341" s="42">
        <v>0</v>
      </c>
      <c r="E2341" s="36">
        <v>7.6115655449640565E-2</v>
      </c>
      <c r="F2341" s="173">
        <v>10.422528324544052</v>
      </c>
      <c r="G2341" s="174">
        <v>16.522880549108255</v>
      </c>
      <c r="H2341" s="174">
        <v>0</v>
      </c>
      <c r="I2341" s="36">
        <v>26.945408873652308</v>
      </c>
    </row>
    <row r="2342" spans="1:51" ht="12.75" customHeight="1" x14ac:dyDescent="0.25">
      <c r="A2342" s="143" t="s">
        <v>200</v>
      </c>
      <c r="B2342" s="102">
        <v>4.2761980174424772E-4</v>
      </c>
      <c r="C2342" s="42">
        <v>1.9620315615182678E-4</v>
      </c>
      <c r="D2342" s="42">
        <v>6.5769220473088272E-4</v>
      </c>
      <c r="E2342" s="36">
        <v>1.2815151626269573E-3</v>
      </c>
      <c r="F2342" s="173">
        <v>0.15138003256231963</v>
      </c>
      <c r="G2342" s="174">
        <v>6.9457120661725685E-2</v>
      </c>
      <c r="H2342" s="174">
        <v>0.23282707433574576</v>
      </c>
      <c r="I2342" s="36">
        <v>0.45366422755979113</v>
      </c>
    </row>
    <row r="2343" spans="1:51" ht="12.75" customHeight="1" x14ac:dyDescent="0.25">
      <c r="A2343" s="143" t="s">
        <v>201</v>
      </c>
      <c r="B2343" s="102">
        <v>5.5202455120668362E-4</v>
      </c>
      <c r="C2343" s="42">
        <v>6.0797074165341077E-4</v>
      </c>
      <c r="D2343" s="42">
        <v>8.2226686785038681E-4</v>
      </c>
      <c r="E2343" s="36">
        <v>1.9822621607104812E-3</v>
      </c>
      <c r="F2343" s="173">
        <v>0.19542007689074883</v>
      </c>
      <c r="G2343" s="174">
        <v>0.2152253714468427</v>
      </c>
      <c r="H2343" s="174">
        <v>0.2910875144751936</v>
      </c>
      <c r="I2343" s="36">
        <v>0.70173296281278519</v>
      </c>
    </row>
    <row r="2344" spans="1:51" x14ac:dyDescent="0.25">
      <c r="A2344" s="143" t="s">
        <v>185</v>
      </c>
      <c r="B2344" s="102">
        <v>7.4252432394585359E-4</v>
      </c>
      <c r="C2344" s="42">
        <v>4.2852129933595899E-3</v>
      </c>
      <c r="D2344" s="42">
        <v>2.2174215871668367E-2</v>
      </c>
      <c r="E2344" s="36">
        <v>2.720195318897381E-2</v>
      </c>
      <c r="F2344" s="173">
        <v>0.26285816484350805</v>
      </c>
      <c r="G2344" s="174">
        <v>1.5169916823899192</v>
      </c>
      <c r="H2344" s="174">
        <v>7.8498084209502279</v>
      </c>
      <c r="I2344" s="36">
        <v>9.629658268183654</v>
      </c>
    </row>
    <row r="2345" spans="1:51" x14ac:dyDescent="0.25">
      <c r="A2345" s="143" t="s">
        <v>186</v>
      </c>
      <c r="B2345" s="102">
        <v>9.4588464926346366E-4</v>
      </c>
      <c r="C2345" s="42">
        <v>2.8714000153155727E-3</v>
      </c>
      <c r="D2345" s="42">
        <v>0.37308096111387007</v>
      </c>
      <c r="E2345" s="36">
        <v>0.3768982457784491</v>
      </c>
      <c r="F2345" s="173">
        <v>0.33484896728739383</v>
      </c>
      <c r="G2345" s="174">
        <v>1.0164932167427714</v>
      </c>
      <c r="H2345" s="174">
        <v>132.07294847299218</v>
      </c>
      <c r="I2345" s="36">
        <v>133.42429065702234</v>
      </c>
    </row>
    <row r="2346" spans="1:51" x14ac:dyDescent="0.25">
      <c r="A2346" s="143" t="s">
        <v>187</v>
      </c>
      <c r="B2346" s="102">
        <v>1.7095683312295473E-3</v>
      </c>
      <c r="C2346" s="42">
        <v>7.2381733491497253E-3</v>
      </c>
      <c r="D2346" s="42">
        <v>1.6565344422908277E-2</v>
      </c>
      <c r="E2346" s="36">
        <v>2.5513086103287549E-2</v>
      </c>
      <c r="F2346" s="173">
        <v>0.6051976746479576</v>
      </c>
      <c r="G2346" s="174">
        <v>2.5623577598993617</v>
      </c>
      <c r="H2346" s="174">
        <v>5.864233526878829</v>
      </c>
      <c r="I2346" s="36">
        <v>9.0317889614261482</v>
      </c>
    </row>
    <row r="2347" spans="1:51" x14ac:dyDescent="0.25">
      <c r="A2347" s="143" t="s">
        <v>188</v>
      </c>
      <c r="B2347" s="102">
        <v>8.5932238349726488E-5</v>
      </c>
      <c r="C2347" s="42">
        <v>5.3124702794594514E-4</v>
      </c>
      <c r="D2347" s="42">
        <v>1.2419999999999999E-2</v>
      </c>
      <c r="E2347" s="36">
        <v>1.3037179266295671E-2</v>
      </c>
      <c r="F2347" s="173">
        <v>3.042053942888906E-2</v>
      </c>
      <c r="G2347" s="174">
        <v>0.18806470622048202</v>
      </c>
      <c r="H2347" s="174">
        <v>4.3967561762925333</v>
      </c>
      <c r="I2347" s="36">
        <v>4.6152414219419047</v>
      </c>
    </row>
    <row r="2348" spans="1:51" x14ac:dyDescent="0.25">
      <c r="A2348" s="143" t="s">
        <v>189</v>
      </c>
      <c r="B2348" s="102">
        <v>6.7163065878157103E-5</v>
      </c>
      <c r="C2348" s="42">
        <v>4.1471233006446602E-4</v>
      </c>
      <c r="D2348" s="42">
        <v>3.1739999999999997E-3</v>
      </c>
      <c r="E2348" s="36">
        <v>3.6558753959426227E-3</v>
      </c>
      <c r="F2348" s="173">
        <v>2.3776137255920256E-2</v>
      </c>
      <c r="G2348" s="174">
        <v>0.14681070842154662</v>
      </c>
      <c r="H2348" s="174">
        <v>1.1236154672747587</v>
      </c>
      <c r="I2348" s="36">
        <v>1.2942023129522253</v>
      </c>
    </row>
    <row r="2349" spans="1:51" x14ac:dyDescent="0.25">
      <c r="A2349" s="143" t="s">
        <v>190</v>
      </c>
      <c r="B2349" s="102">
        <v>1.5291374463628508E-3</v>
      </c>
      <c r="C2349" s="42">
        <v>1.4997363606374527E-2</v>
      </c>
      <c r="D2349" s="42">
        <v>0</v>
      </c>
      <c r="E2349" s="42">
        <v>1.6526501052737376E-2</v>
      </c>
      <c r="F2349" s="173">
        <v>0.54132403475813673</v>
      </c>
      <c r="G2349" s="174">
        <v>5.3091587008399417</v>
      </c>
      <c r="H2349" s="174">
        <v>0</v>
      </c>
      <c r="I2349" s="36">
        <v>5.8504827355980771</v>
      </c>
    </row>
    <row r="2350" spans="1:51" x14ac:dyDescent="0.25">
      <c r="A2350" s="143" t="s">
        <v>191</v>
      </c>
      <c r="B2350" s="102">
        <v>1.0034527068090003E-5</v>
      </c>
      <c r="C2350" s="42">
        <v>3.9300259356561435E-5</v>
      </c>
      <c r="D2350" s="42">
        <v>4.5380762126430907E-4</v>
      </c>
      <c r="E2350" s="42">
        <v>5.0314240768896054E-4</v>
      </c>
      <c r="F2350" s="173">
        <v>3.5522841274395599E-3</v>
      </c>
      <c r="G2350" s="174">
        <v>1.3912532854739127E-2</v>
      </c>
      <c r="H2350" s="174">
        <v>0.1606506812916646</v>
      </c>
      <c r="I2350" s="36">
        <v>0.17811549827384329</v>
      </c>
    </row>
    <row r="2351" spans="1:51" x14ac:dyDescent="0.25">
      <c r="A2351" s="156" t="s">
        <v>192</v>
      </c>
      <c r="B2351" s="175">
        <v>1.9744588392307729E-5</v>
      </c>
      <c r="C2351" s="157">
        <v>1.1132007980907649E-4</v>
      </c>
      <c r="D2351" s="157">
        <v>5.6736413881676689E-4</v>
      </c>
      <c r="E2351" s="157">
        <v>6.9842880701815116E-4</v>
      </c>
      <c r="F2351" s="176">
        <v>6.9897053914841295E-3</v>
      </c>
      <c r="G2351" s="177">
        <v>3.9407991018191209E-2</v>
      </c>
      <c r="H2351" s="177">
        <v>0.20085038498788363</v>
      </c>
      <c r="I2351" s="158">
        <v>0.24724808139755897</v>
      </c>
      <c r="AY2351" s="159"/>
    </row>
    <row r="2353" spans="1:53" x14ac:dyDescent="0.25">
      <c r="A2353" s="77" t="s">
        <v>333</v>
      </c>
    </row>
    <row r="2354" spans="1:53" x14ac:dyDescent="0.25">
      <c r="A2354" s="149"/>
      <c r="B2354" s="160" t="s">
        <v>285</v>
      </c>
      <c r="C2354" s="161"/>
      <c r="D2354" s="161"/>
      <c r="E2354" s="162"/>
      <c r="F2354" s="60" t="s">
        <v>286</v>
      </c>
      <c r="G2354" s="83"/>
      <c r="H2354" s="84"/>
      <c r="I2354" s="84"/>
    </row>
    <row r="2355" spans="1:53" ht="26.25" x14ac:dyDescent="0.25">
      <c r="A2355" s="156" t="s">
        <v>194</v>
      </c>
      <c r="B2355" s="164" t="s">
        <v>195</v>
      </c>
      <c r="C2355" s="165" t="s">
        <v>196</v>
      </c>
      <c r="D2355" s="165" t="s">
        <v>197</v>
      </c>
      <c r="E2355" s="19" t="s">
        <v>198</v>
      </c>
      <c r="F2355" s="89" t="s">
        <v>195</v>
      </c>
      <c r="G2355" s="89" t="s">
        <v>196</v>
      </c>
      <c r="H2355" s="165" t="s">
        <v>197</v>
      </c>
      <c r="I2355" s="19" t="s">
        <v>198</v>
      </c>
    </row>
    <row r="2356" spans="1:53" x14ac:dyDescent="0.25">
      <c r="A2356" s="143" t="s">
        <v>170</v>
      </c>
      <c r="B2356" s="167">
        <v>224.55057459918217</v>
      </c>
      <c r="C2356" s="154">
        <v>1971.6023726594417</v>
      </c>
      <c r="D2356" s="154">
        <v>2824.8098147832447</v>
      </c>
      <c r="E2356" s="155">
        <v>5020.9627620418687</v>
      </c>
      <c r="F2356" s="168">
        <v>79492.280656923642</v>
      </c>
      <c r="G2356" s="169">
        <v>697959.33246243268</v>
      </c>
      <c r="H2356" s="169">
        <v>1000000</v>
      </c>
      <c r="I2356" s="151">
        <v>1777451.6131193563</v>
      </c>
    </row>
    <row r="2357" spans="1:53" x14ac:dyDescent="0.25">
      <c r="A2357" s="143" t="s">
        <v>172</v>
      </c>
      <c r="B2357" s="167">
        <v>223.30051169345356</v>
      </c>
      <c r="C2357" s="154">
        <v>2028.1468502997739</v>
      </c>
      <c r="D2357" s="154">
        <v>2824.8098147832447</v>
      </c>
      <c r="E2357" s="155">
        <v>5076.2571767764721</v>
      </c>
      <c r="F2357" s="170">
        <v>79049.750721213772</v>
      </c>
      <c r="G2357" s="171">
        <v>717976.42435457173</v>
      </c>
      <c r="H2357" s="171">
        <v>1000000</v>
      </c>
      <c r="I2357" s="155">
        <v>1797026.1750757855</v>
      </c>
    </row>
    <row r="2358" spans="1:53" x14ac:dyDescent="0.25">
      <c r="A2358" s="143" t="s">
        <v>33</v>
      </c>
      <c r="B2358" s="167">
        <v>3.5279470484033242</v>
      </c>
      <c r="C2358" s="154">
        <v>-159.75605185200706</v>
      </c>
      <c r="D2358" s="154">
        <v>0</v>
      </c>
      <c r="E2358" s="155">
        <v>-156.22810480360374</v>
      </c>
      <c r="F2358" s="170">
        <v>1248.9148932931023</v>
      </c>
      <c r="G2358" s="171">
        <v>-56554.622196491335</v>
      </c>
      <c r="H2358" s="171">
        <v>0</v>
      </c>
      <c r="I2358" s="155">
        <v>-55305.707303198236</v>
      </c>
    </row>
    <row r="2359" spans="1:53" x14ac:dyDescent="0.25">
      <c r="A2359" s="143" t="s">
        <v>25</v>
      </c>
      <c r="B2359" s="167">
        <v>208.59805839463911</v>
      </c>
      <c r="C2359" s="154">
        <v>2174.5372216801802</v>
      </c>
      <c r="D2359" s="154">
        <v>2824.8098147832447</v>
      </c>
      <c r="E2359" s="155">
        <v>5207.9450948580634</v>
      </c>
      <c r="F2359" s="170">
        <v>73844.992078040275</v>
      </c>
      <c r="G2359" s="171">
        <v>769799.51368762809</v>
      </c>
      <c r="H2359" s="171">
        <v>1000000</v>
      </c>
      <c r="I2359" s="155">
        <v>1843644.5057656681</v>
      </c>
      <c r="AZ2359" s="159"/>
    </row>
    <row r="2360" spans="1:53" x14ac:dyDescent="0.25">
      <c r="A2360" s="143" t="s">
        <v>173</v>
      </c>
      <c r="B2360" s="167">
        <v>11.174506250411115</v>
      </c>
      <c r="C2360" s="154">
        <v>13.365680471600479</v>
      </c>
      <c r="D2360" s="154">
        <v>0</v>
      </c>
      <c r="E2360" s="155">
        <v>24.540186722011594</v>
      </c>
      <c r="F2360" s="170">
        <v>3955.8437498804024</v>
      </c>
      <c r="G2360" s="171">
        <v>4731.5328634349371</v>
      </c>
      <c r="H2360" s="171">
        <v>0</v>
      </c>
      <c r="I2360" s="155">
        <v>8687.3766133153385</v>
      </c>
      <c r="AX2360" s="159"/>
    </row>
    <row r="2361" spans="1:53" x14ac:dyDescent="0.25">
      <c r="A2361" s="143" t="s">
        <v>199</v>
      </c>
      <c r="B2361" s="272">
        <v>1.1680636444570161E-2</v>
      </c>
      <c r="C2361" s="273">
        <v>-2.0651226363683786E-2</v>
      </c>
      <c r="D2361" s="154">
        <v>0</v>
      </c>
      <c r="E2361" s="155">
        <v>-8.9705899191136248E-3</v>
      </c>
      <c r="F2361" s="170">
        <v>4.1350169428898171</v>
      </c>
      <c r="G2361" s="171">
        <v>-7.3106607940854991</v>
      </c>
      <c r="H2361" s="171">
        <v>0</v>
      </c>
      <c r="I2361" s="155">
        <v>-3.1756438511956824</v>
      </c>
      <c r="BA2361" s="159"/>
    </row>
    <row r="2362" spans="1:53" x14ac:dyDescent="0.25">
      <c r="A2362" s="143" t="s">
        <v>175</v>
      </c>
      <c r="B2362" s="167">
        <v>14.548251033636337</v>
      </c>
      <c r="C2362" s="154">
        <v>75.066943726078421</v>
      </c>
      <c r="D2362" s="154">
        <v>207.30975882734674</v>
      </c>
      <c r="E2362" s="155">
        <v>296.92495358706151</v>
      </c>
      <c r="F2362" s="170">
        <v>5150.1700955229317</v>
      </c>
      <c r="G2362" s="171">
        <v>26574.158491388036</v>
      </c>
      <c r="H2362" s="171">
        <v>73388.926129617757</v>
      </c>
      <c r="I2362" s="155">
        <v>105113.25471652873</v>
      </c>
      <c r="AV2362" s="432"/>
    </row>
    <row r="2363" spans="1:53" x14ac:dyDescent="0.25">
      <c r="A2363" s="143" t="s">
        <v>85</v>
      </c>
      <c r="B2363" s="102">
        <v>0.56461515445402066</v>
      </c>
      <c r="C2363" s="42">
        <v>0.37614683008302607</v>
      </c>
      <c r="D2363" s="42">
        <v>1.7281990041769883E-3</v>
      </c>
      <c r="E2363" s="36">
        <v>0.94249018354122371</v>
      </c>
      <c r="F2363" s="173">
        <v>199.87722766296926</v>
      </c>
      <c r="G2363" s="174">
        <v>133.15828489214198</v>
      </c>
      <c r="H2363" s="174">
        <v>0.61179304713991789</v>
      </c>
      <c r="I2363" s="36">
        <v>333.64730560225115</v>
      </c>
    </row>
    <row r="2364" spans="1:53" x14ac:dyDescent="0.25">
      <c r="A2364" s="143" t="s">
        <v>86</v>
      </c>
      <c r="B2364" s="102">
        <v>3.8825507406985024E-4</v>
      </c>
      <c r="C2364" s="42">
        <v>-6.0996298106205116E-5</v>
      </c>
      <c r="D2364" s="42">
        <v>1.5233208966754122E-3</v>
      </c>
      <c r="E2364" s="36">
        <v>1.8505796726390573E-3</v>
      </c>
      <c r="F2364" s="173">
        <v>0.13744467752765935</v>
      </c>
      <c r="G2364" s="174">
        <v>-2.1593063641661671E-2</v>
      </c>
      <c r="H2364" s="174">
        <v>0.53926494049380835</v>
      </c>
      <c r="I2364" s="36">
        <v>0.65511655437980598</v>
      </c>
    </row>
    <row r="2365" spans="1:53" x14ac:dyDescent="0.25">
      <c r="A2365" s="143" t="s">
        <v>176</v>
      </c>
      <c r="B2365" s="167">
        <v>31.589593261885465</v>
      </c>
      <c r="C2365" s="154">
        <v>86.335184609571058</v>
      </c>
      <c r="D2365" s="154">
        <v>207.76528483509102</v>
      </c>
      <c r="E2365" s="155">
        <v>325.69006270654756</v>
      </c>
      <c r="F2365" s="170">
        <v>11182.909764956839</v>
      </c>
      <c r="G2365" s="171">
        <v>30563.184876287254</v>
      </c>
      <c r="H2365" s="171">
        <v>73550.185130262806</v>
      </c>
      <c r="I2365" s="155">
        <v>115296.2797715069</v>
      </c>
    </row>
    <row r="2366" spans="1:53" x14ac:dyDescent="0.25">
      <c r="A2366" s="143" t="s">
        <v>177</v>
      </c>
      <c r="B2366" s="102">
        <v>1.9024450384612399E-2</v>
      </c>
      <c r="C2366" s="42">
        <v>7.4429512425301811E-2</v>
      </c>
      <c r="D2366" s="42">
        <v>3.213654474154836E-2</v>
      </c>
      <c r="E2366" s="36">
        <v>0.12559050755146256</v>
      </c>
      <c r="F2366" s="173">
        <v>6.7347721198965731</v>
      </c>
      <c r="G2366" s="174">
        <v>26.348503901319454</v>
      </c>
      <c r="H2366" s="174">
        <v>11.376533943406127</v>
      </c>
      <c r="I2366" s="36">
        <v>44.459809964622153</v>
      </c>
    </row>
    <row r="2367" spans="1:53" x14ac:dyDescent="0.25">
      <c r="A2367" s="143" t="s">
        <v>178</v>
      </c>
      <c r="B2367" s="102">
        <v>3.8639406956446569E-2</v>
      </c>
      <c r="C2367" s="42">
        <v>5.6325591700725638E-2</v>
      </c>
      <c r="D2367" s="42">
        <v>0.54069704509256533</v>
      </c>
      <c r="E2367" s="36">
        <v>0.63566204374973756</v>
      </c>
      <c r="F2367" s="173">
        <v>13.678587051854844</v>
      </c>
      <c r="G2367" s="174">
        <v>19.939604927012638</v>
      </c>
      <c r="H2367" s="174">
        <v>191.41007025071332</v>
      </c>
      <c r="I2367" s="36">
        <v>225.0282622295808</v>
      </c>
    </row>
    <row r="2368" spans="1:53" x14ac:dyDescent="0.25">
      <c r="A2368" s="143" t="s">
        <v>179</v>
      </c>
      <c r="B2368" s="102">
        <v>5.2139014813780214E-2</v>
      </c>
      <c r="C2368" s="42">
        <v>8.2456229568135322E-2</v>
      </c>
      <c r="D2368" s="42">
        <v>2.4007745540446778E-2</v>
      </c>
      <c r="E2368" s="36">
        <v>0.1586029899223623</v>
      </c>
      <c r="F2368" s="173">
        <v>18.457531031263777</v>
      </c>
      <c r="G2368" s="174">
        <v>29.190011000603388</v>
      </c>
      <c r="H2368" s="174">
        <v>8.4988891693896065</v>
      </c>
      <c r="I2368" s="36">
        <v>56.14643120125676</v>
      </c>
    </row>
    <row r="2369" spans="1:51" x14ac:dyDescent="0.25">
      <c r="A2369" s="143" t="s">
        <v>180</v>
      </c>
      <c r="B2369" s="102">
        <v>1.2695080870190147E-3</v>
      </c>
      <c r="C2369" s="42">
        <v>3.9269220387473054E-2</v>
      </c>
      <c r="D2369" s="42">
        <v>1.7999999999999999E-2</v>
      </c>
      <c r="E2369" s="36">
        <v>5.8538728474492069E-2</v>
      </c>
      <c r="F2369" s="173">
        <v>0.4494136491508996</v>
      </c>
      <c r="G2369" s="174">
        <v>13.901544869308763</v>
      </c>
      <c r="H2369" s="174">
        <v>6.3721104004239626</v>
      </c>
      <c r="I2369" s="36">
        <v>20.723068918883627</v>
      </c>
    </row>
    <row r="2370" spans="1:51" x14ac:dyDescent="0.25">
      <c r="A2370" s="143" t="s">
        <v>181</v>
      </c>
      <c r="B2370" s="102">
        <v>1.1339763875821049E-3</v>
      </c>
      <c r="C2370" s="42">
        <v>4.0997999226203778E-2</v>
      </c>
      <c r="D2370" s="42">
        <v>4.5999999999999999E-3</v>
      </c>
      <c r="E2370" s="36">
        <v>4.6731975613785885E-2</v>
      </c>
      <c r="F2370" s="173">
        <v>0.40143459628595141</v>
      </c>
      <c r="G2370" s="174">
        <v>14.513543181437036</v>
      </c>
      <c r="H2370" s="174">
        <v>1.6284282134416792</v>
      </c>
      <c r="I2370" s="36">
        <v>16.543405991164668</v>
      </c>
    </row>
    <row r="2371" spans="1:51" x14ac:dyDescent="0.25">
      <c r="A2371" s="143" t="s">
        <v>182</v>
      </c>
      <c r="B2371" s="102">
        <v>3.171536029439434E-2</v>
      </c>
      <c r="C2371" s="42">
        <v>-1.8141810411019726E-2</v>
      </c>
      <c r="D2371" s="42">
        <v>0</v>
      </c>
      <c r="E2371" s="36">
        <v>1.3573549883374614E-2</v>
      </c>
      <c r="F2371" s="173">
        <v>11.227432065839075</v>
      </c>
      <c r="G2371" s="174">
        <v>-6.4223121556988065</v>
      </c>
      <c r="H2371" s="174">
        <v>0</v>
      </c>
      <c r="I2371" s="36">
        <v>4.8051199101402684</v>
      </c>
    </row>
    <row r="2372" spans="1:51" x14ac:dyDescent="0.25">
      <c r="A2372" s="143" t="s">
        <v>200</v>
      </c>
      <c r="B2372" s="102">
        <v>4.0520138801722111E-4</v>
      </c>
      <c r="C2372" s="42">
        <v>2.3282178412465041E-4</v>
      </c>
      <c r="D2372" s="42">
        <v>6.5769220473088272E-4</v>
      </c>
      <c r="E2372" s="36">
        <v>1.2957153768727542E-3</v>
      </c>
      <c r="F2372" s="173">
        <v>0.14344377660282001</v>
      </c>
      <c r="G2372" s="174">
        <v>8.2420339559219305E-2</v>
      </c>
      <c r="H2372" s="174">
        <v>0.23282707433574576</v>
      </c>
      <c r="I2372" s="36">
        <v>0.45869119049778506</v>
      </c>
    </row>
    <row r="2373" spans="1:51" x14ac:dyDescent="0.25">
      <c r="A2373" s="143" t="s">
        <v>201</v>
      </c>
      <c r="B2373" s="102">
        <v>3.821059734075258E-4</v>
      </c>
      <c r="C2373" s="42">
        <v>1.4091384977405667E-4</v>
      </c>
      <c r="D2373" s="42">
        <v>8.2226686785038681E-4</v>
      </c>
      <c r="E2373" s="36">
        <v>1.3452866910319693E-3</v>
      </c>
      <c r="F2373" s="173">
        <v>0.1352678581785676</v>
      </c>
      <c r="G2373" s="174">
        <v>4.9884367094947021E-2</v>
      </c>
      <c r="H2373" s="174">
        <v>0.2910875144751936</v>
      </c>
      <c r="I2373" s="36">
        <v>0.47623973974870831</v>
      </c>
    </row>
    <row r="2374" spans="1:51" x14ac:dyDescent="0.25">
      <c r="A2374" s="143" t="s">
        <v>185</v>
      </c>
      <c r="B2374" s="102">
        <v>3.3293619577206814E-4</v>
      </c>
      <c r="C2374" s="42">
        <v>3.8195845294148496E-2</v>
      </c>
      <c r="D2374" s="42">
        <v>2.2174215871668367E-2</v>
      </c>
      <c r="E2374" s="36">
        <v>6.0702997361588934E-2</v>
      </c>
      <c r="F2374" s="173">
        <v>0.11786145531982133</v>
      </c>
      <c r="G2374" s="174">
        <v>13.521563502879349</v>
      </c>
      <c r="H2374" s="174">
        <v>7.8498084209502279</v>
      </c>
      <c r="I2374" s="36">
        <v>21.489233379149397</v>
      </c>
    </row>
    <row r="2375" spans="1:51" x14ac:dyDescent="0.25">
      <c r="A2375" s="143" t="s">
        <v>186</v>
      </c>
      <c r="B2375" s="102">
        <v>9.7167070961171802E-4</v>
      </c>
      <c r="C2375" s="42">
        <v>2.8780157244473986E-3</v>
      </c>
      <c r="D2375" s="42">
        <v>0.37308096111387007</v>
      </c>
      <c r="E2375" s="36">
        <v>0.37693064754792921</v>
      </c>
      <c r="F2375" s="173">
        <v>0.34397739080578671</v>
      </c>
      <c r="G2375" s="174">
        <v>1.0188352183519431</v>
      </c>
      <c r="H2375" s="174">
        <v>132.07294847299218</v>
      </c>
      <c r="I2375" s="36">
        <v>133.43576108214992</v>
      </c>
    </row>
    <row r="2376" spans="1:51" x14ac:dyDescent="0.25">
      <c r="A2376" s="143" t="s">
        <v>187</v>
      </c>
      <c r="B2376" s="102">
        <v>1.2733924185688514E-3</v>
      </c>
      <c r="C2376" s="42">
        <v>3.8024021439924467E-3</v>
      </c>
      <c r="D2376" s="42">
        <v>1.6565344422908277E-2</v>
      </c>
      <c r="E2376" s="36">
        <v>2.1641138985469575E-2</v>
      </c>
      <c r="F2376" s="173">
        <v>0.4507887263435334</v>
      </c>
      <c r="G2376" s="174">
        <v>1.3460736804627023</v>
      </c>
      <c r="H2376" s="174">
        <v>5.864233526878829</v>
      </c>
      <c r="I2376" s="36">
        <v>7.661095933685063</v>
      </c>
    </row>
    <row r="2377" spans="1:51" x14ac:dyDescent="0.25">
      <c r="A2377" s="143" t="s">
        <v>188</v>
      </c>
      <c r="B2377" s="102">
        <v>3.0788820792086591E-5</v>
      </c>
      <c r="C2377" s="42">
        <v>3.5801820879470198E-3</v>
      </c>
      <c r="D2377" s="42">
        <v>1.2419999999999999E-2</v>
      </c>
      <c r="E2377" s="36">
        <v>1.6030970908739103E-2</v>
      </c>
      <c r="F2377" s="173">
        <v>1.0899431399224694E-2</v>
      </c>
      <c r="G2377" s="174">
        <v>1.2674064176677102</v>
      </c>
      <c r="H2377" s="174">
        <v>4.3967561762925333</v>
      </c>
      <c r="I2377" s="36">
        <v>5.6750620253594679</v>
      </c>
    </row>
    <row r="2378" spans="1:51" x14ac:dyDescent="0.25">
      <c r="A2378" s="143" t="s">
        <v>189</v>
      </c>
      <c r="B2378" s="102">
        <v>2.3935142215668509E-5</v>
      </c>
      <c r="C2378" s="42">
        <v>3.7962650703170973E-3</v>
      </c>
      <c r="D2378" s="42">
        <v>3.1739999999999997E-3</v>
      </c>
      <c r="E2378" s="36">
        <v>6.9942002125327656E-3</v>
      </c>
      <c r="F2378" s="173">
        <v>8.4731871471159965E-3</v>
      </c>
      <c r="G2378" s="174">
        <v>1.3439011187407655</v>
      </c>
      <c r="H2378" s="174">
        <v>1.1236154672747587</v>
      </c>
      <c r="I2378" s="36">
        <v>2.4759897731626404</v>
      </c>
    </row>
    <row r="2379" spans="1:51" x14ac:dyDescent="0.25">
      <c r="A2379" s="143" t="s">
        <v>190</v>
      </c>
      <c r="B2379" s="102">
        <v>7.1897012459624227E-4</v>
      </c>
      <c r="C2379" s="42">
        <v>-1.4630542855908948E-2</v>
      </c>
      <c r="D2379" s="42">
        <v>0</v>
      </c>
      <c r="E2379" s="42">
        <v>-1.3911572731312705E-2</v>
      </c>
      <c r="F2379" s="173">
        <v>0.25451983380743487</v>
      </c>
      <c r="G2379" s="174">
        <v>-5.1793019053325509</v>
      </c>
      <c r="H2379" s="174">
        <v>0</v>
      </c>
      <c r="I2379" s="36">
        <v>-4.9247820715251152</v>
      </c>
    </row>
    <row r="2380" spans="1:51" x14ac:dyDescent="0.25">
      <c r="A2380" s="143" t="s">
        <v>191</v>
      </c>
      <c r="B2380" s="102">
        <v>5.0749714299174037E-6</v>
      </c>
      <c r="C2380" s="42">
        <v>-1.5252272634384866E-5</v>
      </c>
      <c r="D2380" s="42">
        <v>4.5380762126430907E-4</v>
      </c>
      <c r="E2380" s="42">
        <v>4.4363032005984162E-4</v>
      </c>
      <c r="F2380" s="173">
        <v>1.7965710128017311E-3</v>
      </c>
      <c r="G2380" s="174">
        <v>-5.3993980602036439E-3</v>
      </c>
      <c r="H2380" s="174">
        <v>0.1606506812916646</v>
      </c>
      <c r="I2380" s="36">
        <v>0.15704785424426268</v>
      </c>
    </row>
    <row r="2381" spans="1:51" x14ac:dyDescent="0.25">
      <c r="A2381" s="156" t="s">
        <v>192</v>
      </c>
      <c r="B2381" s="175">
        <v>6.3624812704977044E-6</v>
      </c>
      <c r="C2381" s="157">
        <v>-4.1292188971233989E-5</v>
      </c>
      <c r="D2381" s="157">
        <v>5.6736413881676689E-4</v>
      </c>
      <c r="E2381" s="157">
        <v>5.324344311160306E-4</v>
      </c>
      <c r="F2381" s="176">
        <v>2.2523573931245047E-3</v>
      </c>
      <c r="G2381" s="177">
        <v>-1.461768815554843E-2</v>
      </c>
      <c r="H2381" s="177">
        <v>0.20085038498788363</v>
      </c>
      <c r="I2381" s="158">
        <v>0.18848505422545969</v>
      </c>
      <c r="AY2381" s="159"/>
    </row>
    <row r="2383" spans="1:51" x14ac:dyDescent="0.25">
      <c r="A2383" s="77" t="s">
        <v>282</v>
      </c>
    </row>
    <row r="2384" spans="1:51" ht="14.25" customHeight="1" x14ac:dyDescent="0.25">
      <c r="A2384" s="149"/>
      <c r="B2384" s="160" t="s">
        <v>285</v>
      </c>
      <c r="C2384" s="161"/>
      <c r="D2384" s="161"/>
      <c r="E2384" s="162"/>
      <c r="F2384" s="60" t="s">
        <v>286</v>
      </c>
      <c r="G2384" s="83"/>
      <c r="H2384" s="84"/>
      <c r="I2384" s="84"/>
      <c r="L2384" s="692" t="s">
        <v>282</v>
      </c>
      <c r="M2384" s="693"/>
      <c r="N2384" s="60" t="s">
        <v>195</v>
      </c>
      <c r="O2384" s="83"/>
      <c r="P2384" s="83"/>
      <c r="Q2384" s="84"/>
      <c r="R2384" s="60" t="s">
        <v>196</v>
      </c>
      <c r="S2384" s="83"/>
      <c r="T2384" s="83"/>
      <c r="U2384" s="84"/>
      <c r="V2384" s="60" t="s">
        <v>197</v>
      </c>
      <c r="W2384" s="83"/>
      <c r="X2384" s="83"/>
      <c r="Y2384" s="84"/>
      <c r="Z2384" s="10" t="s">
        <v>198</v>
      </c>
      <c r="AA2384" s="60" t="s">
        <v>205</v>
      </c>
      <c r="AB2384" s="83"/>
      <c r="AC2384" s="84"/>
    </row>
    <row r="2385" spans="1:53" ht="26.25" x14ac:dyDescent="0.25">
      <c r="A2385" s="156" t="s">
        <v>194</v>
      </c>
      <c r="B2385" s="164" t="s">
        <v>195</v>
      </c>
      <c r="C2385" s="165" t="s">
        <v>196</v>
      </c>
      <c r="D2385" s="165" t="s">
        <v>197</v>
      </c>
      <c r="E2385" s="19" t="s">
        <v>198</v>
      </c>
      <c r="F2385" s="89" t="s">
        <v>195</v>
      </c>
      <c r="G2385" s="89" t="s">
        <v>196</v>
      </c>
      <c r="H2385" s="165" t="s">
        <v>197</v>
      </c>
      <c r="I2385" s="19" t="s">
        <v>198</v>
      </c>
      <c r="L2385" s="694"/>
      <c r="M2385" s="695"/>
      <c r="N2385" s="181" t="s">
        <v>227</v>
      </c>
      <c r="O2385" s="182" t="s">
        <v>224</v>
      </c>
      <c r="P2385" s="182" t="s">
        <v>225</v>
      </c>
      <c r="Q2385" s="183" t="s">
        <v>209</v>
      </c>
      <c r="R2385" s="181" t="s">
        <v>227</v>
      </c>
      <c r="S2385" s="182" t="s">
        <v>224</v>
      </c>
      <c r="T2385" s="182" t="s">
        <v>225</v>
      </c>
      <c r="U2385" s="183" t="s">
        <v>209</v>
      </c>
      <c r="V2385" s="181" t="s">
        <v>227</v>
      </c>
      <c r="W2385" s="182" t="s">
        <v>224</v>
      </c>
      <c r="X2385" s="182" t="s">
        <v>225</v>
      </c>
      <c r="Y2385" s="183" t="s">
        <v>209</v>
      </c>
      <c r="Z2385" s="184" t="s">
        <v>209</v>
      </c>
      <c r="AA2385" s="181" t="s">
        <v>195</v>
      </c>
      <c r="AB2385" s="182" t="s">
        <v>196</v>
      </c>
      <c r="AC2385" s="183" t="s">
        <v>197</v>
      </c>
    </row>
    <row r="2386" spans="1:53" x14ac:dyDescent="0.25">
      <c r="A2386" s="143" t="s">
        <v>170</v>
      </c>
      <c r="B2386" s="167">
        <v>184.41553426551036</v>
      </c>
      <c r="C2386" s="154">
        <v>1392.3206542058679</v>
      </c>
      <c r="D2386" s="154">
        <v>1670.503375101654</v>
      </c>
      <c r="E2386" s="155">
        <v>3247.2395635730322</v>
      </c>
      <c r="F2386" s="168">
        <v>110395.18806975667</v>
      </c>
      <c r="G2386" s="169">
        <v>833473.71514358174</v>
      </c>
      <c r="H2386" s="169">
        <v>1000000</v>
      </c>
      <c r="I2386" s="151">
        <v>1943868.9032133387</v>
      </c>
      <c r="L2386" s="149"/>
      <c r="M2386" s="185" t="s">
        <v>170</v>
      </c>
      <c r="N2386" s="154">
        <v>97.34623871599112</v>
      </c>
      <c r="O2386" s="154">
        <v>16.413296061062564</v>
      </c>
      <c r="P2386" s="154">
        <v>282.83861540586565</v>
      </c>
      <c r="Q2386" s="155">
        <v>184.41553426551036</v>
      </c>
      <c r="R2386" s="167">
        <v>1063.3463969408331</v>
      </c>
      <c r="S2386" s="154">
        <v>99.358442802135272</v>
      </c>
      <c r="T2386" s="154">
        <v>1712.1731239410512</v>
      </c>
      <c r="U2386" s="155">
        <v>1392.3206542058679</v>
      </c>
      <c r="V2386" s="167">
        <v>985.4529678875025</v>
      </c>
      <c r="W2386" s="154">
        <v>140.92524379963214</v>
      </c>
      <c r="X2386" s="154">
        <v>2428.4641356455013</v>
      </c>
      <c r="Y2386" s="155">
        <v>1670.503375101654</v>
      </c>
      <c r="Z2386" s="186">
        <v>3247.2395635730322</v>
      </c>
      <c r="AA2386" s="187">
        <v>5.6791478009276461E-2</v>
      </c>
      <c r="AB2386" s="188">
        <v>0.42877053785149655</v>
      </c>
      <c r="AC2386" s="189">
        <v>0.51443798413922703</v>
      </c>
    </row>
    <row r="2387" spans="1:53" x14ac:dyDescent="0.25">
      <c r="A2387" s="143" t="s">
        <v>172</v>
      </c>
      <c r="B2387" s="167">
        <v>182.48143893890813</v>
      </c>
      <c r="C2387" s="154">
        <v>1204.1471343315457</v>
      </c>
      <c r="D2387" s="154">
        <v>1597.6930950527812</v>
      </c>
      <c r="E2387" s="155">
        <v>2984.3216683232349</v>
      </c>
      <c r="F2387" s="170">
        <v>109237.39613983342</v>
      </c>
      <c r="G2387" s="171">
        <v>720828.91437335196</v>
      </c>
      <c r="H2387" s="171">
        <v>956414.16764905246</v>
      </c>
      <c r="I2387" s="155">
        <v>1786480.4781622379</v>
      </c>
      <c r="L2387" s="143"/>
      <c r="M2387" s="190" t="s">
        <v>172</v>
      </c>
      <c r="N2387" s="154">
        <v>95.281524946078989</v>
      </c>
      <c r="O2387" s="154">
        <v>16.319222545931584</v>
      </c>
      <c r="P2387" s="154">
        <v>281.21751366816346</v>
      </c>
      <c r="Q2387" s="155">
        <v>182.48143893890813</v>
      </c>
      <c r="R2387" s="167">
        <v>833.09883848916138</v>
      </c>
      <c r="S2387" s="154">
        <v>92.402045646245071</v>
      </c>
      <c r="T2387" s="154">
        <v>1592.2984971466867</v>
      </c>
      <c r="U2387" s="155">
        <v>1204.1471343315457</v>
      </c>
      <c r="V2387" s="167">
        <v>860.37361588637782</v>
      </c>
      <c r="W2387" s="154">
        <v>140.92524379963214</v>
      </c>
      <c r="X2387" s="154">
        <v>2428.4641356455013</v>
      </c>
      <c r="Y2387" s="155">
        <v>1597.6930950527812</v>
      </c>
      <c r="Z2387" s="186">
        <v>2984.3216683232349</v>
      </c>
      <c r="AA2387" s="187">
        <v>6.1146705757572299E-2</v>
      </c>
      <c r="AB2387" s="188">
        <v>0.40349106703638465</v>
      </c>
      <c r="AC2387" s="189">
        <v>0.5353622272060431</v>
      </c>
    </row>
    <row r="2388" spans="1:53" x14ac:dyDescent="0.25">
      <c r="A2388" s="143" t="s">
        <v>33</v>
      </c>
      <c r="B2388" s="167">
        <v>5.8258244085015711</v>
      </c>
      <c r="C2388" s="154">
        <v>454.26037230234726</v>
      </c>
      <c r="D2388" s="154">
        <v>282.70734031434085</v>
      </c>
      <c r="E2388" s="155">
        <v>742.79353702518961</v>
      </c>
      <c r="F2388" s="170">
        <v>3487.4664100256946</v>
      </c>
      <c r="G2388" s="171">
        <v>271930.23316980997</v>
      </c>
      <c r="H2388" s="171">
        <v>169234.82138857542</v>
      </c>
      <c r="I2388" s="155">
        <v>444652.52096841106</v>
      </c>
      <c r="L2388" s="143"/>
      <c r="M2388" s="190" t="s">
        <v>33</v>
      </c>
      <c r="N2388" s="154">
        <v>6.4570152658401998</v>
      </c>
      <c r="O2388" s="154">
        <v>0.26558436226372367</v>
      </c>
      <c r="P2388" s="154">
        <v>4.5766257439493536</v>
      </c>
      <c r="Q2388" s="155">
        <v>5.8258244085015711</v>
      </c>
      <c r="R2388" s="167">
        <v>517.58833024760418</v>
      </c>
      <c r="S2388" s="154">
        <v>19.653141193843567</v>
      </c>
      <c r="T2388" s="154">
        <v>338.66855401637343</v>
      </c>
      <c r="U2388" s="155">
        <v>454.26037230234726</v>
      </c>
      <c r="V2388" s="167">
        <v>485.65739492752562</v>
      </c>
      <c r="W2388" s="154">
        <v>0</v>
      </c>
      <c r="X2388" s="154">
        <v>0</v>
      </c>
      <c r="Y2388" s="155">
        <v>282.70734031434085</v>
      </c>
      <c r="Z2388" s="186">
        <v>742.79353702518961</v>
      </c>
      <c r="AA2388" s="187">
        <v>7.8431274884719487E-3</v>
      </c>
      <c r="AB2388" s="188">
        <v>0.61155671079424379</v>
      </c>
      <c r="AC2388" s="189">
        <v>0.38060016171728439</v>
      </c>
    </row>
    <row r="2389" spans="1:53" x14ac:dyDescent="0.25">
      <c r="A2389" s="143" t="s">
        <v>25</v>
      </c>
      <c r="B2389" s="167">
        <v>160.36358303166909</v>
      </c>
      <c r="C2389" s="154">
        <v>742.347159490884</v>
      </c>
      <c r="D2389" s="154">
        <v>1304.0592951139618</v>
      </c>
      <c r="E2389" s="155">
        <v>2206.7700376365146</v>
      </c>
      <c r="F2389" s="170">
        <v>95997.161946416672</v>
      </c>
      <c r="G2389" s="171">
        <v>444385.30957515154</v>
      </c>
      <c r="H2389" s="171">
        <v>780638.52761423297</v>
      </c>
      <c r="I2389" s="155">
        <v>1321020.9991358009</v>
      </c>
      <c r="L2389" s="143"/>
      <c r="M2389" s="190" t="s">
        <v>25</v>
      </c>
      <c r="N2389" s="154">
        <v>68.574648528417271</v>
      </c>
      <c r="O2389" s="154">
        <v>15.474918410321536</v>
      </c>
      <c r="P2389" s="154">
        <v>266.66822315338959</v>
      </c>
      <c r="Q2389" s="155">
        <v>160.36358303166909</v>
      </c>
      <c r="R2389" s="167">
        <v>315.50634874155583</v>
      </c>
      <c r="S2389" s="154">
        <v>71.780521631631899</v>
      </c>
      <c r="T2389" s="154">
        <v>1236.9424932000661</v>
      </c>
      <c r="U2389" s="155">
        <v>742.347159490884</v>
      </c>
      <c r="V2389" s="167">
        <v>355.94587028063927</v>
      </c>
      <c r="W2389" s="154">
        <v>140.92524379963214</v>
      </c>
      <c r="X2389" s="154">
        <v>2428.4641356455013</v>
      </c>
      <c r="Y2389" s="155">
        <v>1304.0592951139618</v>
      </c>
      <c r="Z2389" s="186">
        <v>2206.7700376365146</v>
      </c>
      <c r="AA2389" s="187">
        <v>7.2668914429987921E-2</v>
      </c>
      <c r="AB2389" s="188">
        <v>0.33639534107774521</v>
      </c>
      <c r="AC2389" s="189">
        <v>0.59093574449226693</v>
      </c>
      <c r="AZ2389" s="159"/>
    </row>
    <row r="2390" spans="1:53" x14ac:dyDescent="0.25">
      <c r="A2390" s="143" t="s">
        <v>173</v>
      </c>
      <c r="B2390" s="167">
        <v>16.292031498737458</v>
      </c>
      <c r="C2390" s="154">
        <v>7.5396025383143872</v>
      </c>
      <c r="D2390" s="154">
        <v>10.926459624478579</v>
      </c>
      <c r="E2390" s="155">
        <v>34.758093661530424</v>
      </c>
      <c r="F2390" s="170">
        <v>9752.7677833910693</v>
      </c>
      <c r="G2390" s="171">
        <v>4513.3716283905051</v>
      </c>
      <c r="H2390" s="171">
        <v>6540.8186462440872</v>
      </c>
      <c r="I2390" s="155">
        <v>20806.958058025662</v>
      </c>
      <c r="L2390" s="143"/>
      <c r="M2390" s="190" t="s">
        <v>173</v>
      </c>
      <c r="N2390" s="154">
        <v>20.249861151821513</v>
      </c>
      <c r="O2390" s="154">
        <v>0.57871977334632485</v>
      </c>
      <c r="P2390" s="154">
        <v>9.9726647708244851</v>
      </c>
      <c r="Q2390" s="155">
        <v>16.292031498737458</v>
      </c>
      <c r="R2390" s="167">
        <v>4.1595000013572303E-3</v>
      </c>
      <c r="S2390" s="154">
        <v>0.96838282076960946</v>
      </c>
      <c r="T2390" s="154">
        <v>16.687449930247066</v>
      </c>
      <c r="U2390" s="155">
        <v>7.5396025383143872</v>
      </c>
      <c r="V2390" s="167">
        <v>18.77035067821291</v>
      </c>
      <c r="W2390" s="154">
        <v>0</v>
      </c>
      <c r="X2390" s="154">
        <v>0</v>
      </c>
      <c r="Y2390" s="155">
        <v>10.926459624478579</v>
      </c>
      <c r="Z2390" s="186">
        <v>34.758093661530424</v>
      </c>
      <c r="AA2390" s="187">
        <v>0.46872626725122035</v>
      </c>
      <c r="AB2390" s="188">
        <v>0.21691645726414138</v>
      </c>
      <c r="AC2390" s="189">
        <v>0.31435727548463827</v>
      </c>
      <c r="AX2390" s="159"/>
    </row>
    <row r="2391" spans="1:53" x14ac:dyDescent="0.25">
      <c r="A2391" s="143" t="s">
        <v>199</v>
      </c>
      <c r="B2391" s="272">
        <v>1.1245463377151797E-2</v>
      </c>
      <c r="C2391" s="273">
        <v>0.15451155896947927</v>
      </c>
      <c r="D2391" s="154">
        <v>0</v>
      </c>
      <c r="E2391" s="155">
        <v>0.16575702234663106</v>
      </c>
      <c r="F2391" s="170">
        <v>6.7317812970401718</v>
      </c>
      <c r="G2391" s="171">
        <v>92.494011848420769</v>
      </c>
      <c r="H2391" s="171">
        <v>0</v>
      </c>
      <c r="I2391" s="155">
        <v>99.225793145460941</v>
      </c>
      <c r="L2391" s="143"/>
      <c r="M2391" s="191" t="s">
        <v>199</v>
      </c>
      <c r="N2391" s="154">
        <v>1.1071191508186841E-2</v>
      </c>
      <c r="O2391" s="154">
        <v>6.1680816648523103E-4</v>
      </c>
      <c r="P2391" s="154">
        <v>1.062901486274777E-2</v>
      </c>
      <c r="Q2391" s="155">
        <v>1.1245463377151797E-2</v>
      </c>
      <c r="R2391" s="167">
        <v>0.17337372390517758</v>
      </c>
      <c r="S2391" s="154">
        <v>6.8850930055438415E-3</v>
      </c>
      <c r="T2391" s="154">
        <v>0.11864589326749532</v>
      </c>
      <c r="U2391" s="155">
        <v>0.15451155896947927</v>
      </c>
      <c r="V2391" s="167">
        <v>0</v>
      </c>
      <c r="W2391" s="154">
        <v>0</v>
      </c>
      <c r="X2391" s="154">
        <v>0</v>
      </c>
      <c r="Y2391" s="155">
        <v>0</v>
      </c>
      <c r="Z2391" s="186">
        <v>0.16575702234663106</v>
      </c>
      <c r="AA2391" s="187">
        <v>6.7843058580259033E-2</v>
      </c>
      <c r="AB2391" s="188">
        <v>0.93215694141974104</v>
      </c>
      <c r="AC2391" s="189">
        <v>0</v>
      </c>
      <c r="BA2391" s="159"/>
    </row>
    <row r="2392" spans="1:53" x14ac:dyDescent="0.25">
      <c r="A2392" s="143" t="s">
        <v>175</v>
      </c>
      <c r="B2392" s="167">
        <v>11.518041833279021</v>
      </c>
      <c r="C2392" s="154">
        <v>196.97095251602377</v>
      </c>
      <c r="D2392" s="154">
        <v>0</v>
      </c>
      <c r="E2392" s="155">
        <v>208.4889943493028</v>
      </c>
      <c r="F2392" s="170">
        <v>6894.952745951874</v>
      </c>
      <c r="G2392" s="171">
        <v>117911.13711700082</v>
      </c>
      <c r="H2392" s="171">
        <v>0</v>
      </c>
      <c r="I2392" s="155">
        <v>124806.08986295269</v>
      </c>
      <c r="L2392" s="143"/>
      <c r="M2392" s="190" t="s">
        <v>175</v>
      </c>
      <c r="N2392" s="154">
        <v>6.4904857318661451</v>
      </c>
      <c r="O2392" s="154">
        <v>0.99442155263383092</v>
      </c>
      <c r="P2392" s="154">
        <v>17.136156810327812</v>
      </c>
      <c r="Q2392" s="155">
        <v>11.518041833279021</v>
      </c>
      <c r="R2392" s="167">
        <v>141.97293707091231</v>
      </c>
      <c r="S2392" s="154">
        <v>14.688782263578595</v>
      </c>
      <c r="T2392" s="154">
        <v>253.12130007114786</v>
      </c>
      <c r="U2392" s="155">
        <v>196.97095251602377</v>
      </c>
      <c r="V2392" s="167">
        <v>0</v>
      </c>
      <c r="W2392" s="154">
        <v>0</v>
      </c>
      <c r="X2392" s="154">
        <v>0</v>
      </c>
      <c r="Y2392" s="155">
        <v>0</v>
      </c>
      <c r="Z2392" s="186">
        <v>208.4889943493028</v>
      </c>
      <c r="AA2392" s="187">
        <v>5.5245322992837097E-2</v>
      </c>
      <c r="AB2392" s="188">
        <v>0.94475467700716287</v>
      </c>
      <c r="AC2392" s="189">
        <v>0</v>
      </c>
      <c r="AV2392" s="432"/>
    </row>
    <row r="2393" spans="1:53" ht="12.75" customHeight="1" x14ac:dyDescent="0.25">
      <c r="A2393" s="143" t="s">
        <v>85</v>
      </c>
      <c r="B2393" s="102">
        <v>0.53356717371989815</v>
      </c>
      <c r="C2393" s="42">
        <v>0.17753425751428184</v>
      </c>
      <c r="D2393" s="42">
        <v>0</v>
      </c>
      <c r="E2393" s="36">
        <v>0.71110143123418001</v>
      </c>
      <c r="F2393" s="173">
        <v>319.40502585780735</v>
      </c>
      <c r="G2393" s="174">
        <v>106.27590471254119</v>
      </c>
      <c r="H2393" s="174">
        <v>0</v>
      </c>
      <c r="I2393" s="36">
        <v>425.68093057034849</v>
      </c>
      <c r="L2393" s="143"/>
      <c r="M2393" s="190" t="s">
        <v>85</v>
      </c>
      <c r="N2393" s="42">
        <v>0.31902612711859357</v>
      </c>
      <c r="O2393" s="42">
        <v>4.4693063859407932E-2</v>
      </c>
      <c r="P2393" s="42">
        <v>0.7701636681147227</v>
      </c>
      <c r="Q2393" s="36">
        <v>0.53356717371989815</v>
      </c>
      <c r="R2393" s="102">
        <v>2.1074528151332145E-3</v>
      </c>
      <c r="S2393" s="42">
        <v>2.2652120432417228E-2</v>
      </c>
      <c r="T2393" s="42">
        <v>0.39034782259920059</v>
      </c>
      <c r="U2393" s="36">
        <v>0.17753425751428184</v>
      </c>
      <c r="V2393" s="102">
        <v>0</v>
      </c>
      <c r="W2393" s="42">
        <v>0</v>
      </c>
      <c r="X2393" s="42">
        <v>0</v>
      </c>
      <c r="Y2393" s="36">
        <v>0</v>
      </c>
      <c r="Z2393" s="30">
        <v>0.71110143123418001</v>
      </c>
      <c r="AA2393" s="187">
        <v>0.75033905190409289</v>
      </c>
      <c r="AB2393" s="188">
        <v>0.24966094809590705</v>
      </c>
      <c r="AC2393" s="189">
        <v>0</v>
      </c>
    </row>
    <row r="2394" spans="1:53" ht="13.5" customHeight="1" x14ac:dyDescent="0.25">
      <c r="A2394" s="143" t="s">
        <v>86</v>
      </c>
      <c r="B2394" s="102">
        <v>2.0578254192934655E-3</v>
      </c>
      <c r="C2394" s="42">
        <v>2.0102326635631916E-3</v>
      </c>
      <c r="D2394" s="42">
        <v>0</v>
      </c>
      <c r="E2394" s="36">
        <v>4.0680580828566567E-3</v>
      </c>
      <c r="F2394" s="173">
        <v>1.2318594801810816</v>
      </c>
      <c r="G2394" s="174">
        <v>1.2033694115947922</v>
      </c>
      <c r="H2394" s="174">
        <v>0</v>
      </c>
      <c r="I2394" s="36">
        <v>2.4352288917758731</v>
      </c>
      <c r="L2394" s="143"/>
      <c r="M2394" s="190" t="s">
        <v>86</v>
      </c>
      <c r="N2394" s="42">
        <v>5.8285770959215131E-4</v>
      </c>
      <c r="O2394" s="42">
        <v>2.2079889150380339E-4</v>
      </c>
      <c r="P2394" s="42">
        <v>3.8048696936770414E-3</v>
      </c>
      <c r="Q2394" s="36">
        <v>2.0578254192934655E-3</v>
      </c>
      <c r="R2394" s="102">
        <v>1.7051912623603409E-3</v>
      </c>
      <c r="S2394" s="42">
        <v>1.3074448985314467E-4</v>
      </c>
      <c r="T2394" s="42">
        <v>2.2530264697860881E-3</v>
      </c>
      <c r="U2394" s="36">
        <v>2.0102326635631916E-3</v>
      </c>
      <c r="V2394" s="102">
        <v>0</v>
      </c>
      <c r="W2394" s="42">
        <v>0</v>
      </c>
      <c r="X2394" s="42">
        <v>0</v>
      </c>
      <c r="Y2394" s="36">
        <v>0</v>
      </c>
      <c r="Z2394" s="30">
        <v>4.0680580828566567E-3</v>
      </c>
      <c r="AA2394" s="187">
        <v>0.50584956688927774</v>
      </c>
      <c r="AB2394" s="188">
        <v>0.49415043311072232</v>
      </c>
      <c r="AC2394" s="189">
        <v>0</v>
      </c>
    </row>
    <row r="2395" spans="1:53" x14ac:dyDescent="0.25">
      <c r="A2395" s="143" t="s">
        <v>176</v>
      </c>
      <c r="B2395" s="167">
        <v>28.070380780988732</v>
      </c>
      <c r="C2395" s="154">
        <v>202.82969189729647</v>
      </c>
      <c r="D2395" s="154">
        <v>0</v>
      </c>
      <c r="E2395" s="155">
        <v>230.9000726782852</v>
      </c>
      <c r="F2395" s="170">
        <v>16803.546283934076</v>
      </c>
      <c r="G2395" s="171">
        <v>121418.30715244968</v>
      </c>
      <c r="H2395" s="171">
        <v>0</v>
      </c>
      <c r="I2395" s="155">
        <v>138221.85343638374</v>
      </c>
      <c r="L2395" s="143"/>
      <c r="M2395" s="190" t="s">
        <v>176</v>
      </c>
      <c r="N2395" s="154">
        <v>16.215726838465873</v>
      </c>
      <c r="O2395" s="154">
        <v>2.3937251746645769</v>
      </c>
      <c r="P2395" s="154">
        <v>41.249357322593909</v>
      </c>
      <c r="Q2395" s="155">
        <v>28.070380780988732</v>
      </c>
      <c r="R2395" s="154">
        <v>142.48803633989181</v>
      </c>
      <c r="S2395" s="154">
        <v>15.402993166362196</v>
      </c>
      <c r="T2395" s="154">
        <v>265.42878676361721</v>
      </c>
      <c r="U2395" s="155">
        <v>202.82969189729647</v>
      </c>
      <c r="V2395" s="154">
        <v>0</v>
      </c>
      <c r="W2395" s="154">
        <v>0</v>
      </c>
      <c r="X2395" s="154">
        <v>0</v>
      </c>
      <c r="Y2395" s="155">
        <v>0</v>
      </c>
      <c r="Z2395" s="154">
        <v>230.9000726782852</v>
      </c>
      <c r="AA2395" s="187">
        <v>0.12156938911015157</v>
      </c>
      <c r="AB2395" s="188">
        <v>0.87843061088984842</v>
      </c>
      <c r="AC2395" s="189">
        <v>0</v>
      </c>
    </row>
    <row r="2396" spans="1:53" x14ac:dyDescent="0.25">
      <c r="A2396" s="143" t="s">
        <v>177</v>
      </c>
      <c r="B2396" s="102">
        <v>1.9724427831477719E-2</v>
      </c>
      <c r="C2396" s="42">
        <v>1.0499428475400224E-2</v>
      </c>
      <c r="D2396" s="42">
        <v>0</v>
      </c>
      <c r="E2396" s="36">
        <v>3.0223856306877944E-2</v>
      </c>
      <c r="F2396" s="173">
        <v>11.807475594161815</v>
      </c>
      <c r="G2396" s="174">
        <v>6.285188423975085</v>
      </c>
      <c r="H2396" s="174">
        <v>0</v>
      </c>
      <c r="I2396" s="36">
        <v>18.092664018136901</v>
      </c>
      <c r="L2396" s="143"/>
      <c r="M2396" s="190" t="s">
        <v>177</v>
      </c>
      <c r="N2396" s="42">
        <v>1.3614521373433051E-2</v>
      </c>
      <c r="O2396" s="42">
        <v>1.5159756469448173E-3</v>
      </c>
      <c r="P2396" s="42">
        <v>2.6123726238514302E-2</v>
      </c>
      <c r="Q2396" s="36">
        <v>1.9724427831477719E-2</v>
      </c>
      <c r="R2396" s="102">
        <v>2.4190649293935672E-3</v>
      </c>
      <c r="S2396" s="42">
        <v>1.1680520561176628E-3</v>
      </c>
      <c r="T2396" s="42">
        <v>2.012820734148792E-2</v>
      </c>
      <c r="U2396" s="36">
        <v>1.0499428475400224E-2</v>
      </c>
      <c r="V2396" s="102">
        <v>0</v>
      </c>
      <c r="W2396" s="42">
        <v>0</v>
      </c>
      <c r="X2396" s="42">
        <v>0</v>
      </c>
      <c r="Y2396" s="36">
        <v>0</v>
      </c>
      <c r="Z2396" s="30">
        <v>3.0223856306877944E-2</v>
      </c>
      <c r="AA2396" s="187">
        <v>0.65261122310818742</v>
      </c>
      <c r="AB2396" s="188">
        <v>0.34738877689181258</v>
      </c>
      <c r="AC2396" s="189">
        <v>0</v>
      </c>
    </row>
    <row r="2397" spans="1:53" x14ac:dyDescent="0.25">
      <c r="A2397" s="143" t="s">
        <v>178</v>
      </c>
      <c r="B2397" s="102">
        <v>4.8972480664844054E-2</v>
      </c>
      <c r="C2397" s="42">
        <v>4.8667613258589704E-2</v>
      </c>
      <c r="D2397" s="42">
        <v>0</v>
      </c>
      <c r="E2397" s="36">
        <v>9.7640093923433757E-2</v>
      </c>
      <c r="F2397" s="173">
        <v>29.316002227091563</v>
      </c>
      <c r="G2397" s="174">
        <v>29.133501903657137</v>
      </c>
      <c r="H2397" s="174">
        <v>0</v>
      </c>
      <c r="I2397" s="36">
        <v>58.449504130748693</v>
      </c>
      <c r="L2397" s="143"/>
      <c r="M2397" s="190" t="s">
        <v>178</v>
      </c>
      <c r="N2397" s="42">
        <v>1.9597826780946098E-2</v>
      </c>
      <c r="O2397" s="42">
        <v>4.8262947593561692E-3</v>
      </c>
      <c r="P2397" s="42">
        <v>8.3168092636508081E-2</v>
      </c>
      <c r="Q2397" s="36">
        <v>4.8972480664844054E-2</v>
      </c>
      <c r="R2397" s="102">
        <v>2.5632153268060107E-2</v>
      </c>
      <c r="S2397" s="42">
        <v>4.3358161547733297E-3</v>
      </c>
      <c r="T2397" s="42">
        <v>7.4716024941493847E-2</v>
      </c>
      <c r="U2397" s="36">
        <v>4.8667613258589704E-2</v>
      </c>
      <c r="V2397" s="102">
        <v>0</v>
      </c>
      <c r="W2397" s="42">
        <v>0</v>
      </c>
      <c r="X2397" s="42">
        <v>0</v>
      </c>
      <c r="Y2397" s="36">
        <v>0</v>
      </c>
      <c r="Z2397" s="30">
        <v>9.7640093923433757E-2</v>
      </c>
      <c r="AA2397" s="187">
        <v>0.50156117939876943</v>
      </c>
      <c r="AB2397" s="188">
        <v>0.49843882060123057</v>
      </c>
      <c r="AC2397" s="189">
        <v>0</v>
      </c>
    </row>
    <row r="2398" spans="1:53" x14ac:dyDescent="0.25">
      <c r="A2398" s="143" t="s">
        <v>179</v>
      </c>
      <c r="B2398" s="102">
        <v>6.7677732184009715E-2</v>
      </c>
      <c r="C2398" s="42">
        <v>9.2823260292808324E-2</v>
      </c>
      <c r="D2398" s="42">
        <v>0</v>
      </c>
      <c r="E2398" s="36">
        <v>0.16050099247681804</v>
      </c>
      <c r="F2398" s="173">
        <v>40.513376502391907</v>
      </c>
      <c r="G2398" s="174">
        <v>55.566041755024777</v>
      </c>
      <c r="H2398" s="174">
        <v>0</v>
      </c>
      <c r="I2398" s="36">
        <v>96.079418257416691</v>
      </c>
      <c r="L2398" s="143"/>
      <c r="M2398" s="190" t="s">
        <v>179</v>
      </c>
      <c r="N2398" s="42">
        <v>3.5561272701385434E-2</v>
      </c>
      <c r="O2398" s="42">
        <v>6.0356491130301023E-3</v>
      </c>
      <c r="P2398" s="42">
        <v>0.10400803299069719</v>
      </c>
      <c r="Q2398" s="36">
        <v>6.7677732184009715E-2</v>
      </c>
      <c r="R2398" s="102">
        <v>6.6732146237075379E-2</v>
      </c>
      <c r="S2398" s="42">
        <v>6.9350872696307669E-3</v>
      </c>
      <c r="T2398" s="42">
        <v>0.11950740873519754</v>
      </c>
      <c r="U2398" s="36">
        <v>9.2823260292808324E-2</v>
      </c>
      <c r="V2398" s="102">
        <v>0</v>
      </c>
      <c r="W2398" s="42">
        <v>0</v>
      </c>
      <c r="X2398" s="42">
        <v>0</v>
      </c>
      <c r="Y2398" s="36">
        <v>0</v>
      </c>
      <c r="Z2398" s="30">
        <v>0.16050099247681804</v>
      </c>
      <c r="AA2398" s="187">
        <v>0.42166550586149643</v>
      </c>
      <c r="AB2398" s="188">
        <v>0.57833449413850357</v>
      </c>
      <c r="AC2398" s="189">
        <v>0</v>
      </c>
    </row>
    <row r="2399" spans="1:53" x14ac:dyDescent="0.25">
      <c r="A2399" s="143" t="s">
        <v>180</v>
      </c>
      <c r="B2399" s="102">
        <v>5.9577169640565248E-3</v>
      </c>
      <c r="C2399" s="42">
        <v>2.2575431555098408E-2</v>
      </c>
      <c r="D2399" s="42">
        <v>1.7999999999999999E-2</v>
      </c>
      <c r="E2399" s="36">
        <v>4.6533148519154931E-2</v>
      </c>
      <c r="F2399" s="173">
        <v>3.5664201897790142</v>
      </c>
      <c r="G2399" s="174">
        <v>13.514149023329356</v>
      </c>
      <c r="H2399" s="174">
        <v>10.775195230542206</v>
      </c>
      <c r="I2399" s="36">
        <v>27.855764443650575</v>
      </c>
      <c r="L2399" s="143"/>
      <c r="M2399" s="190" t="s">
        <v>180</v>
      </c>
      <c r="N2399" s="42">
        <v>9.2740403469191122E-3</v>
      </c>
      <c r="O2399" s="42">
        <v>7.184390604432077E-5</v>
      </c>
      <c r="P2399" s="42">
        <v>1.2380347515408979E-3</v>
      </c>
      <c r="Q2399" s="36">
        <v>5.9577169640565248E-3</v>
      </c>
      <c r="R2399" s="102">
        <v>1.0591052055468125E-2</v>
      </c>
      <c r="S2399" s="42">
        <v>2.1084009262251468E-3</v>
      </c>
      <c r="T2399" s="42">
        <v>3.6332568210273274E-2</v>
      </c>
      <c r="U2399" s="36">
        <v>2.2575431555098408E-2</v>
      </c>
      <c r="V2399" s="102">
        <v>1.7999999999999999E-2</v>
      </c>
      <c r="W2399" s="42">
        <v>0</v>
      </c>
      <c r="X2399" s="42">
        <v>1.7999999999999999E-2</v>
      </c>
      <c r="Y2399" s="36">
        <v>1.7999999999999999E-2</v>
      </c>
      <c r="Z2399" s="30">
        <v>4.6533148519154931E-2</v>
      </c>
      <c r="AA2399" s="187">
        <v>0.12803167534653467</v>
      </c>
      <c r="AB2399" s="188">
        <v>0.4851473040945305</v>
      </c>
      <c r="AC2399" s="189">
        <v>0.38682102055893486</v>
      </c>
    </row>
    <row r="2400" spans="1:53" x14ac:dyDescent="0.25">
      <c r="A2400" s="143" t="s">
        <v>181</v>
      </c>
      <c r="B2400" s="102">
        <v>1.5635445896082518E-3</v>
      </c>
      <c r="C2400" s="42">
        <v>1.8509589691191111E-2</v>
      </c>
      <c r="D2400" s="42">
        <v>4.5999999999999999E-3</v>
      </c>
      <c r="E2400" s="36">
        <v>2.4673134280799362E-2</v>
      </c>
      <c r="F2400" s="173">
        <v>0.93597212248260597</v>
      </c>
      <c r="G2400" s="174">
        <v>11.080246808878647</v>
      </c>
      <c r="H2400" s="174">
        <v>2.7536610033607865</v>
      </c>
      <c r="I2400" s="36">
        <v>14.769879934722038</v>
      </c>
      <c r="L2400" s="143"/>
      <c r="M2400" s="190" t="s">
        <v>181</v>
      </c>
      <c r="N2400" s="42">
        <v>1.8313995936970694E-3</v>
      </c>
      <c r="O2400" s="42">
        <v>6.3914506603151612E-5</v>
      </c>
      <c r="P2400" s="42">
        <v>1.1013930708817154E-3</v>
      </c>
      <c r="Q2400" s="36">
        <v>1.5635445896082518E-3</v>
      </c>
      <c r="R2400" s="102">
        <v>6.60494916276874E-3</v>
      </c>
      <c r="S2400" s="42">
        <v>1.884140225554733E-3</v>
      </c>
      <c r="T2400" s="42">
        <v>3.2468043630226012E-2</v>
      </c>
      <c r="U2400" s="36">
        <v>1.8509589691191111E-2</v>
      </c>
      <c r="V2400" s="102">
        <v>4.5999999999999999E-3</v>
      </c>
      <c r="W2400" s="42">
        <v>0</v>
      </c>
      <c r="X2400" s="42">
        <v>4.5999999999999999E-3</v>
      </c>
      <c r="Y2400" s="36">
        <v>4.5999999999999999E-3</v>
      </c>
      <c r="Z2400" s="30">
        <v>2.4673134280799362E-2</v>
      </c>
      <c r="AA2400" s="187">
        <v>6.3370327085886385E-2</v>
      </c>
      <c r="AB2400" s="188">
        <v>0.75019207047380587</v>
      </c>
      <c r="AC2400" s="189">
        <v>0.18643760244030774</v>
      </c>
    </row>
    <row r="2401" spans="1:51" x14ac:dyDescent="0.25">
      <c r="A2401" s="143" t="s">
        <v>182</v>
      </c>
      <c r="B2401" s="102">
        <v>2.2121430552786703E-2</v>
      </c>
      <c r="C2401" s="42">
        <v>0.19450143422894481</v>
      </c>
      <c r="D2401" s="42">
        <v>0</v>
      </c>
      <c r="E2401" s="36">
        <v>0.21662286478173151</v>
      </c>
      <c r="F2401" s="173">
        <v>13.242374054730996</v>
      </c>
      <c r="G2401" s="174">
        <v>116.43282924651915</v>
      </c>
      <c r="H2401" s="174">
        <v>0</v>
      </c>
      <c r="I2401" s="36">
        <v>129.67520330125015</v>
      </c>
      <c r="L2401" s="143"/>
      <c r="M2401" s="190" t="s">
        <v>182</v>
      </c>
      <c r="N2401" s="42">
        <v>1.5847377094091234E-2</v>
      </c>
      <c r="O2401" s="42">
        <v>1.6569484741630911E-3</v>
      </c>
      <c r="P2401" s="42">
        <v>2.8553010345248781E-2</v>
      </c>
      <c r="Q2401" s="36">
        <v>2.2121430552786703E-2</v>
      </c>
      <c r="R2401" s="102">
        <v>0.25563488817516339</v>
      </c>
      <c r="S2401" s="42">
        <v>5.8706867778368704E-3</v>
      </c>
      <c r="T2401" s="42">
        <v>0.10116535481645413</v>
      </c>
      <c r="U2401" s="36">
        <v>0.19450143422894481</v>
      </c>
      <c r="V2401" s="102">
        <v>0</v>
      </c>
      <c r="W2401" s="42">
        <v>0</v>
      </c>
      <c r="X2401" s="42">
        <v>0</v>
      </c>
      <c r="Y2401" s="36">
        <v>0</v>
      </c>
      <c r="Z2401" s="30">
        <v>0.21662286478173151</v>
      </c>
      <c r="AA2401" s="187">
        <v>0.10211955499284983</v>
      </c>
      <c r="AB2401" s="188">
        <v>0.89788044500715014</v>
      </c>
      <c r="AC2401" s="189">
        <v>0</v>
      </c>
    </row>
    <row r="2402" spans="1:51" x14ac:dyDescent="0.25">
      <c r="A2402" s="143" t="s">
        <v>200</v>
      </c>
      <c r="B2402" s="102">
        <v>2.9062001388129835E-4</v>
      </c>
      <c r="C2402" s="42">
        <v>4.6912297484454725E-4</v>
      </c>
      <c r="D2402" s="42">
        <v>6.5769220473088272E-4</v>
      </c>
      <c r="E2402" s="36">
        <v>1.4174351934567284E-3</v>
      </c>
      <c r="F2402" s="173">
        <v>0.17397152152632642</v>
      </c>
      <c r="G2402" s="174">
        <v>0.28082731339348543</v>
      </c>
      <c r="H2402" s="174">
        <v>0.3937089948656109</v>
      </c>
      <c r="I2402" s="36">
        <v>0.84850782978542272</v>
      </c>
      <c r="L2402" s="143"/>
      <c r="M2402" s="190" t="s">
        <v>200</v>
      </c>
      <c r="N2402" s="42">
        <v>2.066666713907136E-4</v>
      </c>
      <c r="O2402" s="42">
        <v>2.1882422498969843E-5</v>
      </c>
      <c r="P2402" s="42">
        <v>3.7708416751328116E-4</v>
      </c>
      <c r="Q2402" s="36">
        <v>2.9062001388129835E-4</v>
      </c>
      <c r="R2402" s="102">
        <v>4.1870468129464358E-4</v>
      </c>
      <c r="S2402" s="42">
        <v>2.8958236188797388E-5</v>
      </c>
      <c r="T2402" s="42">
        <v>4.9901661419889413E-4</v>
      </c>
      <c r="U2402" s="36">
        <v>4.6912297484454725E-4</v>
      </c>
      <c r="V2402" s="102">
        <v>6.5769220473088272E-4</v>
      </c>
      <c r="W2402" s="42">
        <v>0</v>
      </c>
      <c r="X2402" s="42">
        <v>6.5769220473088272E-4</v>
      </c>
      <c r="Y2402" s="36">
        <v>6.5769220473088272E-4</v>
      </c>
      <c r="Z2402" s="30">
        <v>1.4174351934567284E-3</v>
      </c>
      <c r="AA2402" s="187">
        <v>0.20503231133450084</v>
      </c>
      <c r="AB2402" s="188">
        <v>0.33096608367715735</v>
      </c>
      <c r="AC2402" s="189">
        <v>0.46400160498834181</v>
      </c>
    </row>
    <row r="2403" spans="1:51" x14ac:dyDescent="0.25">
      <c r="A2403" s="143" t="s">
        <v>201</v>
      </c>
      <c r="B2403" s="102">
        <v>3.9979440281619075E-4</v>
      </c>
      <c r="C2403" s="42">
        <v>1.0549222520338012E-3</v>
      </c>
      <c r="D2403" s="42">
        <v>8.2226686785038681E-4</v>
      </c>
      <c r="E2403" s="36">
        <v>2.2769835227003789E-3</v>
      </c>
      <c r="F2403" s="173">
        <v>0.23932570791236049</v>
      </c>
      <c r="G2403" s="174">
        <v>0.63149962326152553</v>
      </c>
      <c r="H2403" s="174">
        <v>0.4922270018163537</v>
      </c>
      <c r="I2403" s="36">
        <v>1.3630523329902395</v>
      </c>
      <c r="L2403" s="143"/>
      <c r="M2403" s="190" t="s">
        <v>201</v>
      </c>
      <c r="N2403" s="42">
        <v>3.9455211025915407E-4</v>
      </c>
      <c r="O2403" s="42">
        <v>2.1857225841824192E-5</v>
      </c>
      <c r="P2403" s="42">
        <v>3.7664997150576267E-4</v>
      </c>
      <c r="Q2403" s="36">
        <v>3.9979440281619075E-4</v>
      </c>
      <c r="R2403" s="102">
        <v>1.0303791608138697E-3</v>
      </c>
      <c r="S2403" s="42">
        <v>5.8474866610534997E-5</v>
      </c>
      <c r="T2403" s="42">
        <v>1.007655637638922E-3</v>
      </c>
      <c r="U2403" s="36">
        <v>1.0549222520338012E-3</v>
      </c>
      <c r="V2403" s="102">
        <v>8.2226686785038681E-4</v>
      </c>
      <c r="W2403" s="42">
        <v>0</v>
      </c>
      <c r="X2403" s="42">
        <v>8.2226686785038681E-4</v>
      </c>
      <c r="Y2403" s="36">
        <v>8.2226686785038681E-4</v>
      </c>
      <c r="Z2403" s="30">
        <v>2.2769835227003789E-3</v>
      </c>
      <c r="AA2403" s="187">
        <v>0.17558071845072304</v>
      </c>
      <c r="AB2403" s="188">
        <v>0.46329814929126967</v>
      </c>
      <c r="AC2403" s="189">
        <v>0.36112113225800729</v>
      </c>
    </row>
    <row r="2404" spans="1:51" x14ac:dyDescent="0.25">
      <c r="A2404" s="143" t="s">
        <v>185</v>
      </c>
      <c r="B2404" s="102">
        <v>9.2742070724391391E-4</v>
      </c>
      <c r="C2404" s="42">
        <v>2.5442090809719934E-3</v>
      </c>
      <c r="D2404" s="42">
        <v>0</v>
      </c>
      <c r="E2404" s="36">
        <v>3.4716297882159074E-3</v>
      </c>
      <c r="F2404" s="173">
        <v>0.55517439896670562</v>
      </c>
      <c r="G2404" s="174">
        <v>1.5230194197106441</v>
      </c>
      <c r="H2404" s="174">
        <v>0</v>
      </c>
      <c r="I2404" s="36">
        <v>2.0781938186773501</v>
      </c>
      <c r="L2404" s="143"/>
      <c r="M2404" s="190" t="s">
        <v>185</v>
      </c>
      <c r="N2404" s="42">
        <v>3.6136968024661625E-4</v>
      </c>
      <c r="O2404" s="42">
        <v>9.2128781148466613E-5</v>
      </c>
      <c r="P2404" s="42">
        <v>1.5875895251094008E-3</v>
      </c>
      <c r="Q2404" s="36">
        <v>9.2742070724391391E-4</v>
      </c>
      <c r="R2404" s="102">
        <v>8.0255286178250516E-4</v>
      </c>
      <c r="S2404" s="42">
        <v>2.6685877365457099E-4</v>
      </c>
      <c r="T2404" s="42">
        <v>4.5985867657882158E-3</v>
      </c>
      <c r="U2404" s="36">
        <v>2.5442090809719934E-3</v>
      </c>
      <c r="V2404" s="102">
        <v>0</v>
      </c>
      <c r="W2404" s="42">
        <v>0</v>
      </c>
      <c r="X2404" s="42">
        <v>0</v>
      </c>
      <c r="Y2404" s="36">
        <v>0</v>
      </c>
      <c r="Z2404" s="30">
        <v>3.4716297882159074E-3</v>
      </c>
      <c r="AA2404" s="187">
        <v>0.26714274384669379</v>
      </c>
      <c r="AB2404" s="188">
        <v>0.73285725615330621</v>
      </c>
      <c r="AC2404" s="189">
        <v>0</v>
      </c>
    </row>
    <row r="2405" spans="1:51" x14ac:dyDescent="0.25">
      <c r="A2405" s="143" t="s">
        <v>186</v>
      </c>
      <c r="B2405" s="102">
        <v>4.2553755633278137E-3</v>
      </c>
      <c r="C2405" s="42">
        <v>1.6646139463603597E-2</v>
      </c>
      <c r="D2405" s="42">
        <v>0</v>
      </c>
      <c r="E2405" s="36">
        <v>2.0901515026931411E-2</v>
      </c>
      <c r="F2405" s="173">
        <v>2.5473612485630954</v>
      </c>
      <c r="G2405" s="174">
        <v>9.9647445863978827</v>
      </c>
      <c r="H2405" s="174">
        <v>0</v>
      </c>
      <c r="I2405" s="36">
        <v>12.512105834960977</v>
      </c>
      <c r="L2405" s="143"/>
      <c r="M2405" s="190" t="s">
        <v>186</v>
      </c>
      <c r="N2405" s="42">
        <v>1.3281951844565341E-3</v>
      </c>
      <c r="O2405" s="42">
        <v>4.4739781450876186E-4</v>
      </c>
      <c r="P2405" s="42">
        <v>7.7096871902203705E-3</v>
      </c>
      <c r="Q2405" s="36">
        <v>4.2553755633278137E-3</v>
      </c>
      <c r="R2405" s="102">
        <v>8.1534539494391226E-3</v>
      </c>
      <c r="S2405" s="42">
        <v>1.5289095959400705E-3</v>
      </c>
      <c r="T2405" s="42">
        <v>2.6346607749451398E-2</v>
      </c>
      <c r="U2405" s="36">
        <v>1.6646139463603597E-2</v>
      </c>
      <c r="V2405" s="102">
        <v>0</v>
      </c>
      <c r="W2405" s="42">
        <v>0</v>
      </c>
      <c r="X2405" s="42">
        <v>0</v>
      </c>
      <c r="Y2405" s="36">
        <v>0</v>
      </c>
      <c r="Z2405" s="30">
        <v>2.0901515026931411E-2</v>
      </c>
      <c r="AA2405" s="187">
        <v>0.20359172805630601</v>
      </c>
      <c r="AB2405" s="188">
        <v>0.79640827194369401</v>
      </c>
      <c r="AC2405" s="189">
        <v>0</v>
      </c>
    </row>
    <row r="2406" spans="1:51" x14ac:dyDescent="0.25">
      <c r="A2406" s="143" t="s">
        <v>187</v>
      </c>
      <c r="B2406" s="102">
        <v>5.5034239967528559E-3</v>
      </c>
      <c r="C2406" s="42">
        <v>3.2262715050546745E-2</v>
      </c>
      <c r="D2406" s="42">
        <v>0</v>
      </c>
      <c r="E2406" s="36">
        <v>3.7766139047299599E-2</v>
      </c>
      <c r="F2406" s="173">
        <v>3.2944704445257167</v>
      </c>
      <c r="G2406" s="174">
        <v>19.313169629832974</v>
      </c>
      <c r="H2406" s="174">
        <v>0</v>
      </c>
      <c r="I2406" s="36">
        <v>22.607640074358692</v>
      </c>
      <c r="L2406" s="143"/>
      <c r="M2406" s="190" t="s">
        <v>187</v>
      </c>
      <c r="N2406" s="42">
        <v>2.2954213976327789E-3</v>
      </c>
      <c r="O2406" s="42">
        <v>5.3540890792310846E-4</v>
      </c>
      <c r="P2406" s="42">
        <v>9.2263195417639395E-3</v>
      </c>
      <c r="Q2406" s="36">
        <v>5.5034239967528559E-3</v>
      </c>
      <c r="R2406" s="102">
        <v>2.1115268847012304E-2</v>
      </c>
      <c r="S2406" s="42">
        <v>2.5659213433823912E-3</v>
      </c>
      <c r="T2406" s="42">
        <v>4.421669098654224E-2</v>
      </c>
      <c r="U2406" s="36">
        <v>3.2262715050546745E-2</v>
      </c>
      <c r="V2406" s="102">
        <v>0</v>
      </c>
      <c r="W2406" s="42">
        <v>0</v>
      </c>
      <c r="X2406" s="42">
        <v>0</v>
      </c>
      <c r="Y2406" s="36">
        <v>0</v>
      </c>
      <c r="Z2406" s="30">
        <v>3.7766139047299599E-2</v>
      </c>
      <c r="AA2406" s="187">
        <v>0.14572376566903439</v>
      </c>
      <c r="AB2406" s="188">
        <v>0.85427623433096567</v>
      </c>
      <c r="AC2406" s="189">
        <v>0</v>
      </c>
    </row>
    <row r="2407" spans="1:51" x14ac:dyDescent="0.25">
      <c r="A2407" s="143" t="s">
        <v>188</v>
      </c>
      <c r="B2407" s="102">
        <v>5.5240470545846258E-5</v>
      </c>
      <c r="C2407" s="42">
        <v>1.1967202940590581E-2</v>
      </c>
      <c r="D2407" s="42">
        <v>1.1195999999999999E-2</v>
      </c>
      <c r="E2407" s="36">
        <v>2.3218443411136429E-2</v>
      </c>
      <c r="F2407" s="173">
        <v>3.3068158597694991E-2</v>
      </c>
      <c r="G2407" s="174">
        <v>7.1638304471323497</v>
      </c>
      <c r="H2407" s="174">
        <v>6.7021714333972522</v>
      </c>
      <c r="I2407" s="36">
        <v>13.899070039127299</v>
      </c>
      <c r="L2407" s="143"/>
      <c r="M2407" s="190" t="s">
        <v>188</v>
      </c>
      <c r="N2407" s="42">
        <v>6.0517521963641197E-5</v>
      </c>
      <c r="O2407" s="42">
        <v>2.5712151767336568E-6</v>
      </c>
      <c r="P2407" s="42">
        <v>4.4307915838009665E-5</v>
      </c>
      <c r="Q2407" s="36">
        <v>5.5240470545846258E-5</v>
      </c>
      <c r="R2407" s="102">
        <v>3.6890040511959564E-3</v>
      </c>
      <c r="S2407" s="42">
        <v>1.261653733292335E-3</v>
      </c>
      <c r="T2407" s="42">
        <v>2.1741178232481354E-2</v>
      </c>
      <c r="U2407" s="36">
        <v>1.1967202940590581E-2</v>
      </c>
      <c r="V2407" s="102">
        <v>1.1195999999999999E-2</v>
      </c>
      <c r="W2407" s="42">
        <v>0</v>
      </c>
      <c r="X2407" s="42">
        <v>1.1195999999999999E-2</v>
      </c>
      <c r="Y2407" s="36">
        <v>1.1195999999999999E-2</v>
      </c>
      <c r="Z2407" s="30">
        <v>2.3218443411136429E-2</v>
      </c>
      <c r="AA2407" s="187">
        <v>2.3791633903998436E-3</v>
      </c>
      <c r="AB2407" s="188">
        <v>0.51541796875369628</v>
      </c>
      <c r="AC2407" s="189">
        <v>0.48220286785590377</v>
      </c>
    </row>
    <row r="2408" spans="1:51" x14ac:dyDescent="0.25">
      <c r="A2408" s="143" t="s">
        <v>189</v>
      </c>
      <c r="B2408" s="102">
        <v>4.4718318913060728E-5</v>
      </c>
      <c r="C2408" s="42">
        <v>1.095733171930325E-2</v>
      </c>
      <c r="D2408" s="42">
        <v>2.8611999999999999E-3</v>
      </c>
      <c r="E2408" s="36">
        <v>1.3863250038216309E-2</v>
      </c>
      <c r="F2408" s="173">
        <v>2.6769367592770963E-2</v>
      </c>
      <c r="G2408" s="174">
        <v>6.5592993600725116</v>
      </c>
      <c r="H2408" s="174">
        <v>1.7127771440904089</v>
      </c>
      <c r="I2408" s="36">
        <v>8.2988458717556899</v>
      </c>
      <c r="L2408" s="143"/>
      <c r="M2408" s="190" t="s">
        <v>189</v>
      </c>
      <c r="N2408" s="42">
        <v>4.8700381602482413E-5</v>
      </c>
      <c r="O2408" s="42">
        <v>2.1031283857734395E-6</v>
      </c>
      <c r="P2408" s="42">
        <v>3.6241710284145316E-5</v>
      </c>
      <c r="Q2408" s="36">
        <v>4.4718318913060728E-5</v>
      </c>
      <c r="R2408" s="102">
        <v>2.3152675195106062E-3</v>
      </c>
      <c r="S2408" s="42">
        <v>1.2346468537600165E-3</v>
      </c>
      <c r="T2408" s="42">
        <v>2.127578795468852E-2</v>
      </c>
      <c r="U2408" s="36">
        <v>1.095733171930325E-2</v>
      </c>
      <c r="V2408" s="102">
        <v>2.8611999999999999E-3</v>
      </c>
      <c r="W2408" s="42">
        <v>0</v>
      </c>
      <c r="X2408" s="42">
        <v>2.8611999999999999E-3</v>
      </c>
      <c r="Y2408" s="36">
        <v>2.8611999999999999E-3</v>
      </c>
      <c r="Z2408" s="30">
        <v>1.3863250038216309E-2</v>
      </c>
      <c r="AA2408" s="187">
        <v>3.2256735462310344E-3</v>
      </c>
      <c r="AB2408" s="188">
        <v>0.79038693589869458</v>
      </c>
      <c r="AC2408" s="189">
        <v>0.20638739055507443</v>
      </c>
    </row>
    <row r="2409" spans="1:51" x14ac:dyDescent="0.25">
      <c r="A2409" s="143" t="s">
        <v>190</v>
      </c>
      <c r="B2409" s="102">
        <v>8.6405176416206068E-4</v>
      </c>
      <c r="C2409" s="42">
        <v>6.9871973237248378E-2</v>
      </c>
      <c r="D2409" s="42">
        <v>0</v>
      </c>
      <c r="E2409" s="42">
        <v>7.0736025001410435E-2</v>
      </c>
      <c r="F2409" s="173">
        <v>0.51724035823003423</v>
      </c>
      <c r="G2409" s="174">
        <v>41.826897376365082</v>
      </c>
      <c r="H2409" s="174">
        <v>0</v>
      </c>
      <c r="I2409" s="36">
        <v>42.344137734595115</v>
      </c>
      <c r="L2409" s="143"/>
      <c r="M2409" s="190" t="s">
        <v>190</v>
      </c>
      <c r="N2409" s="42">
        <v>8.8077910640688302E-4</v>
      </c>
      <c r="O2409" s="42">
        <v>4.5140311009151949E-5</v>
      </c>
      <c r="P2409" s="42">
        <v>7.7787075900659494E-4</v>
      </c>
      <c r="Q2409" s="36">
        <v>8.6405176416206068E-4</v>
      </c>
      <c r="R2409" s="102">
        <v>9.4954309152470148E-2</v>
      </c>
      <c r="S2409" s="42">
        <v>1.8755446741490316E-3</v>
      </c>
      <c r="T2409" s="42">
        <v>3.2319922628253353E-2</v>
      </c>
      <c r="U2409" s="36">
        <v>6.9871973237248378E-2</v>
      </c>
      <c r="V2409" s="102">
        <v>0</v>
      </c>
      <c r="W2409" s="42">
        <v>0</v>
      </c>
      <c r="X2409" s="42">
        <v>0</v>
      </c>
      <c r="Y2409" s="36">
        <v>0</v>
      </c>
      <c r="Z2409" s="30">
        <v>7.0736025001410435E-2</v>
      </c>
      <c r="AA2409" s="187">
        <v>1.2215158600512709E-2</v>
      </c>
      <c r="AB2409" s="188">
        <v>0.9877848413994873</v>
      </c>
      <c r="AC2409" s="189">
        <v>0</v>
      </c>
    </row>
    <row r="2410" spans="1:51" x14ac:dyDescent="0.25">
      <c r="A2410" s="143" t="s">
        <v>191</v>
      </c>
      <c r="B2410" s="102">
        <v>6.0774266777864605E-6</v>
      </c>
      <c r="C2410" s="42">
        <v>1.5105775788472849E-4</v>
      </c>
      <c r="D2410" s="42">
        <v>4.0908455134260903E-4</v>
      </c>
      <c r="E2410" s="42">
        <v>5.6621973590512392E-4</v>
      </c>
      <c r="F2410" s="173">
        <v>3.6380810529141466E-3</v>
      </c>
      <c r="G2410" s="174">
        <v>9.0426490683106986E-2</v>
      </c>
      <c r="H2410" s="174">
        <v>0.24488699480640996</v>
      </c>
      <c r="I2410" s="36">
        <v>0.33895156654243103</v>
      </c>
      <c r="L2410" s="143"/>
      <c r="M2410" s="145" t="s">
        <v>191</v>
      </c>
      <c r="N2410" s="102">
        <v>4.984348450201272E-6</v>
      </c>
      <c r="O2410" s="42">
        <v>4.0805158761880679E-7</v>
      </c>
      <c r="P2410" s="42">
        <v>7.031661747091949E-6</v>
      </c>
      <c r="Q2410" s="36">
        <v>6.0774266777864605E-6</v>
      </c>
      <c r="R2410" s="42">
        <v>1.3801937972333814E-4</v>
      </c>
      <c r="S2410" s="42">
        <v>9.0855075252680908E-6</v>
      </c>
      <c r="T2410" s="42">
        <v>1.5656406605633606E-4</v>
      </c>
      <c r="U2410" s="36">
        <v>1.5105775788472849E-4</v>
      </c>
      <c r="V2410" s="42">
        <v>4.0908455134260903E-4</v>
      </c>
      <c r="W2410" s="42">
        <v>0</v>
      </c>
      <c r="X2410" s="42">
        <v>4.0908455134260903E-4</v>
      </c>
      <c r="Y2410" s="42">
        <v>4.0908455134260903E-4</v>
      </c>
      <c r="Z2410" s="30">
        <v>5.6621973590512392E-4</v>
      </c>
      <c r="AA2410" s="188">
        <v>1.0733336004389641E-2</v>
      </c>
      <c r="AB2410" s="188">
        <v>0.2667829259664658</v>
      </c>
      <c r="AC2410" s="189">
        <v>0.72248373802914467</v>
      </c>
    </row>
    <row r="2411" spans="1:51" x14ac:dyDescent="0.25">
      <c r="A2411" s="156" t="s">
        <v>192</v>
      </c>
      <c r="B2411" s="175">
        <v>1.8865818753354296E-5</v>
      </c>
      <c r="C2411" s="157">
        <v>3.782893600428063E-4</v>
      </c>
      <c r="D2411" s="157">
        <v>5.1144999180294064E-4</v>
      </c>
      <c r="E2411" s="157">
        <v>9.086051705991013E-4</v>
      </c>
      <c r="F2411" s="176">
        <v>1.129349334730094E-2</v>
      </c>
      <c r="G2411" s="177">
        <v>0.22645231711656166</v>
      </c>
      <c r="H2411" s="177">
        <v>0.30616519512977208</v>
      </c>
      <c r="I2411" s="158">
        <v>0.5439110055936347</v>
      </c>
      <c r="L2411" s="156"/>
      <c r="M2411" s="192" t="s">
        <v>192</v>
      </c>
      <c r="N2411" s="175">
        <v>2.3767768026708665E-5</v>
      </c>
      <c r="O2411" s="157">
        <v>6.4629666890012661E-7</v>
      </c>
      <c r="P2411" s="157">
        <v>1.1137169176323324E-5</v>
      </c>
      <c r="Q2411" s="158">
        <v>1.8865818753354296E-5</v>
      </c>
      <c r="R2411" s="157">
        <v>3.3890943662499227E-4</v>
      </c>
      <c r="S2411" s="157">
        <v>2.3255772970311913E-5</v>
      </c>
      <c r="T2411" s="157">
        <v>4.0075013590477784E-4</v>
      </c>
      <c r="U2411" s="158">
        <v>3.782893600428063E-4</v>
      </c>
      <c r="V2411" s="157">
        <v>5.1144999180294064E-4</v>
      </c>
      <c r="W2411" s="157">
        <v>0</v>
      </c>
      <c r="X2411" s="157">
        <v>5.1144999180294064E-4</v>
      </c>
      <c r="Y2411" s="157">
        <v>5.1144999180294064E-4</v>
      </c>
      <c r="Z2411" s="193">
        <v>9.086051705991013E-4</v>
      </c>
      <c r="AA2411" s="194">
        <v>2.0763494820214216E-2</v>
      </c>
      <c r="AB2411" s="194">
        <v>0.41634075204896315</v>
      </c>
      <c r="AC2411" s="195">
        <v>0.56289575313082252</v>
      </c>
      <c r="AY2411" s="159"/>
    </row>
    <row r="2413" spans="1:51" x14ac:dyDescent="0.25">
      <c r="A2413" s="77" t="s">
        <v>283</v>
      </c>
    </row>
    <row r="2414" spans="1:51" ht="12.75" customHeight="1" x14ac:dyDescent="0.25">
      <c r="A2414" s="149"/>
      <c r="B2414" s="160" t="s">
        <v>285</v>
      </c>
      <c r="C2414" s="161"/>
      <c r="D2414" s="161"/>
      <c r="E2414" s="162"/>
      <c r="F2414" s="60" t="s">
        <v>286</v>
      </c>
      <c r="G2414" s="83"/>
      <c r="H2414" s="84"/>
      <c r="I2414" s="84"/>
      <c r="L2414" s="692" t="s">
        <v>283</v>
      </c>
      <c r="M2414" s="693"/>
      <c r="N2414" s="60" t="s">
        <v>195</v>
      </c>
      <c r="O2414" s="83"/>
      <c r="P2414" s="83"/>
      <c r="Q2414" s="84"/>
      <c r="R2414" s="60" t="s">
        <v>196</v>
      </c>
      <c r="S2414" s="83"/>
      <c r="T2414" s="83"/>
      <c r="U2414" s="84"/>
      <c r="V2414" s="60" t="s">
        <v>197</v>
      </c>
      <c r="W2414" s="83"/>
      <c r="X2414" s="83"/>
      <c r="Y2414" s="84"/>
      <c r="Z2414" s="10" t="s">
        <v>198</v>
      </c>
      <c r="AA2414" s="60" t="s">
        <v>205</v>
      </c>
      <c r="AB2414" s="83"/>
      <c r="AC2414" s="84"/>
    </row>
    <row r="2415" spans="1:51" ht="26.25" x14ac:dyDescent="0.25">
      <c r="A2415" s="156" t="s">
        <v>194</v>
      </c>
      <c r="B2415" s="164" t="s">
        <v>195</v>
      </c>
      <c r="C2415" s="165" t="s">
        <v>196</v>
      </c>
      <c r="D2415" s="165" t="s">
        <v>197</v>
      </c>
      <c r="E2415" s="19" t="s">
        <v>198</v>
      </c>
      <c r="F2415" s="89" t="s">
        <v>195</v>
      </c>
      <c r="G2415" s="89" t="s">
        <v>196</v>
      </c>
      <c r="H2415" s="165" t="s">
        <v>197</v>
      </c>
      <c r="I2415" s="19" t="s">
        <v>198</v>
      </c>
      <c r="L2415" s="694"/>
      <c r="M2415" s="695"/>
      <c r="N2415" s="181" t="s">
        <v>227</v>
      </c>
      <c r="O2415" s="182" t="s">
        <v>224</v>
      </c>
      <c r="P2415" s="182" t="s">
        <v>225</v>
      </c>
      <c r="Q2415" s="183" t="s">
        <v>209</v>
      </c>
      <c r="R2415" s="181" t="s">
        <v>227</v>
      </c>
      <c r="S2415" s="182" t="s">
        <v>224</v>
      </c>
      <c r="T2415" s="182" t="s">
        <v>225</v>
      </c>
      <c r="U2415" s="183" t="s">
        <v>209</v>
      </c>
      <c r="V2415" s="181" t="s">
        <v>227</v>
      </c>
      <c r="W2415" s="182" t="s">
        <v>224</v>
      </c>
      <c r="X2415" s="182" t="s">
        <v>225</v>
      </c>
      <c r="Y2415" s="183" t="s">
        <v>209</v>
      </c>
      <c r="Z2415" s="184" t="s">
        <v>209</v>
      </c>
      <c r="AA2415" s="181" t="s">
        <v>195</v>
      </c>
      <c r="AB2415" s="182" t="s">
        <v>196</v>
      </c>
      <c r="AC2415" s="183" t="s">
        <v>197</v>
      </c>
    </row>
    <row r="2416" spans="1:51" x14ac:dyDescent="0.25">
      <c r="A2416" s="143" t="s">
        <v>170</v>
      </c>
      <c r="B2416" s="167">
        <v>149.83247316882259</v>
      </c>
      <c r="C2416" s="154">
        <v>2062.7639696146007</v>
      </c>
      <c r="D2416" s="154">
        <v>1670.503375101654</v>
      </c>
      <c r="E2416" s="155">
        <v>3883.0998178850773</v>
      </c>
      <c r="F2416" s="168">
        <v>89693.008348280011</v>
      </c>
      <c r="G2416" s="169">
        <v>1234815.8048403086</v>
      </c>
      <c r="H2416" s="169">
        <v>1000000</v>
      </c>
      <c r="I2416" s="151">
        <v>2324508.8131885887</v>
      </c>
      <c r="L2416" s="149"/>
      <c r="M2416" s="185" t="s">
        <v>170</v>
      </c>
      <c r="N2416" s="154">
        <v>97.34623871599112</v>
      </c>
      <c r="O2416" s="154">
        <v>11.970037873817814</v>
      </c>
      <c r="P2416" s="154">
        <v>206.27111860962958</v>
      </c>
      <c r="Q2416" s="155">
        <v>149.83247316882259</v>
      </c>
      <c r="R2416" s="167">
        <v>1063.3463969408331</v>
      </c>
      <c r="S2416" s="154">
        <v>185.49751365953486</v>
      </c>
      <c r="T2416" s="154">
        <v>3196.5462469880626</v>
      </c>
      <c r="U2416" s="155">
        <v>2062.7639696146007</v>
      </c>
      <c r="V2416" s="167">
        <v>985.4529678875025</v>
      </c>
      <c r="W2416" s="154">
        <v>140.92524379963214</v>
      </c>
      <c r="X2416" s="154">
        <v>2428.4641356455013</v>
      </c>
      <c r="Y2416" s="155">
        <v>1670.503375101654</v>
      </c>
      <c r="Z2416" s="186">
        <v>3883.0998178850773</v>
      </c>
      <c r="AA2416" s="187">
        <v>3.8585789754544235E-2</v>
      </c>
      <c r="AB2416" s="188">
        <v>0.53121579829438459</v>
      </c>
      <c r="AC2416" s="189">
        <v>0.43019841195107117</v>
      </c>
    </row>
    <row r="2417" spans="1:53" x14ac:dyDescent="0.25">
      <c r="A2417" s="143" t="s">
        <v>172</v>
      </c>
      <c r="B2417" s="167">
        <v>148.10998284966703</v>
      </c>
      <c r="C2417" s="154">
        <v>1767.2405461895867</v>
      </c>
      <c r="D2417" s="154">
        <v>1597.6930950527812</v>
      </c>
      <c r="E2417" s="155">
        <v>3513.0436240920349</v>
      </c>
      <c r="F2417" s="170">
        <v>88661.887822078905</v>
      </c>
      <c r="G2417" s="171">
        <v>1057908.9946957133</v>
      </c>
      <c r="H2417" s="171">
        <v>956414.16764905246</v>
      </c>
      <c r="I2417" s="155">
        <v>2102985.0501668444</v>
      </c>
      <c r="L2417" s="143"/>
      <c r="M2417" s="190" t="s">
        <v>172</v>
      </c>
      <c r="N2417" s="154">
        <v>95.281524946078989</v>
      </c>
      <c r="O2417" s="154">
        <v>11.903151532175341</v>
      </c>
      <c r="P2417" s="154">
        <v>205.11851402677561</v>
      </c>
      <c r="Q2417" s="155">
        <v>148.10998284966703</v>
      </c>
      <c r="R2417" s="167">
        <v>833.09883848916138</v>
      </c>
      <c r="S2417" s="154">
        <v>164.74871864395288</v>
      </c>
      <c r="T2417" s="154">
        <v>2838.9970727262653</v>
      </c>
      <c r="U2417" s="155">
        <v>1767.2405461895867</v>
      </c>
      <c r="V2417" s="167">
        <v>860.37361588637782</v>
      </c>
      <c r="W2417" s="154">
        <v>140.92524379963214</v>
      </c>
      <c r="X2417" s="154">
        <v>2428.4641356455013</v>
      </c>
      <c r="Y2417" s="155">
        <v>1597.6930950527812</v>
      </c>
      <c r="Z2417" s="186">
        <v>3513.0436240920349</v>
      </c>
      <c r="AA2417" s="187">
        <v>4.2160018120454411E-2</v>
      </c>
      <c r="AB2417" s="188">
        <v>0.50305112469143887</v>
      </c>
      <c r="AC2417" s="189">
        <v>0.45478885718810669</v>
      </c>
    </row>
    <row r="2418" spans="1:53" x14ac:dyDescent="0.25">
      <c r="A2418" s="143" t="s">
        <v>33</v>
      </c>
      <c r="B2418" s="167">
        <v>5.2279907388615579</v>
      </c>
      <c r="C2418" s="154">
        <v>757.5427792942321</v>
      </c>
      <c r="D2418" s="154">
        <v>282.70734031434085</v>
      </c>
      <c r="E2418" s="155">
        <v>1045.4781103474345</v>
      </c>
      <c r="F2418" s="170">
        <v>3129.590048594438</v>
      </c>
      <c r="G2418" s="171">
        <v>453481.74124349427</v>
      </c>
      <c r="H2418" s="171">
        <v>169234.82138857542</v>
      </c>
      <c r="I2418" s="155">
        <v>625846.15268066421</v>
      </c>
      <c r="L2418" s="143"/>
      <c r="M2418" s="190" t="s">
        <v>33</v>
      </c>
      <c r="N2418" s="154">
        <v>6.4570152658401998</v>
      </c>
      <c r="O2418" s="154">
        <v>0.18877423432820173</v>
      </c>
      <c r="P2418" s="154">
        <v>3.2530116353871752</v>
      </c>
      <c r="Q2418" s="155">
        <v>5.2279907388615579</v>
      </c>
      <c r="R2418" s="167">
        <v>517.58833024760418</v>
      </c>
      <c r="S2418" s="154">
        <v>58.619097219149005</v>
      </c>
      <c r="T2418" s="154">
        <v>1010.1410607670837</v>
      </c>
      <c r="U2418" s="155">
        <v>757.5427792942321</v>
      </c>
      <c r="V2418" s="167">
        <v>485.65739492752562</v>
      </c>
      <c r="W2418" s="154">
        <v>0</v>
      </c>
      <c r="X2418" s="154">
        <v>0</v>
      </c>
      <c r="Y2418" s="155">
        <v>282.70734031434085</v>
      </c>
      <c r="Z2418" s="186">
        <v>1045.4781103474345</v>
      </c>
      <c r="AA2418" s="187">
        <v>5.0005740790920869E-3</v>
      </c>
      <c r="AB2418" s="188">
        <v>0.72458980422123287</v>
      </c>
      <c r="AC2418" s="189">
        <v>0.27040962169967503</v>
      </c>
    </row>
    <row r="2419" spans="1:53" x14ac:dyDescent="0.25">
      <c r="A2419" s="143" t="s">
        <v>25</v>
      </c>
      <c r="B2419" s="167">
        <v>126.59162053714977</v>
      </c>
      <c r="C2419" s="154">
        <v>982.99089826952888</v>
      </c>
      <c r="D2419" s="154">
        <v>1304.0592951139618</v>
      </c>
      <c r="E2419" s="155">
        <v>2413.6418139206407</v>
      </c>
      <c r="F2419" s="170">
        <v>75780.523657694721</v>
      </c>
      <c r="G2419" s="171">
        <v>588439.93548334599</v>
      </c>
      <c r="H2419" s="171">
        <v>780638.52761423297</v>
      </c>
      <c r="I2419" s="155">
        <v>1444858.9867552738</v>
      </c>
      <c r="L2419" s="143"/>
      <c r="M2419" s="190" t="s">
        <v>25</v>
      </c>
      <c r="N2419" s="154">
        <v>68.574648528417271</v>
      </c>
      <c r="O2419" s="154">
        <v>11.135870792947152</v>
      </c>
      <c r="P2419" s="154">
        <v>191.89651272347123</v>
      </c>
      <c r="Q2419" s="155">
        <v>126.59162053714977</v>
      </c>
      <c r="R2419" s="167">
        <v>315.50634874155583</v>
      </c>
      <c r="S2419" s="154">
        <v>102.69861357115104</v>
      </c>
      <c r="T2419" s="154">
        <v>1769.7319026295536</v>
      </c>
      <c r="U2419" s="155">
        <v>982.99089826952888</v>
      </c>
      <c r="V2419" s="167">
        <v>355.94587028063927</v>
      </c>
      <c r="W2419" s="154">
        <v>140.92524379963214</v>
      </c>
      <c r="X2419" s="154">
        <v>2428.4641356455013</v>
      </c>
      <c r="Y2419" s="155">
        <v>1304.0592951139618</v>
      </c>
      <c r="Z2419" s="186">
        <v>2413.6418139206407</v>
      </c>
      <c r="AA2419" s="187">
        <v>5.2448387249108219E-2</v>
      </c>
      <c r="AB2419" s="188">
        <v>0.40726461258673285</v>
      </c>
      <c r="AC2419" s="189">
        <v>0.54028700016415876</v>
      </c>
      <c r="AZ2419" s="159"/>
    </row>
    <row r="2420" spans="1:53" x14ac:dyDescent="0.25">
      <c r="A2420" s="143" t="s">
        <v>173</v>
      </c>
      <c r="B2420" s="167">
        <v>16.290371573655708</v>
      </c>
      <c r="C2420" s="154">
        <v>26.706868625825678</v>
      </c>
      <c r="D2420" s="154">
        <v>10.926459624478579</v>
      </c>
      <c r="E2420" s="155">
        <v>53.923699823959964</v>
      </c>
      <c r="F2420" s="170">
        <v>9751.7741157897399</v>
      </c>
      <c r="G2420" s="171">
        <v>15987.317968873007</v>
      </c>
      <c r="H2420" s="171">
        <v>6540.8186462440872</v>
      </c>
      <c r="I2420" s="155">
        <v>32279.910730906839</v>
      </c>
      <c r="L2420" s="143"/>
      <c r="M2420" s="190" t="s">
        <v>173</v>
      </c>
      <c r="N2420" s="154">
        <v>20.249861151821513</v>
      </c>
      <c r="O2420" s="154">
        <v>0.57850650489998701</v>
      </c>
      <c r="P2420" s="154">
        <v>9.9689896679172101</v>
      </c>
      <c r="Q2420" s="155">
        <v>16.290371573655708</v>
      </c>
      <c r="R2420" s="167">
        <v>4.1595000013572303E-3</v>
      </c>
      <c r="S2420" s="154">
        <v>3.4310078536528312</v>
      </c>
      <c r="T2420" s="154">
        <v>59.124109329628126</v>
      </c>
      <c r="U2420" s="155">
        <v>26.706868625825678</v>
      </c>
      <c r="V2420" s="167">
        <v>18.77035067821291</v>
      </c>
      <c r="W2420" s="154">
        <v>0</v>
      </c>
      <c r="X2420" s="154">
        <v>0</v>
      </c>
      <c r="Y2420" s="155">
        <v>10.926459624478579</v>
      </c>
      <c r="Z2420" s="186">
        <v>53.923699823959964</v>
      </c>
      <c r="AA2420" s="187">
        <v>0.30210040532896432</v>
      </c>
      <c r="AB2420" s="188">
        <v>0.49527144303920689</v>
      </c>
      <c r="AC2420" s="189">
        <v>0.20262815163182879</v>
      </c>
      <c r="AX2420" s="159"/>
    </row>
    <row r="2421" spans="1:53" x14ac:dyDescent="0.25">
      <c r="A2421" s="143" t="s">
        <v>199</v>
      </c>
      <c r="B2421" s="272">
        <v>1.115813124027718E-2</v>
      </c>
      <c r="C2421" s="273">
        <v>0.20196088462481418</v>
      </c>
      <c r="D2421" s="154">
        <v>0</v>
      </c>
      <c r="E2421" s="155">
        <v>0.21311901586509135</v>
      </c>
      <c r="F2421" s="170">
        <v>6.6795023623332597</v>
      </c>
      <c r="G2421" s="171">
        <v>120.89822004252126</v>
      </c>
      <c r="H2421" s="171">
        <v>0</v>
      </c>
      <c r="I2421" s="155">
        <v>127.5777224048545</v>
      </c>
      <c r="L2421" s="143"/>
      <c r="M2421" s="191" t="s">
        <v>199</v>
      </c>
      <c r="N2421" s="154">
        <v>1.1071191508186841E-2</v>
      </c>
      <c r="O2421" s="154">
        <v>6.0558766662569506E-4</v>
      </c>
      <c r="P2421" s="154">
        <v>1.0435659997726989E-2</v>
      </c>
      <c r="Q2421" s="155">
        <v>1.115813124027718E-2</v>
      </c>
      <c r="R2421" s="167">
        <v>0.17337372390517758</v>
      </c>
      <c r="S2421" s="154">
        <v>1.2981418721415817E-2</v>
      </c>
      <c r="T2421" s="154">
        <v>0.22369952284473307</v>
      </c>
      <c r="U2421" s="155">
        <v>0.20196088462481418</v>
      </c>
      <c r="V2421" s="167">
        <v>0</v>
      </c>
      <c r="W2421" s="154">
        <v>0</v>
      </c>
      <c r="X2421" s="154">
        <v>0</v>
      </c>
      <c r="Y2421" s="155">
        <v>0</v>
      </c>
      <c r="Z2421" s="186">
        <v>0.21311901586509135</v>
      </c>
      <c r="AA2421" s="187">
        <v>5.2356338053571448E-2</v>
      </c>
      <c r="AB2421" s="188">
        <v>0.94764366194642857</v>
      </c>
      <c r="AC2421" s="189">
        <v>0</v>
      </c>
      <c r="BA2421" s="159"/>
    </row>
    <row r="2422" spans="1:53" x14ac:dyDescent="0.25">
      <c r="A2422" s="143" t="s">
        <v>175</v>
      </c>
      <c r="B2422" s="167">
        <v>9.7790562394771641</v>
      </c>
      <c r="C2422" s="154">
        <v>245.07960535364242</v>
      </c>
      <c r="D2422" s="154">
        <v>0</v>
      </c>
      <c r="E2422" s="155">
        <v>254.85866159311959</v>
      </c>
      <c r="F2422" s="170">
        <v>5853.9577861565749</v>
      </c>
      <c r="G2422" s="171">
        <v>146710.03303942969</v>
      </c>
      <c r="H2422" s="171">
        <v>0</v>
      </c>
      <c r="I2422" s="155">
        <v>152563.99082558625</v>
      </c>
      <c r="L2422" s="143"/>
      <c r="M2422" s="190" t="s">
        <v>175</v>
      </c>
      <c r="N2422" s="154">
        <v>6.4904857318661451</v>
      </c>
      <c r="O2422" s="154">
        <v>0.77099535113136153</v>
      </c>
      <c r="P2422" s="154">
        <v>13.286012558786213</v>
      </c>
      <c r="Q2422" s="155">
        <v>9.7790562394771641</v>
      </c>
      <c r="R2422" s="167">
        <v>141.97293707091231</v>
      </c>
      <c r="S2422" s="154">
        <v>20.869818841006879</v>
      </c>
      <c r="T2422" s="154">
        <v>359.63469145998573</v>
      </c>
      <c r="U2422" s="155">
        <v>245.07960535364242</v>
      </c>
      <c r="V2422" s="167">
        <v>0</v>
      </c>
      <c r="W2422" s="154">
        <v>0</v>
      </c>
      <c r="X2422" s="154">
        <v>0</v>
      </c>
      <c r="Y2422" s="155">
        <v>0</v>
      </c>
      <c r="Z2422" s="186">
        <v>254.85866159311959</v>
      </c>
      <c r="AA2422" s="187">
        <v>3.8370507709443176E-2</v>
      </c>
      <c r="AB2422" s="188">
        <v>0.96162949229055683</v>
      </c>
      <c r="AC2422" s="189">
        <v>0</v>
      </c>
      <c r="AV2422" s="432"/>
    </row>
    <row r="2423" spans="1:53" x14ac:dyDescent="0.25">
      <c r="A2423" s="143" t="s">
        <v>85</v>
      </c>
      <c r="B2423" s="102">
        <v>0.4206778461890508</v>
      </c>
      <c r="C2423" s="42">
        <v>0.23494797870453049</v>
      </c>
      <c r="D2423" s="42">
        <v>0</v>
      </c>
      <c r="E2423" s="36">
        <v>0.65562582489358134</v>
      </c>
      <c r="F2423" s="173">
        <v>251.82699565839047</v>
      </c>
      <c r="G2423" s="174">
        <v>140.64501886458825</v>
      </c>
      <c r="H2423" s="174">
        <v>0</v>
      </c>
      <c r="I2423" s="36">
        <v>392.47201452297872</v>
      </c>
      <c r="L2423" s="143"/>
      <c r="M2423" s="190" t="s">
        <v>85</v>
      </c>
      <c r="N2423" s="42">
        <v>0.31902612711859357</v>
      </c>
      <c r="O2423" s="42">
        <v>3.0188956562438991E-2</v>
      </c>
      <c r="P2423" s="42">
        <v>0.52022473992437646</v>
      </c>
      <c r="Q2423" s="36">
        <v>0.4206778461890508</v>
      </c>
      <c r="R2423" s="102">
        <v>2.1074528151332145E-3</v>
      </c>
      <c r="S2423" s="42">
        <v>3.0028679321335034E-2</v>
      </c>
      <c r="T2423" s="42">
        <v>0.51746279663240979</v>
      </c>
      <c r="U2423" s="36">
        <v>0.23494797870453049</v>
      </c>
      <c r="V2423" s="102">
        <v>0</v>
      </c>
      <c r="W2423" s="42">
        <v>0</v>
      </c>
      <c r="X2423" s="42">
        <v>0</v>
      </c>
      <c r="Y2423" s="36">
        <v>0</v>
      </c>
      <c r="Z2423" s="30">
        <v>0.65562582489358134</v>
      </c>
      <c r="AA2423" s="187">
        <v>0.64164319069849574</v>
      </c>
      <c r="AB2423" s="188">
        <v>0.35835680930150415</v>
      </c>
      <c r="AC2423" s="189">
        <v>0</v>
      </c>
    </row>
    <row r="2424" spans="1:53" x14ac:dyDescent="0.25">
      <c r="A2424" s="143" t="s">
        <v>86</v>
      </c>
      <c r="B2424" s="102">
        <v>6.1130410239674496E-4</v>
      </c>
      <c r="C2424" s="42">
        <v>2.3332327840600176E-3</v>
      </c>
      <c r="D2424" s="42">
        <v>0</v>
      </c>
      <c r="E2424" s="36">
        <v>2.9445368864567624E-3</v>
      </c>
      <c r="F2424" s="173">
        <v>0.36594005825312731</v>
      </c>
      <c r="G2424" s="174">
        <v>1.3967243759193453</v>
      </c>
      <c r="H2424" s="174">
        <v>0</v>
      </c>
      <c r="I2424" s="36">
        <v>1.7626644341724724</v>
      </c>
      <c r="L2424" s="143"/>
      <c r="M2424" s="190" t="s">
        <v>86</v>
      </c>
      <c r="N2424" s="42">
        <v>5.8285770959215131E-4</v>
      </c>
      <c r="O2424" s="42">
        <v>3.4948724384242346E-5</v>
      </c>
      <c r="P2424" s="42">
        <v>6.0224642133216932E-4</v>
      </c>
      <c r="Q2424" s="36">
        <v>6.1130410239674496E-4</v>
      </c>
      <c r="R2424" s="102">
        <v>1.7051912623603409E-3</v>
      </c>
      <c r="S2424" s="42">
        <v>1.7224379281727755E-4</v>
      </c>
      <c r="T2424" s="42">
        <v>2.9681543360608655E-3</v>
      </c>
      <c r="U2424" s="36">
        <v>2.3332327840600176E-3</v>
      </c>
      <c r="V2424" s="102">
        <v>0</v>
      </c>
      <c r="W2424" s="42">
        <v>0</v>
      </c>
      <c r="X2424" s="42">
        <v>0</v>
      </c>
      <c r="Y2424" s="36">
        <v>0</v>
      </c>
      <c r="Z2424" s="30">
        <v>2.9445368864567624E-3</v>
      </c>
      <c r="AA2424" s="187">
        <v>0.20760619614188058</v>
      </c>
      <c r="AB2424" s="188">
        <v>0.79239380385811953</v>
      </c>
      <c r="AC2424" s="189">
        <v>0</v>
      </c>
    </row>
    <row r="2425" spans="1:53" x14ac:dyDescent="0.25">
      <c r="A2425" s="143" t="s">
        <v>176</v>
      </c>
      <c r="B2425" s="167">
        <v>22.561387212283826</v>
      </c>
      <c r="C2425" s="154">
        <v>252.74635140255424</v>
      </c>
      <c r="D2425" s="154">
        <v>0</v>
      </c>
      <c r="E2425" s="155">
        <v>275.30773861483806</v>
      </c>
      <c r="F2425" s="170">
        <v>13505.741771345367</v>
      </c>
      <c r="G2425" s="171">
        <v>151299.51556498595</v>
      </c>
      <c r="H2425" s="171">
        <v>0</v>
      </c>
      <c r="I2425" s="155">
        <v>164805.25733633133</v>
      </c>
      <c r="L2425" s="143"/>
      <c r="M2425" s="190" t="s">
        <v>176</v>
      </c>
      <c r="N2425" s="154">
        <v>16.215726838465873</v>
      </c>
      <c r="O2425" s="154">
        <v>1.6859254599663553</v>
      </c>
      <c r="P2425" s="154">
        <v>29.052350058170532</v>
      </c>
      <c r="Q2425" s="155">
        <v>22.561387212283826</v>
      </c>
      <c r="R2425" s="154">
        <v>142.48803633989181</v>
      </c>
      <c r="S2425" s="154">
        <v>21.81632382574351</v>
      </c>
      <c r="T2425" s="154">
        <v>375.94513625801414</v>
      </c>
      <c r="U2425" s="155">
        <v>252.74635140255424</v>
      </c>
      <c r="V2425" s="154">
        <v>0</v>
      </c>
      <c r="W2425" s="154">
        <v>0</v>
      </c>
      <c r="X2425" s="154">
        <v>0</v>
      </c>
      <c r="Y2425" s="155">
        <v>0</v>
      </c>
      <c r="Z2425" s="154">
        <v>275.30773861483806</v>
      </c>
      <c r="AA2425" s="187">
        <v>8.1949702270620636E-2</v>
      </c>
      <c r="AB2425" s="188">
        <v>0.91805029772937941</v>
      </c>
      <c r="AC2425" s="189">
        <v>0</v>
      </c>
    </row>
    <row r="2426" spans="1:53" x14ac:dyDescent="0.25">
      <c r="A2426" s="143" t="s">
        <v>177</v>
      </c>
      <c r="B2426" s="102">
        <v>1.5896541751926847E-2</v>
      </c>
      <c r="C2426" s="42">
        <v>1.4576471220193694E-2</v>
      </c>
      <c r="D2426" s="42">
        <v>0</v>
      </c>
      <c r="E2426" s="36">
        <v>3.0473012972120541E-2</v>
      </c>
      <c r="F2426" s="173">
        <v>9.5160189370820678</v>
      </c>
      <c r="G2426" s="174">
        <v>8.7257957316648245</v>
      </c>
      <c r="H2426" s="174">
        <v>0</v>
      </c>
      <c r="I2426" s="36">
        <v>18.241814668746894</v>
      </c>
      <c r="L2426" s="143"/>
      <c r="M2426" s="190" t="s">
        <v>177</v>
      </c>
      <c r="N2426" s="42">
        <v>1.3614521373433051E-2</v>
      </c>
      <c r="O2426" s="42">
        <v>1.0241659105177082E-3</v>
      </c>
      <c r="P2426" s="42">
        <v>1.7648720098573753E-2</v>
      </c>
      <c r="Q2426" s="36">
        <v>1.5896541751926847E-2</v>
      </c>
      <c r="R2426" s="102">
        <v>2.4190649293935672E-3</v>
      </c>
      <c r="S2426" s="42">
        <v>1.691873631798984E-3</v>
      </c>
      <c r="T2426" s="42">
        <v>2.9154850657628305E-2</v>
      </c>
      <c r="U2426" s="36">
        <v>1.4576471220193694E-2</v>
      </c>
      <c r="V2426" s="102">
        <v>0</v>
      </c>
      <c r="W2426" s="42">
        <v>0</v>
      </c>
      <c r="X2426" s="42">
        <v>0</v>
      </c>
      <c r="Y2426" s="36">
        <v>0</v>
      </c>
      <c r="Z2426" s="30">
        <v>3.0473012972120541E-2</v>
      </c>
      <c r="AA2426" s="187">
        <v>0.52165966543808573</v>
      </c>
      <c r="AB2426" s="188">
        <v>0.47834033456191427</v>
      </c>
      <c r="AC2426" s="189">
        <v>0</v>
      </c>
    </row>
    <row r="2427" spans="1:53" x14ac:dyDescent="0.25">
      <c r="A2427" s="143" t="s">
        <v>178</v>
      </c>
      <c r="B2427" s="102">
        <v>2.8604484010500288E-2</v>
      </c>
      <c r="C2427" s="42">
        <v>5.8973915681207363E-2</v>
      </c>
      <c r="D2427" s="42">
        <v>0</v>
      </c>
      <c r="E2427" s="36">
        <v>8.7578399691707651E-2</v>
      </c>
      <c r="F2427" s="173">
        <v>17.123272204559083</v>
      </c>
      <c r="G2427" s="174">
        <v>35.303080831919097</v>
      </c>
      <c r="H2427" s="174">
        <v>0</v>
      </c>
      <c r="I2427" s="36">
        <v>52.426353036478183</v>
      </c>
      <c r="L2427" s="143"/>
      <c r="M2427" s="190" t="s">
        <v>178</v>
      </c>
      <c r="N2427" s="42">
        <v>1.9597826780946098E-2</v>
      </c>
      <c r="O2427" s="42">
        <v>2.2093989432465191E-3</v>
      </c>
      <c r="P2427" s="42">
        <v>3.8072994946425971E-2</v>
      </c>
      <c r="Q2427" s="36">
        <v>2.8604484010500288E-2</v>
      </c>
      <c r="R2427" s="102">
        <v>2.5632153268060107E-2</v>
      </c>
      <c r="S2427" s="42">
        <v>5.6599777867204293E-3</v>
      </c>
      <c r="T2427" s="42">
        <v>9.7534357174102276E-2</v>
      </c>
      <c r="U2427" s="36">
        <v>5.8973915681207363E-2</v>
      </c>
      <c r="V2427" s="102">
        <v>0</v>
      </c>
      <c r="W2427" s="42">
        <v>0</v>
      </c>
      <c r="X2427" s="42">
        <v>0</v>
      </c>
      <c r="Y2427" s="36">
        <v>0</v>
      </c>
      <c r="Z2427" s="30">
        <v>8.7578399691707651E-2</v>
      </c>
      <c r="AA2427" s="187">
        <v>0.32661574213725558</v>
      </c>
      <c r="AB2427" s="188">
        <v>0.67338425786274447</v>
      </c>
      <c r="AC2427" s="189">
        <v>0</v>
      </c>
    </row>
    <row r="2428" spans="1:53" x14ac:dyDescent="0.25">
      <c r="A2428" s="143" t="s">
        <v>179</v>
      </c>
      <c r="B2428" s="102">
        <v>4.3630375786394157E-2</v>
      </c>
      <c r="C2428" s="42">
        <v>0.12397235403495861</v>
      </c>
      <c r="D2428" s="42">
        <v>0</v>
      </c>
      <c r="E2428" s="36">
        <v>0.16760272982135277</v>
      </c>
      <c r="F2428" s="173">
        <v>26.118100948906584</v>
      </c>
      <c r="G2428" s="174">
        <v>74.212573217587547</v>
      </c>
      <c r="H2428" s="174">
        <v>0</v>
      </c>
      <c r="I2428" s="36">
        <v>100.33067416649413</v>
      </c>
      <c r="L2428" s="143"/>
      <c r="M2428" s="190" t="s">
        <v>179</v>
      </c>
      <c r="N2428" s="42">
        <v>3.5561272701385434E-2</v>
      </c>
      <c r="O2428" s="42">
        <v>2.9460263379793624E-3</v>
      </c>
      <c r="P2428" s="42">
        <v>5.0766769044032753E-2</v>
      </c>
      <c r="Q2428" s="36">
        <v>4.3630375786394157E-2</v>
      </c>
      <c r="R2428" s="102">
        <v>6.6732146237075379E-2</v>
      </c>
      <c r="S2428" s="42">
        <v>1.0937146700058666E-2</v>
      </c>
      <c r="T2428" s="42">
        <v>0.18847204227760467</v>
      </c>
      <c r="U2428" s="36">
        <v>0.12397235403495861</v>
      </c>
      <c r="V2428" s="102">
        <v>0</v>
      </c>
      <c r="W2428" s="42">
        <v>0</v>
      </c>
      <c r="X2428" s="42">
        <v>0</v>
      </c>
      <c r="Y2428" s="36">
        <v>0</v>
      </c>
      <c r="Z2428" s="30">
        <v>0.16760272982135277</v>
      </c>
      <c r="AA2428" s="187">
        <v>0.26032019784462723</v>
      </c>
      <c r="AB2428" s="188">
        <v>0.73967980215537277</v>
      </c>
      <c r="AC2428" s="189">
        <v>0</v>
      </c>
    </row>
    <row r="2429" spans="1:53" x14ac:dyDescent="0.25">
      <c r="A2429" s="143" t="s">
        <v>180</v>
      </c>
      <c r="B2429" s="102">
        <v>5.9135850023400022E-3</v>
      </c>
      <c r="C2429" s="42">
        <v>2.9499459568007615E-2</v>
      </c>
      <c r="D2429" s="42">
        <v>1.7999999999999999E-2</v>
      </c>
      <c r="E2429" s="36">
        <v>5.3413044570347623E-2</v>
      </c>
      <c r="F2429" s="173">
        <v>3.5400018284788839</v>
      </c>
      <c r="G2429" s="174">
        <v>17.659024224487126</v>
      </c>
      <c r="H2429" s="174">
        <v>10.775195230542206</v>
      </c>
      <c r="I2429" s="36">
        <v>31.974221283508225</v>
      </c>
      <c r="L2429" s="143"/>
      <c r="M2429" s="190" t="s">
        <v>180</v>
      </c>
      <c r="N2429" s="42">
        <v>9.2740403469191122E-3</v>
      </c>
      <c r="O2429" s="42">
        <v>6.6173797789071762E-5</v>
      </c>
      <c r="P2429" s="42">
        <v>1.1403258232336498E-3</v>
      </c>
      <c r="Q2429" s="36">
        <v>5.9135850023400022E-3</v>
      </c>
      <c r="R2429" s="102">
        <v>1.0591052055468125E-2</v>
      </c>
      <c r="S2429" s="42">
        <v>2.9980053505141639E-3</v>
      </c>
      <c r="T2429" s="42">
        <v>5.1662486265047512E-2</v>
      </c>
      <c r="U2429" s="36">
        <v>2.9499459568007615E-2</v>
      </c>
      <c r="V2429" s="102">
        <v>1.7999999999999999E-2</v>
      </c>
      <c r="W2429" s="42">
        <v>0</v>
      </c>
      <c r="X2429" s="42">
        <v>1.7999999999999999E-2</v>
      </c>
      <c r="Y2429" s="36">
        <v>1.7999999999999999E-2</v>
      </c>
      <c r="Z2429" s="30">
        <v>5.3413044570347623E-2</v>
      </c>
      <c r="AA2429" s="187">
        <v>0.11071424686438756</v>
      </c>
      <c r="AB2429" s="188">
        <v>0.55228942302952544</v>
      </c>
      <c r="AC2429" s="189">
        <v>0.33699633010608687</v>
      </c>
    </row>
    <row r="2430" spans="1:53" x14ac:dyDescent="0.25">
      <c r="A2430" s="143" t="s">
        <v>181</v>
      </c>
      <c r="B2430" s="102">
        <v>1.5259937196660674E-3</v>
      </c>
      <c r="C2430" s="42">
        <v>2.1996188261996889E-2</v>
      </c>
      <c r="D2430" s="42">
        <v>4.5999999999999999E-3</v>
      </c>
      <c r="E2430" s="36">
        <v>2.8122181981662955E-2</v>
      </c>
      <c r="F2430" s="173">
        <v>0.91349334722128717</v>
      </c>
      <c r="G2430" s="174">
        <v>13.16740126948763</v>
      </c>
      <c r="H2430" s="174">
        <v>2.7536610033607865</v>
      </c>
      <c r="I2430" s="36">
        <v>16.834555620069704</v>
      </c>
      <c r="L2430" s="143"/>
      <c r="M2430" s="190" t="s">
        <v>181</v>
      </c>
      <c r="N2430" s="42">
        <v>1.8313995936970694E-3</v>
      </c>
      <c r="O2430" s="42">
        <v>5.9089942061502235E-5</v>
      </c>
      <c r="P2430" s="42">
        <v>1.0182547938519398E-3</v>
      </c>
      <c r="Q2430" s="36">
        <v>1.5259937196660674E-3</v>
      </c>
      <c r="R2430" s="102">
        <v>6.60494916276874E-3</v>
      </c>
      <c r="S2430" s="42">
        <v>2.3321010813637747E-3</v>
      </c>
      <c r="T2430" s="42">
        <v>4.0187433309281956E-2</v>
      </c>
      <c r="U2430" s="36">
        <v>2.1996188261996889E-2</v>
      </c>
      <c r="V2430" s="102">
        <v>4.5999999999999999E-3</v>
      </c>
      <c r="W2430" s="42">
        <v>0</v>
      </c>
      <c r="X2430" s="42">
        <v>4.5999999999999999E-3</v>
      </c>
      <c r="Y2430" s="36">
        <v>4.5999999999999999E-3</v>
      </c>
      <c r="Z2430" s="30">
        <v>2.8122181981662955E-2</v>
      </c>
      <c r="AA2430" s="187">
        <v>5.4262991422966055E-2</v>
      </c>
      <c r="AB2430" s="188">
        <v>0.78216506373294525</v>
      </c>
      <c r="AC2430" s="189">
        <v>0.16357194484408877</v>
      </c>
    </row>
    <row r="2431" spans="1:53" x14ac:dyDescent="0.25">
      <c r="A2431" s="143" t="s">
        <v>182</v>
      </c>
      <c r="B2431" s="102">
        <v>2.2012699268145572E-2</v>
      </c>
      <c r="C2431" s="42">
        <v>0.27682220900549476</v>
      </c>
      <c r="D2431" s="42">
        <v>0</v>
      </c>
      <c r="E2431" s="36">
        <v>0.29883490827364034</v>
      </c>
      <c r="F2431" s="173">
        <v>13.17728512030456</v>
      </c>
      <c r="G2431" s="174">
        <v>165.71185256578693</v>
      </c>
      <c r="H2431" s="174">
        <v>0</v>
      </c>
      <c r="I2431" s="36">
        <v>178.88913768609152</v>
      </c>
      <c r="L2431" s="143"/>
      <c r="M2431" s="190" t="s">
        <v>182</v>
      </c>
      <c r="N2431" s="42">
        <v>1.5847377094091234E-2</v>
      </c>
      <c r="O2431" s="42">
        <v>1.6429785954024858E-3</v>
      </c>
      <c r="P2431" s="42">
        <v>2.8312277396099646E-2</v>
      </c>
      <c r="Q2431" s="36">
        <v>2.2012699268145572E-2</v>
      </c>
      <c r="R2431" s="102">
        <v>0.25563488817516339</v>
      </c>
      <c r="S2431" s="42">
        <v>1.6447322995307767E-2</v>
      </c>
      <c r="T2431" s="42">
        <v>0.28342497727569455</v>
      </c>
      <c r="U2431" s="36">
        <v>0.27682220900549476</v>
      </c>
      <c r="V2431" s="102">
        <v>0</v>
      </c>
      <c r="W2431" s="42">
        <v>0</v>
      </c>
      <c r="X2431" s="42">
        <v>0</v>
      </c>
      <c r="Y2431" s="36">
        <v>0</v>
      </c>
      <c r="Z2431" s="30">
        <v>0.29883490827364034</v>
      </c>
      <c r="AA2431" s="187">
        <v>7.3661739839271878E-2</v>
      </c>
      <c r="AB2431" s="188">
        <v>0.92633826016072807</v>
      </c>
      <c r="AC2431" s="189">
        <v>0</v>
      </c>
    </row>
    <row r="2432" spans="1:53" x14ac:dyDescent="0.25">
      <c r="A2432" s="143" t="s">
        <v>200</v>
      </c>
      <c r="B2432" s="102">
        <v>2.8409241111420421E-4</v>
      </c>
      <c r="C2432" s="42">
        <v>7.5418670878337E-4</v>
      </c>
      <c r="D2432" s="42">
        <v>6.5769220473088272E-4</v>
      </c>
      <c r="E2432" s="36">
        <v>1.6959713246284568E-3</v>
      </c>
      <c r="F2432" s="173">
        <v>0.17006395518172274</v>
      </c>
      <c r="G2432" s="174">
        <v>0.45147272374560515</v>
      </c>
      <c r="H2432" s="174">
        <v>0.3937089948656109</v>
      </c>
      <c r="I2432" s="36">
        <v>1.0152456737929387</v>
      </c>
      <c r="L2432" s="143"/>
      <c r="M2432" s="190" t="s">
        <v>200</v>
      </c>
      <c r="N2432" s="42">
        <v>2.066666713907136E-4</v>
      </c>
      <c r="O2432" s="42">
        <v>2.104375109400418E-5</v>
      </c>
      <c r="P2432" s="42">
        <v>3.6263194182512622E-4</v>
      </c>
      <c r="Q2432" s="36">
        <v>2.8409241111420421E-4</v>
      </c>
      <c r="R2432" s="102">
        <v>4.1870468129464358E-4</v>
      </c>
      <c r="S2432" s="42">
        <v>6.5583443141097655E-5</v>
      </c>
      <c r="T2432" s="42">
        <v>1.1301526629731991E-3</v>
      </c>
      <c r="U2432" s="36">
        <v>7.5418670878337E-4</v>
      </c>
      <c r="V2432" s="102">
        <v>6.5769220473088272E-4</v>
      </c>
      <c r="W2432" s="42">
        <v>0</v>
      </c>
      <c r="X2432" s="42">
        <v>6.5769220473088272E-4</v>
      </c>
      <c r="Y2432" s="36">
        <v>6.5769220473088272E-4</v>
      </c>
      <c r="Z2432" s="30">
        <v>1.6959713246284568E-3</v>
      </c>
      <c r="AA2432" s="187">
        <v>0.16751015007664793</v>
      </c>
      <c r="AB2432" s="188">
        <v>0.44469307813833037</v>
      </c>
      <c r="AC2432" s="189">
        <v>0.38779677178502175</v>
      </c>
    </row>
    <row r="2433" spans="1:76" x14ac:dyDescent="0.25">
      <c r="A2433" s="143" t="s">
        <v>201</v>
      </c>
      <c r="B2433" s="102">
        <v>3.8483109563424572E-4</v>
      </c>
      <c r="C2433" s="42">
        <v>1.7570259553750019E-3</v>
      </c>
      <c r="D2433" s="42">
        <v>8.2226686785038681E-4</v>
      </c>
      <c r="E2433" s="36">
        <v>2.9641239188596346E-3</v>
      </c>
      <c r="F2433" s="173">
        <v>0.23036834368013645</v>
      </c>
      <c r="G2433" s="174">
        <v>1.0517943163497547</v>
      </c>
      <c r="H2433" s="174">
        <v>0.4922270018163537</v>
      </c>
      <c r="I2433" s="36">
        <v>1.7743896618462449</v>
      </c>
      <c r="L2433" s="143"/>
      <c r="M2433" s="190" t="s">
        <v>201</v>
      </c>
      <c r="N2433" s="42">
        <v>3.9455211025915407E-4</v>
      </c>
      <c r="O2433" s="42">
        <v>1.9934728670201542E-5</v>
      </c>
      <c r="P2433" s="42">
        <v>3.4352095000267754E-4</v>
      </c>
      <c r="Q2433" s="36">
        <v>3.8483109563424572E-4</v>
      </c>
      <c r="R2433" s="102">
        <v>1.0303791608138697E-3</v>
      </c>
      <c r="S2433" s="42">
        <v>1.4868168836768811E-4</v>
      </c>
      <c r="T2433" s="42">
        <v>2.5621254084294441E-3</v>
      </c>
      <c r="U2433" s="36">
        <v>1.7570259553750019E-3</v>
      </c>
      <c r="V2433" s="102">
        <v>8.2226686785038681E-4</v>
      </c>
      <c r="W2433" s="42">
        <v>0</v>
      </c>
      <c r="X2433" s="42">
        <v>8.2226686785038681E-4</v>
      </c>
      <c r="Y2433" s="36">
        <v>8.2226686785038681E-4</v>
      </c>
      <c r="Z2433" s="30">
        <v>2.9641239188596346E-3</v>
      </c>
      <c r="AA2433" s="187">
        <v>0.12982962459352879</v>
      </c>
      <c r="AB2433" s="188">
        <v>0.59276400159780418</v>
      </c>
      <c r="AC2433" s="189">
        <v>0.27740637380866701</v>
      </c>
    </row>
    <row r="2434" spans="1:76" x14ac:dyDescent="0.25">
      <c r="A2434" s="143" t="s">
        <v>185</v>
      </c>
      <c r="B2434" s="102">
        <v>3.8763601454578733E-4</v>
      </c>
      <c r="C2434" s="42">
        <v>1.4074591132218891E-3</v>
      </c>
      <c r="D2434" s="42">
        <v>0</v>
      </c>
      <c r="E2434" s="36">
        <v>1.7950951277676765E-3</v>
      </c>
      <c r="F2434" s="173">
        <v>0.23204742972889764</v>
      </c>
      <c r="G2434" s="174">
        <v>0.84253592910953679</v>
      </c>
      <c r="H2434" s="174">
        <v>0</v>
      </c>
      <c r="I2434" s="36">
        <v>1.0745833588384344</v>
      </c>
      <c r="L2434" s="143"/>
      <c r="M2434" s="190" t="s">
        <v>185</v>
      </c>
      <c r="N2434" s="42">
        <v>3.6136968024661625E-4</v>
      </c>
      <c r="O2434" s="42">
        <v>2.277683024756582E-5</v>
      </c>
      <c r="P2434" s="42">
        <v>3.924968578272818E-4</v>
      </c>
      <c r="Q2434" s="36">
        <v>3.8763601454578733E-4</v>
      </c>
      <c r="R2434" s="102">
        <v>8.0255286178250516E-4</v>
      </c>
      <c r="S2434" s="42">
        <v>1.2080826682018296E-4</v>
      </c>
      <c r="T2434" s="42">
        <v>2.0818026306162227E-3</v>
      </c>
      <c r="U2434" s="36">
        <v>1.4074591132218891E-3</v>
      </c>
      <c r="V2434" s="102">
        <v>0</v>
      </c>
      <c r="W2434" s="42">
        <v>0</v>
      </c>
      <c r="X2434" s="42">
        <v>0</v>
      </c>
      <c r="Y2434" s="36">
        <v>0</v>
      </c>
      <c r="Z2434" s="30">
        <v>1.7950951277676765E-3</v>
      </c>
      <c r="AA2434" s="187">
        <v>0.21594176740251042</v>
      </c>
      <c r="AB2434" s="188">
        <v>0.78405823259748952</v>
      </c>
      <c r="AC2434" s="189">
        <v>0</v>
      </c>
    </row>
    <row r="2435" spans="1:76" x14ac:dyDescent="0.25">
      <c r="A2435" s="143" t="s">
        <v>186</v>
      </c>
      <c r="B2435" s="102">
        <v>1.3933476271236491E-3</v>
      </c>
      <c r="C2435" s="42">
        <v>1.1150179488905787E-2</v>
      </c>
      <c r="D2435" s="42">
        <v>0</v>
      </c>
      <c r="E2435" s="36">
        <v>1.2543527116029437E-2</v>
      </c>
      <c r="F2435" s="173">
        <v>0.8340884836816691</v>
      </c>
      <c r="G2435" s="174">
        <v>6.6747422693637324</v>
      </c>
      <c r="H2435" s="174">
        <v>0</v>
      </c>
      <c r="I2435" s="36">
        <v>7.5088307530454017</v>
      </c>
      <c r="L2435" s="143"/>
      <c r="M2435" s="190" t="s">
        <v>186</v>
      </c>
      <c r="N2435" s="42">
        <v>1.3281951844565341E-3</v>
      </c>
      <c r="O2435" s="42">
        <v>7.9682272379372055E-5</v>
      </c>
      <c r="P2435" s="42">
        <v>1.3731077236606934E-3</v>
      </c>
      <c r="Q2435" s="36">
        <v>1.3933476271236491E-3</v>
      </c>
      <c r="R2435" s="102">
        <v>8.1534539494391226E-3</v>
      </c>
      <c r="S2435" s="42">
        <v>8.2278444738622151E-4</v>
      </c>
      <c r="T2435" s="42">
        <v>1.4178457088108705E-2</v>
      </c>
      <c r="U2435" s="36">
        <v>1.1150179488905787E-2</v>
      </c>
      <c r="V2435" s="102">
        <v>0</v>
      </c>
      <c r="W2435" s="42">
        <v>0</v>
      </c>
      <c r="X2435" s="42">
        <v>0</v>
      </c>
      <c r="Y2435" s="36">
        <v>0</v>
      </c>
      <c r="Z2435" s="30">
        <v>1.2543527116029437E-2</v>
      </c>
      <c r="AA2435" s="187">
        <v>0.11108100729842431</v>
      </c>
      <c r="AB2435" s="188">
        <v>0.88891899270157571</v>
      </c>
      <c r="AC2435" s="189">
        <v>0</v>
      </c>
    </row>
    <row r="2436" spans="1:76" x14ac:dyDescent="0.25">
      <c r="A2436" s="143" t="s">
        <v>187</v>
      </c>
      <c r="B2436" s="102">
        <v>2.1196425183212515E-3</v>
      </c>
      <c r="C2436" s="42">
        <v>2.6667321778923253E-2</v>
      </c>
      <c r="D2436" s="42">
        <v>0</v>
      </c>
      <c r="E2436" s="36">
        <v>2.8786964297244505E-2</v>
      </c>
      <c r="F2436" s="173">
        <v>1.2688645529927567</v>
      </c>
      <c r="G2436" s="174">
        <v>15.963644357977119</v>
      </c>
      <c r="H2436" s="174">
        <v>0</v>
      </c>
      <c r="I2436" s="36">
        <v>17.232508910969873</v>
      </c>
      <c r="L2436" s="143"/>
      <c r="M2436" s="190" t="s">
        <v>187</v>
      </c>
      <c r="N2436" s="42">
        <v>2.2954213976327789E-3</v>
      </c>
      <c r="O2436" s="42">
        <v>1.0065807092075984E-4</v>
      </c>
      <c r="P2436" s="42">
        <v>1.7345686876503008E-3</v>
      </c>
      <c r="Q2436" s="36">
        <v>2.1196425183212515E-3</v>
      </c>
      <c r="R2436" s="102">
        <v>2.1115268847012304E-2</v>
      </c>
      <c r="S2436" s="42">
        <v>1.8470209286537355E-3</v>
      </c>
      <c r="T2436" s="42">
        <v>3.182839328204131E-2</v>
      </c>
      <c r="U2436" s="36">
        <v>2.6667321778923253E-2</v>
      </c>
      <c r="V2436" s="102">
        <v>0</v>
      </c>
      <c r="W2436" s="42">
        <v>0</v>
      </c>
      <c r="X2436" s="42">
        <v>0</v>
      </c>
      <c r="Y2436" s="36">
        <v>0</v>
      </c>
      <c r="Z2436" s="30">
        <v>2.8786964297244505E-2</v>
      </c>
      <c r="AA2436" s="187">
        <v>7.3632026511532653E-2</v>
      </c>
      <c r="AB2436" s="188">
        <v>0.92636797348846733</v>
      </c>
      <c r="AC2436" s="189">
        <v>0</v>
      </c>
    </row>
    <row r="2437" spans="1:76" x14ac:dyDescent="0.25">
      <c r="A2437" s="143" t="s">
        <v>188</v>
      </c>
      <c r="B2437" s="102">
        <v>4.8196544329753435E-5</v>
      </c>
      <c r="C2437" s="42">
        <v>5.268330127630106E-3</v>
      </c>
      <c r="D2437" s="42">
        <v>1.1195999999999999E-2</v>
      </c>
      <c r="E2437" s="36">
        <v>1.6512526671959859E-2</v>
      </c>
      <c r="F2437" s="173">
        <v>2.8851509699476401E-2</v>
      </c>
      <c r="G2437" s="174">
        <v>3.1537380924534295</v>
      </c>
      <c r="H2437" s="174">
        <v>6.7021714333972522</v>
      </c>
      <c r="I2437" s="36">
        <v>9.8847610355501594</v>
      </c>
      <c r="L2437" s="143"/>
      <c r="M2437" s="190" t="s">
        <v>188</v>
      </c>
      <c r="N2437" s="42">
        <v>6.0517521963641197E-5</v>
      </c>
      <c r="O2437" s="42">
        <v>1.6662061394336012E-6</v>
      </c>
      <c r="P2437" s="42">
        <v>2.8712541082844734E-5</v>
      </c>
      <c r="Q2437" s="36">
        <v>4.8196544329753435E-5</v>
      </c>
      <c r="R2437" s="102">
        <v>3.6890040511959564E-3</v>
      </c>
      <c r="S2437" s="42">
        <v>4.0097742160665069E-4</v>
      </c>
      <c r="T2437" s="42">
        <v>6.909757693659555E-3</v>
      </c>
      <c r="U2437" s="36">
        <v>5.268330127630106E-3</v>
      </c>
      <c r="V2437" s="102">
        <v>1.1195999999999999E-2</v>
      </c>
      <c r="W2437" s="42">
        <v>0</v>
      </c>
      <c r="X2437" s="42">
        <v>1.1195999999999999E-2</v>
      </c>
      <c r="Y2437" s="36">
        <v>1.1195999999999999E-2</v>
      </c>
      <c r="Z2437" s="30">
        <v>1.6512526671959859E-2</v>
      </c>
      <c r="AA2437" s="187">
        <v>2.9187867663884913E-3</v>
      </c>
      <c r="AB2437" s="188">
        <v>0.31905051433323817</v>
      </c>
      <c r="AC2437" s="189">
        <v>0.67803069890037337</v>
      </c>
    </row>
    <row r="2438" spans="1:76" x14ac:dyDescent="0.25">
      <c r="A2438" s="143" t="s">
        <v>189</v>
      </c>
      <c r="B2438" s="102">
        <v>3.8490853428846424E-5</v>
      </c>
      <c r="C2438" s="42">
        <v>3.8412089016219412E-3</v>
      </c>
      <c r="D2438" s="42">
        <v>2.8611999999999999E-3</v>
      </c>
      <c r="E2438" s="36">
        <v>6.7408997550507874E-3</v>
      </c>
      <c r="F2438" s="173">
        <v>2.3041470015889173E-2</v>
      </c>
      <c r="G2438" s="174">
        <v>2.2994319909040559</v>
      </c>
      <c r="H2438" s="174">
        <v>1.7127771440904089</v>
      </c>
      <c r="I2438" s="36">
        <v>4.0352506050103543</v>
      </c>
      <c r="L2438" s="143"/>
      <c r="M2438" s="190" t="s">
        <v>189</v>
      </c>
      <c r="N2438" s="42">
        <v>4.8700381602482413E-5</v>
      </c>
      <c r="O2438" s="42">
        <v>1.3030188488773701E-6</v>
      </c>
      <c r="P2438" s="42">
        <v>2.2453993743433482E-5</v>
      </c>
      <c r="Q2438" s="36">
        <v>3.8490853428846424E-5</v>
      </c>
      <c r="R2438" s="102">
        <v>2.3152675195106062E-3</v>
      </c>
      <c r="S2438" s="42">
        <v>3.2036194177083549E-4</v>
      </c>
      <c r="T2438" s="42">
        <v>5.5205686720142984E-3</v>
      </c>
      <c r="U2438" s="36">
        <v>3.8412089016219412E-3</v>
      </c>
      <c r="V2438" s="102">
        <v>2.8611999999999999E-3</v>
      </c>
      <c r="W2438" s="42">
        <v>0</v>
      </c>
      <c r="X2438" s="42">
        <v>2.8611999999999999E-3</v>
      </c>
      <c r="Y2438" s="36">
        <v>2.8611999999999999E-3</v>
      </c>
      <c r="Z2438" s="30">
        <v>6.7408997550507874E-3</v>
      </c>
      <c r="AA2438" s="187">
        <v>5.7100468524259231E-3</v>
      </c>
      <c r="AB2438" s="188">
        <v>0.5698362297620313</v>
      </c>
      <c r="AC2438" s="189">
        <v>0.42445372338554277</v>
      </c>
    </row>
    <row r="2439" spans="1:76" x14ac:dyDescent="0.25">
      <c r="A2439" s="143" t="s">
        <v>190</v>
      </c>
      <c r="B2439" s="102">
        <v>8.0696788756955628E-4</v>
      </c>
      <c r="C2439" s="42">
        <v>9.8757857818116024E-2</v>
      </c>
      <c r="D2439" s="42">
        <v>0</v>
      </c>
      <c r="E2439" s="42">
        <v>9.9564825705685575E-2</v>
      </c>
      <c r="F2439" s="173">
        <v>0.48306869629667787</v>
      </c>
      <c r="G2439" s="174">
        <v>59.118622141129393</v>
      </c>
      <c r="H2439" s="174">
        <v>0</v>
      </c>
      <c r="I2439" s="36">
        <v>59.601690837426077</v>
      </c>
      <c r="L2439" s="143"/>
      <c r="M2439" s="190" t="s">
        <v>190</v>
      </c>
      <c r="N2439" s="42">
        <v>8.8077910640688302E-4</v>
      </c>
      <c r="O2439" s="42">
        <v>3.7806130806879261E-5</v>
      </c>
      <c r="P2439" s="42">
        <v>6.5148606663094138E-4</v>
      </c>
      <c r="Q2439" s="36">
        <v>8.0696788756955628E-4</v>
      </c>
      <c r="R2439" s="102">
        <v>9.4954309152470148E-2</v>
      </c>
      <c r="S2439" s="42">
        <v>5.5868252574644214E-3</v>
      </c>
      <c r="T2439" s="42">
        <v>9.6273771852833978E-2</v>
      </c>
      <c r="U2439" s="36">
        <v>9.8757857818116024E-2</v>
      </c>
      <c r="V2439" s="102">
        <v>0</v>
      </c>
      <c r="W2439" s="42">
        <v>0</v>
      </c>
      <c r="X2439" s="42">
        <v>0</v>
      </c>
      <c r="Y2439" s="36">
        <v>0</v>
      </c>
      <c r="Z2439" s="30">
        <v>9.9564825705685575E-2</v>
      </c>
      <c r="AA2439" s="187">
        <v>8.1049495326287208E-3</v>
      </c>
      <c r="AB2439" s="188">
        <v>0.99189505046737136</v>
      </c>
      <c r="AC2439" s="189">
        <v>0</v>
      </c>
    </row>
    <row r="2440" spans="1:76" x14ac:dyDescent="0.25">
      <c r="A2440" s="143" t="s">
        <v>191</v>
      </c>
      <c r="B2440" s="102">
        <v>5.029996696225127E-6</v>
      </c>
      <c r="C2440" s="42">
        <v>1.6314364588234027E-4</v>
      </c>
      <c r="D2440" s="42">
        <v>6.472178664772689E-4</v>
      </c>
      <c r="E2440" s="42">
        <v>8.1539150905583432E-4</v>
      </c>
      <c r="F2440" s="173">
        <v>3.0110664672671136E-3</v>
      </c>
      <c r="G2440" s="174">
        <v>9.7661368611369981E-2</v>
      </c>
      <c r="H2440" s="174">
        <v>0.38743882599930951</v>
      </c>
      <c r="I2440" s="36">
        <v>0.48811126107794656</v>
      </c>
      <c r="L2440" s="143"/>
      <c r="M2440" s="145" t="s">
        <v>191</v>
      </c>
      <c r="N2440" s="102">
        <v>4.984348450201272E-6</v>
      </c>
      <c r="O2440" s="42">
        <v>2.7347698104692784E-7</v>
      </c>
      <c r="P2440" s="42">
        <v>4.7126336097834189E-6</v>
      </c>
      <c r="Q2440" s="36">
        <v>5.029996696225127E-6</v>
      </c>
      <c r="R2440" s="42">
        <v>1.3801937972333814E-4</v>
      </c>
      <c r="S2440" s="42">
        <v>1.0638311675408949E-5</v>
      </c>
      <c r="T2440" s="42">
        <v>1.8332243160268263E-4</v>
      </c>
      <c r="U2440" s="36">
        <v>1.6314364588234027E-4</v>
      </c>
      <c r="V2440" s="42">
        <v>4.0908455134260903E-4</v>
      </c>
      <c r="W2440" s="42">
        <v>4.0908455134260903E-4</v>
      </c>
      <c r="X2440" s="42">
        <v>4.0908455134260903E-4</v>
      </c>
      <c r="Y2440" s="42">
        <v>6.472178664772689E-4</v>
      </c>
      <c r="Z2440" s="30">
        <v>8.1539150905583432E-4</v>
      </c>
      <c r="AA2440" s="188">
        <v>6.1688117184952136E-3</v>
      </c>
      <c r="AB2440" s="188">
        <v>0.20008013827768339</v>
      </c>
      <c r="AC2440" s="189">
        <v>0.7937510500038214</v>
      </c>
    </row>
    <row r="2441" spans="1:76" x14ac:dyDescent="0.25">
      <c r="A2441" s="156" t="s">
        <v>192</v>
      </c>
      <c r="B2441" s="175">
        <v>1.6581653595570379E-5</v>
      </c>
      <c r="C2441" s="157">
        <v>4.1037267823486128E-4</v>
      </c>
      <c r="D2441" s="157">
        <v>8.0917153047729352E-4</v>
      </c>
      <c r="E2441" s="157">
        <v>1.2361258623077253E-3</v>
      </c>
      <c r="F2441" s="176">
        <v>9.9261419298607208E-3</v>
      </c>
      <c r="G2441" s="177">
        <v>0.2456580958478394</v>
      </c>
      <c r="H2441" s="177">
        <v>0.48438784532719281</v>
      </c>
      <c r="I2441" s="158">
        <v>0.73997208310489293</v>
      </c>
      <c r="L2441" s="156"/>
      <c r="M2441" s="192" t="s">
        <v>192</v>
      </c>
      <c r="N2441" s="175">
        <v>2.3767768026708665E-5</v>
      </c>
      <c r="O2441" s="157">
        <v>3.5282537930064639E-7</v>
      </c>
      <c r="P2441" s="157">
        <v>6.0799879189520826E-6</v>
      </c>
      <c r="Q2441" s="158">
        <v>1.6581653595570379E-5</v>
      </c>
      <c r="R2441" s="157">
        <v>3.3890943662499227E-4</v>
      </c>
      <c r="S2441" s="157">
        <v>2.7377862273866359E-5</v>
      </c>
      <c r="T2441" s="157">
        <v>4.7178315857488692E-4</v>
      </c>
      <c r="U2441" s="158">
        <v>4.1037267823486128E-4</v>
      </c>
      <c r="V2441" s="157">
        <v>5.1144999180294064E-4</v>
      </c>
      <c r="W2441" s="157">
        <v>5.1144999180294064E-4</v>
      </c>
      <c r="X2441" s="157">
        <v>5.1144999180294064E-4</v>
      </c>
      <c r="Y2441" s="157">
        <v>8.0917153047729352E-4</v>
      </c>
      <c r="Z2441" s="193">
        <v>1.2361258623077253E-3</v>
      </c>
      <c r="AA2441" s="194">
        <v>1.3414211368908717E-2</v>
      </c>
      <c r="AB2441" s="194">
        <v>0.33198292402744162</v>
      </c>
      <c r="AC2441" s="195">
        <v>0.65460286460364958</v>
      </c>
      <c r="AY2441" s="159"/>
    </row>
    <row r="2443" spans="1:76" ht="15.75" x14ac:dyDescent="0.25">
      <c r="A2443" s="142" t="s">
        <v>242</v>
      </c>
    </row>
    <row r="2444" spans="1:76" ht="130.5" customHeight="1" x14ac:dyDescent="0.25">
      <c r="A2444" s="146"/>
      <c r="B2444" s="147" t="s">
        <v>934</v>
      </c>
      <c r="C2444" s="147" t="s">
        <v>287</v>
      </c>
      <c r="D2444" s="147" t="s">
        <v>288</v>
      </c>
      <c r="E2444" s="147" t="s">
        <v>289</v>
      </c>
      <c r="F2444" s="147" t="s">
        <v>290</v>
      </c>
      <c r="G2444" s="147" t="s">
        <v>291</v>
      </c>
      <c r="H2444" s="147" t="s">
        <v>292</v>
      </c>
      <c r="I2444" s="147" t="s">
        <v>293</v>
      </c>
      <c r="J2444" s="147" t="s">
        <v>294</v>
      </c>
      <c r="K2444" s="147" t="s">
        <v>295</v>
      </c>
      <c r="L2444" s="147" t="s">
        <v>296</v>
      </c>
      <c r="M2444" s="147" t="s">
        <v>297</v>
      </c>
      <c r="N2444" s="147" t="s">
        <v>298</v>
      </c>
      <c r="O2444" s="147" t="s">
        <v>299</v>
      </c>
      <c r="P2444" s="147" t="s">
        <v>300</v>
      </c>
      <c r="Q2444" s="147" t="s">
        <v>202</v>
      </c>
      <c r="R2444" s="147" t="s">
        <v>936</v>
      </c>
      <c r="S2444" s="147" t="s">
        <v>301</v>
      </c>
      <c r="T2444" s="147" t="s">
        <v>302</v>
      </c>
      <c r="U2444" s="147" t="s">
        <v>303</v>
      </c>
      <c r="V2444" s="147" t="s">
        <v>204</v>
      </c>
      <c r="W2444" s="147" t="s">
        <v>937</v>
      </c>
      <c r="X2444" s="147" t="s">
        <v>310</v>
      </c>
      <c r="Y2444" s="147" t="s">
        <v>311</v>
      </c>
      <c r="Z2444" s="147" t="s">
        <v>312</v>
      </c>
      <c r="AA2444" s="147" t="s">
        <v>313</v>
      </c>
      <c r="AB2444" s="147" t="s">
        <v>314</v>
      </c>
      <c r="AC2444" s="147" t="s">
        <v>315</v>
      </c>
      <c r="AD2444" s="147" t="s">
        <v>316</v>
      </c>
      <c r="AE2444" s="147" t="s">
        <v>317</v>
      </c>
      <c r="AF2444" s="147" t="s">
        <v>318</v>
      </c>
      <c r="AG2444" s="147" t="s">
        <v>258</v>
      </c>
      <c r="AH2444" s="147" t="s">
        <v>940</v>
      </c>
      <c r="AI2444" s="147" t="s">
        <v>319</v>
      </c>
      <c r="AJ2444" s="147" t="s">
        <v>260</v>
      </c>
      <c r="AK2444" s="147" t="s">
        <v>261</v>
      </c>
      <c r="AL2444" s="147" t="s">
        <v>262</v>
      </c>
      <c r="AM2444" s="147" t="s">
        <v>263</v>
      </c>
      <c r="AN2444" s="147" t="s">
        <v>264</v>
      </c>
      <c r="AO2444" s="147" t="s">
        <v>265</v>
      </c>
      <c r="AP2444" s="147" t="s">
        <v>266</v>
      </c>
      <c r="AQ2444" s="147" t="s">
        <v>267</v>
      </c>
      <c r="AR2444" s="147" t="s">
        <v>203</v>
      </c>
      <c r="AS2444" s="147" t="s">
        <v>304</v>
      </c>
      <c r="AT2444" s="147" t="s">
        <v>305</v>
      </c>
      <c r="AU2444" s="147" t="s">
        <v>306</v>
      </c>
      <c r="AV2444" s="147" t="s">
        <v>307</v>
      </c>
      <c r="AW2444" s="147" t="s">
        <v>308</v>
      </c>
      <c r="AX2444" s="147" t="s">
        <v>309</v>
      </c>
      <c r="AY2444" s="147" t="s">
        <v>226</v>
      </c>
      <c r="AZ2444" s="147" t="s">
        <v>320</v>
      </c>
      <c r="BA2444" s="147" t="s">
        <v>321</v>
      </c>
      <c r="BB2444" s="147" t="s">
        <v>322</v>
      </c>
      <c r="BC2444" s="147" t="s">
        <v>323</v>
      </c>
      <c r="BD2444" s="147" t="s">
        <v>324</v>
      </c>
      <c r="BE2444" s="147" t="s">
        <v>325</v>
      </c>
      <c r="BF2444" s="147" t="s">
        <v>275</v>
      </c>
      <c r="BG2444" s="147" t="s">
        <v>276</v>
      </c>
      <c r="BH2444" s="147" t="s">
        <v>277</v>
      </c>
      <c r="BI2444" s="147" t="s">
        <v>326</v>
      </c>
      <c r="BJ2444" s="147" t="s">
        <v>278</v>
      </c>
      <c r="BK2444" s="147" t="s">
        <v>327</v>
      </c>
      <c r="BL2444" s="147" t="s">
        <v>280</v>
      </c>
      <c r="BM2444" s="147" t="s">
        <v>281</v>
      </c>
      <c r="BN2444" s="147" t="s">
        <v>328</v>
      </c>
      <c r="BO2444" s="147" t="s">
        <v>240</v>
      </c>
      <c r="BP2444" s="147" t="s">
        <v>938</v>
      </c>
      <c r="BQ2444" s="147" t="s">
        <v>241</v>
      </c>
      <c r="BR2444" s="147" t="s">
        <v>329</v>
      </c>
      <c r="BS2444" s="147" t="s">
        <v>330</v>
      </c>
      <c r="BT2444" s="147" t="s">
        <v>331</v>
      </c>
      <c r="BU2444" s="147" t="s">
        <v>332</v>
      </c>
      <c r="BV2444" s="147" t="s">
        <v>333</v>
      </c>
      <c r="BW2444" s="147" t="s">
        <v>282</v>
      </c>
      <c r="BX2444" s="148" t="s">
        <v>283</v>
      </c>
    </row>
    <row r="2445" spans="1:76" x14ac:dyDescent="0.25">
      <c r="A2445" s="149" t="s">
        <v>170</v>
      </c>
      <c r="B2445" s="196">
        <v>-2.2985171059738387E-2</v>
      </c>
      <c r="C2445" s="196">
        <v>0</v>
      </c>
      <c r="D2445" s="196">
        <v>-2.5160187253638567E-3</v>
      </c>
      <c r="E2445" s="196">
        <v>-4.4515344252716818E-2</v>
      </c>
      <c r="F2445" s="196">
        <v>-1.032430535428943E-2</v>
      </c>
      <c r="G2445" s="196">
        <v>-9.6714421220499419E-2</v>
      </c>
      <c r="H2445" s="196">
        <v>0.14516586133733828</v>
      </c>
      <c r="I2445" s="196">
        <v>8.7263369455134229E-2</v>
      </c>
      <c r="J2445" s="196">
        <v>0.24232606092710204</v>
      </c>
      <c r="K2445" s="196">
        <v>0.33716807922287279</v>
      </c>
      <c r="L2445" s="196">
        <v>0.16105239338981492</v>
      </c>
      <c r="M2445" s="196">
        <v>0.13047341708302199</v>
      </c>
      <c r="N2445" s="196">
        <v>0.53195764268665824</v>
      </c>
      <c r="O2445" s="196">
        <v>0.18372172847686402</v>
      </c>
      <c r="P2445" s="196">
        <v>0.56045038177100626</v>
      </c>
      <c r="Q2445" s="196">
        <v>-0.13043478260869557</v>
      </c>
      <c r="R2445" s="196">
        <v>-0.15042188787803337</v>
      </c>
      <c r="S2445" s="196">
        <v>-0.13043478260869557</v>
      </c>
      <c r="T2445" s="196">
        <v>1.1627656797385965E-2</v>
      </c>
      <c r="U2445" s="196">
        <v>8.0283531240958481E-2</v>
      </c>
      <c r="V2445" s="196">
        <v>-0.28571428571428559</v>
      </c>
      <c r="W2445" s="196">
        <v>-0.30213226504267016</v>
      </c>
      <c r="X2445" s="196">
        <v>9.4255459061899069E-2</v>
      </c>
      <c r="Y2445" s="196">
        <v>-0.28571428571428553</v>
      </c>
      <c r="Z2445" s="196">
        <v>-0.35163541217148642</v>
      </c>
      <c r="AA2445" s="196">
        <v>-0.32843435006183924</v>
      </c>
      <c r="AB2445" s="196">
        <v>-0.35479601515749953</v>
      </c>
      <c r="AC2445" s="196">
        <v>-0.16902013905929</v>
      </c>
      <c r="AD2445" s="196">
        <v>-0.11262424219492688</v>
      </c>
      <c r="AE2445" s="196">
        <v>-0.11220870364235204</v>
      </c>
      <c r="AF2445" s="196">
        <v>0.17033778632825486</v>
      </c>
      <c r="AG2445" s="196">
        <v>-0.40925653270830398</v>
      </c>
      <c r="AH2445" s="196">
        <v>-0.41748838273245575</v>
      </c>
      <c r="AI2445" s="196">
        <v>-0.2187425912450488</v>
      </c>
      <c r="AJ2445" s="196">
        <v>-0.40925653270830398</v>
      </c>
      <c r="AK2445" s="196">
        <v>-0.44230888437503113</v>
      </c>
      <c r="AL2445" s="196">
        <v>-0.43067604821001937</v>
      </c>
      <c r="AM2445" s="196">
        <v>-0.44389358668500201</v>
      </c>
      <c r="AN2445" s="196">
        <v>-0.2204312202995671</v>
      </c>
      <c r="AO2445" s="196">
        <v>-0.18545857798328666</v>
      </c>
      <c r="AP2445" s="196">
        <v>-0.20206257091683968</v>
      </c>
      <c r="AQ2445" s="196">
        <v>-3.091306799966885E-2</v>
      </c>
      <c r="AR2445" s="196">
        <v>-0.213158155019883</v>
      </c>
      <c r="AS2445" s="196">
        <v>6.4674374561720094E-2</v>
      </c>
      <c r="AT2445" s="196">
        <v>0.12476136728480991</v>
      </c>
      <c r="AU2445" s="196">
        <v>-0.17072947291858567</v>
      </c>
      <c r="AV2445" s="196">
        <v>-4.587721318842343E-2</v>
      </c>
      <c r="AW2445" s="196">
        <v>0.29994740250648849</v>
      </c>
      <c r="AX2445" s="196">
        <v>-0.19242252419779821</v>
      </c>
      <c r="AY2445" s="196">
        <v>-0.40986861626491222</v>
      </c>
      <c r="AZ2445" s="196">
        <v>-0.20149421907870993</v>
      </c>
      <c r="BA2445" s="196">
        <v>-0.15642897453639257</v>
      </c>
      <c r="BB2445" s="196">
        <v>-0.37804710468893932</v>
      </c>
      <c r="BC2445" s="196">
        <v>-2.5039448120133641E-2</v>
      </c>
      <c r="BD2445" s="196">
        <v>-0.39431689314834867</v>
      </c>
      <c r="BE2445" s="196">
        <v>-0.41199637994738136</v>
      </c>
      <c r="BF2445" s="196">
        <v>-0.28908993648680908</v>
      </c>
      <c r="BG2445" s="196">
        <v>-0.26250889291729723</v>
      </c>
      <c r="BH2445" s="196">
        <v>-0.39322694922001922</v>
      </c>
      <c r="BI2445" s="196">
        <v>-0.18501079517661861</v>
      </c>
      <c r="BJ2445" s="196">
        <v>-0.40282343450038205</v>
      </c>
      <c r="BK2445" s="196">
        <v>-0.52986779927420702</v>
      </c>
      <c r="BL2445" s="196">
        <v>-0.32379633216441667</v>
      </c>
      <c r="BM2445" s="196">
        <v>-0.10858925181112408</v>
      </c>
      <c r="BN2445" s="196">
        <v>-0.25858081239358538</v>
      </c>
      <c r="BO2445" s="196">
        <v>-0.34335744194899115</v>
      </c>
      <c r="BP2445" s="196">
        <v>-0.35845048347089786</v>
      </c>
      <c r="BQ2445" s="196">
        <v>-0.37999138975681679</v>
      </c>
      <c r="BR2445" s="196">
        <v>-0.13054326305848979</v>
      </c>
      <c r="BS2445" s="196">
        <v>-0.40395870589803567</v>
      </c>
      <c r="BT2445" s="196">
        <v>-0.38262997921558511</v>
      </c>
      <c r="BU2445" s="196">
        <v>-0.40686424689964268</v>
      </c>
      <c r="BV2445" s="196">
        <v>-8.982330707903162E-2</v>
      </c>
      <c r="BW2445" s="196">
        <v>-0.41135556920699079</v>
      </c>
      <c r="BX2445" s="197">
        <v>-0.29608979033985866</v>
      </c>
    </row>
    <row r="2446" spans="1:76" x14ac:dyDescent="0.25">
      <c r="A2446" s="143" t="s">
        <v>172</v>
      </c>
      <c r="B2446" s="188">
        <v>-2.3383579914084095E-2</v>
      </c>
      <c r="C2446" s="188">
        <v>1.7597500974325399E-16</v>
      </c>
      <c r="D2446" s="188">
        <v>5.6828671557407132E-2</v>
      </c>
      <c r="E2446" s="188">
        <v>1.2330622228674417E-2</v>
      </c>
      <c r="F2446" s="188">
        <v>5.524068659736333E-2</v>
      </c>
      <c r="G2446" s="188">
        <v>-3.8420997605353786E-2</v>
      </c>
      <c r="H2446" s="188">
        <v>0.2109532560560268</v>
      </c>
      <c r="I2446" s="188">
        <v>0.14925093644260987</v>
      </c>
      <c r="J2446" s="188">
        <v>-0.3957551744293375</v>
      </c>
      <c r="K2446" s="188">
        <v>-0.43250857262545872</v>
      </c>
      <c r="L2446" s="188">
        <v>-0.43528520974704443</v>
      </c>
      <c r="M2446" s="188">
        <v>-0.88458347048581831</v>
      </c>
      <c r="N2446" s="188">
        <v>-0.69388971269421029</v>
      </c>
      <c r="O2446" s="188">
        <v>0.22875832446696162</v>
      </c>
      <c r="P2446" s="188">
        <v>0.56311225558285549</v>
      </c>
      <c r="Q2446" s="188">
        <v>-0.13043478260869551</v>
      </c>
      <c r="R2446" s="188">
        <v>-0.15076833036007298</v>
      </c>
      <c r="S2446" s="188">
        <v>-0.13043478260869534</v>
      </c>
      <c r="T2446" s="188">
        <v>6.9303045211819764E-2</v>
      </c>
      <c r="U2446" s="188">
        <v>-0.47456971689507599</v>
      </c>
      <c r="V2446" s="188">
        <v>-0.28571428571428553</v>
      </c>
      <c r="W2446" s="188">
        <v>-0.30241684279577424</v>
      </c>
      <c r="X2446" s="188">
        <v>-0.78134979478157873</v>
      </c>
      <c r="Y2446" s="188">
        <v>-0.28571428571428553</v>
      </c>
      <c r="Z2446" s="188">
        <v>-0.31306136348768526</v>
      </c>
      <c r="AA2446" s="188">
        <v>-0.28394381980893207</v>
      </c>
      <c r="AB2446" s="188">
        <v>-0.31315785543239533</v>
      </c>
      <c r="AC2446" s="188">
        <v>-0.12164392714743384</v>
      </c>
      <c r="AD2446" s="188">
        <v>-0.56839655316381243</v>
      </c>
      <c r="AE2446" s="188">
        <v>-7.843125664977886E-2</v>
      </c>
      <c r="AF2446" s="188">
        <v>0.17233419168714145</v>
      </c>
      <c r="AG2446" s="188">
        <v>-0.43493206073257457</v>
      </c>
      <c r="AH2446" s="188">
        <v>-0.4433065958787446</v>
      </c>
      <c r="AI2446" s="188">
        <v>-0.68343993710882878</v>
      </c>
      <c r="AJ2446" s="188">
        <v>-0.43493206073257457</v>
      </c>
      <c r="AK2446" s="188">
        <v>-0.44864367763297125</v>
      </c>
      <c r="AL2446" s="188">
        <v>-0.434044362586887</v>
      </c>
      <c r="AM2446" s="188">
        <v>-0.44869205796050771</v>
      </c>
      <c r="AN2446" s="188">
        <v>-0.22022097833016333</v>
      </c>
      <c r="AO2446" s="188">
        <v>-0.49726453401839271</v>
      </c>
      <c r="AP2446" s="188">
        <v>-0.21032005010115201</v>
      </c>
      <c r="AQ2446" s="188">
        <v>-5.842157195643969E-2</v>
      </c>
      <c r="AR2446" s="188">
        <v>-0.16395821268874622</v>
      </c>
      <c r="AS2446" s="188">
        <v>0.12464190898306772</v>
      </c>
      <c r="AT2446" s="188">
        <v>0.20321714299569552</v>
      </c>
      <c r="AU2446" s="188">
        <v>-0.2887501476551298</v>
      </c>
      <c r="AV2446" s="188">
        <v>-0.82116687328491966</v>
      </c>
      <c r="AW2446" s="188">
        <v>-0.71962035071154107</v>
      </c>
      <c r="AX2446" s="188">
        <v>-0.18992291523869878</v>
      </c>
      <c r="AY2446" s="188">
        <v>-0.37296865951655966</v>
      </c>
      <c r="AZ2446" s="188">
        <v>-0.15651856826269939</v>
      </c>
      <c r="BA2446" s="188">
        <v>-9.7587142753228454E-2</v>
      </c>
      <c r="BB2446" s="188">
        <v>-0.46656261074134742</v>
      </c>
      <c r="BC2446" s="188">
        <v>-0.7897152630336558</v>
      </c>
      <c r="BD2446" s="188">
        <v>-0.39244218642902418</v>
      </c>
      <c r="BE2446" s="188">
        <v>-0.41671476919939726</v>
      </c>
      <c r="BF2446" s="188">
        <v>-0.28904500140659162</v>
      </c>
      <c r="BG2446" s="188">
        <v>-0.254285203584797</v>
      </c>
      <c r="BH2446" s="188">
        <v>-0.47191972638126084</v>
      </c>
      <c r="BI2446" s="188">
        <v>-0.66252636387812747</v>
      </c>
      <c r="BJ2446" s="188">
        <v>-0.42820093048775359</v>
      </c>
      <c r="BK2446" s="188">
        <v>-0.58176194821145177</v>
      </c>
      <c r="BL2446" s="188">
        <v>-0.29806907662563442</v>
      </c>
      <c r="BM2446" s="188">
        <v>-0.10706865048094168</v>
      </c>
      <c r="BN2446" s="188">
        <v>-0.21701868602644542</v>
      </c>
      <c r="BO2446" s="188">
        <v>-0.34335744194899109</v>
      </c>
      <c r="BP2446" s="188">
        <v>-0.35871209568016554</v>
      </c>
      <c r="BQ2446" s="188">
        <v>-0.34122325857088104</v>
      </c>
      <c r="BR2446" s="188">
        <v>-0.68942872616497286</v>
      </c>
      <c r="BS2446" s="188">
        <v>-0.36849759909507418</v>
      </c>
      <c r="BT2446" s="188">
        <v>-0.34172985338354439</v>
      </c>
      <c r="BU2446" s="188">
        <v>-0.36858630409944232</v>
      </c>
      <c r="BV2446" s="188">
        <v>-1.7812413419061687E-2</v>
      </c>
      <c r="BW2446" s="188">
        <v>-0.42257383837811247</v>
      </c>
      <c r="BX2446" s="189">
        <v>-0.32027324098429011</v>
      </c>
    </row>
    <row r="2447" spans="1:76" x14ac:dyDescent="0.25">
      <c r="A2447" s="143" t="s">
        <v>33</v>
      </c>
      <c r="B2447" s="188">
        <v>-0.17328510876863296</v>
      </c>
      <c r="C2447" s="188">
        <v>0</v>
      </c>
      <c r="D2447" s="188">
        <v>0.29095343077815172</v>
      </c>
      <c r="E2447" s="188">
        <v>0.23659749685065107</v>
      </c>
      <c r="F2447" s="188">
        <v>-0.81885611422990889</v>
      </c>
      <c r="G2447" s="188">
        <v>-0.58516296082622887</v>
      </c>
      <c r="H2447" s="188">
        <v>0.86279077768666257</v>
      </c>
      <c r="I2447" s="188">
        <v>0.84783805582066341</v>
      </c>
      <c r="J2447" s="188">
        <v>2.0439807869390245</v>
      </c>
      <c r="K2447" s="188">
        <v>0.49333563288259175</v>
      </c>
      <c r="L2447" s="188">
        <v>1.8448418569523588</v>
      </c>
      <c r="M2447" s="188">
        <v>0.55318767077621056</v>
      </c>
      <c r="N2447" s="188">
        <v>1.3674091765289063</v>
      </c>
      <c r="O2447" s="188">
        <v>4.7080501666813461</v>
      </c>
      <c r="P2447" s="188">
        <v>15.852397484299553</v>
      </c>
      <c r="Q2447" s="188">
        <v>-0.13043478260869545</v>
      </c>
      <c r="R2447" s="188">
        <v>-0.28111748588576768</v>
      </c>
      <c r="S2447" s="188">
        <v>-0.13043478260869545</v>
      </c>
      <c r="T2447" s="188">
        <v>0.71929279976357441</v>
      </c>
      <c r="U2447" s="188">
        <v>1.6469398147295864</v>
      </c>
      <c r="V2447" s="188">
        <v>-0.28571428571428553</v>
      </c>
      <c r="W2447" s="188">
        <v>-0.40948936340616626</v>
      </c>
      <c r="X2447" s="188">
        <v>0.69100655466350502</v>
      </c>
      <c r="Y2447" s="188">
        <v>-0.28571428571428553</v>
      </c>
      <c r="Z2447" s="188">
        <v>-0.16088026999420124</v>
      </c>
      <c r="AA2447" s="188">
        <v>-0.87708093465600967</v>
      </c>
      <c r="AB2447" s="188">
        <v>-0.70368782916159189</v>
      </c>
      <c r="AC2447" s="188">
        <v>0.41227622837722189</v>
      </c>
      <c r="AD2447" s="188">
        <v>1.174271990670732</v>
      </c>
      <c r="AE2447" s="188">
        <v>3.2810376250110092</v>
      </c>
      <c r="AF2447" s="188">
        <v>11.639298113224664</v>
      </c>
      <c r="AG2447" s="188">
        <v>6.1588233432968718</v>
      </c>
      <c r="AH2447" s="188">
        <v>6.0967634602925269</v>
      </c>
      <c r="AI2447" s="188">
        <v>6.6485437475340108</v>
      </c>
      <c r="AJ2447" s="188">
        <v>6.1588233432968718</v>
      </c>
      <c r="AK2447" s="188">
        <v>6.2214141697784067</v>
      </c>
      <c r="AL2447" s="188">
        <v>5.8623166011451575</v>
      </c>
      <c r="AM2447" s="188">
        <v>5.9492545860885473</v>
      </c>
      <c r="AN2447" s="188">
        <v>7.6018065324732387</v>
      </c>
      <c r="AO2447" s="188">
        <v>8.0743410025838127</v>
      </c>
      <c r="AP2447" s="188">
        <v>9.1996874616560529</v>
      </c>
      <c r="AQ2447" s="188">
        <v>14.262614019189341</v>
      </c>
      <c r="AR2447" s="188">
        <v>-0.3886643045774561</v>
      </c>
      <c r="AS2447" s="188">
        <v>0.93289410627590974</v>
      </c>
      <c r="AT2447" s="188">
        <v>-1.4423733672008485</v>
      </c>
      <c r="AU2447" s="188">
        <v>-0.25302903116494579</v>
      </c>
      <c r="AV2447" s="188">
        <v>0.17725806415337608</v>
      </c>
      <c r="AW2447" s="188">
        <v>0.90718386613332813</v>
      </c>
      <c r="AX2447" s="188">
        <v>-0.21685758859297183</v>
      </c>
      <c r="AY2447" s="188">
        <v>-0.54149822843309214</v>
      </c>
      <c r="AZ2447" s="188">
        <v>0.44967057970693208</v>
      </c>
      <c r="BA2447" s="188">
        <v>-1.3317800254006364</v>
      </c>
      <c r="BB2447" s="188">
        <v>-0.43977177337370932</v>
      </c>
      <c r="BC2447" s="188">
        <v>0.43038789959999613</v>
      </c>
      <c r="BD2447" s="188">
        <v>-0.41264319144472883</v>
      </c>
      <c r="BE2447" s="188">
        <v>6.2850711976454097</v>
      </c>
      <c r="BF2447" s="188">
        <v>6.8696969228907516</v>
      </c>
      <c r="BG2447" s="188">
        <v>5.8189355960142963</v>
      </c>
      <c r="BH2447" s="188">
        <v>6.3450729875295471</v>
      </c>
      <c r="BI2447" s="188">
        <v>6.8583233296646435</v>
      </c>
      <c r="BJ2447" s="188">
        <v>6.3610743656549049</v>
      </c>
      <c r="BK2447" s="188">
        <v>12.745221032197405</v>
      </c>
      <c r="BL2447" s="188">
        <v>2.2607363420336841</v>
      </c>
      <c r="BM2447" s="188">
        <v>8.6269695119727992</v>
      </c>
      <c r="BN2447" s="188">
        <v>0.37855487466876803</v>
      </c>
      <c r="BO2447" s="188">
        <v>-0.34335744194899109</v>
      </c>
      <c r="BP2447" s="188">
        <v>-0.45714381904297363</v>
      </c>
      <c r="BQ2447" s="188">
        <v>-0.51828515815581799</v>
      </c>
      <c r="BR2447" s="188">
        <v>1.4474724772122753</v>
      </c>
      <c r="BS2447" s="188">
        <v>-0.22859758356908871</v>
      </c>
      <c r="BT2447" s="188">
        <v>-0.8870005546989963</v>
      </c>
      <c r="BU2447" s="188">
        <v>-0.72760034542262819</v>
      </c>
      <c r="BV2447" s="188">
        <v>-2.7599294224630464</v>
      </c>
      <c r="BW2447" s="188">
        <v>7.3676634384664856</v>
      </c>
      <c r="BX2447" s="189">
        <v>10.777443560840497</v>
      </c>
    </row>
    <row r="2448" spans="1:76" x14ac:dyDescent="0.25">
      <c r="A2448" s="143" t="s">
        <v>25</v>
      </c>
      <c r="B2448" s="188">
        <v>-3.8081168003497798E-2</v>
      </c>
      <c r="C2448" s="188">
        <v>1.5721185027304841E-16</v>
      </c>
      <c r="D2448" s="188">
        <v>6.3621977856453737</v>
      </c>
      <c r="E2448" s="188">
        <v>6.0522105104603066</v>
      </c>
      <c r="F2448" s="188">
        <v>6.4469151317274029</v>
      </c>
      <c r="G2448" s="188">
        <v>3.8656388403148898</v>
      </c>
      <c r="H2448" s="188">
        <v>5.6401314658532247</v>
      </c>
      <c r="I2448" s="188">
        <v>5.787470909219917</v>
      </c>
      <c r="J2448" s="188">
        <v>1.2028178741021265</v>
      </c>
      <c r="K2448" s="188">
        <v>2.563189406777977</v>
      </c>
      <c r="L2448" s="188">
        <v>1.0587082935533885</v>
      </c>
      <c r="M2448" s="188">
        <v>-0.65301511523207245</v>
      </c>
      <c r="N2448" s="188">
        <v>0.48094757889371131</v>
      </c>
      <c r="O2448" s="188">
        <v>7.0268309394070387</v>
      </c>
      <c r="P2448" s="188">
        <v>7.9618158457235513</v>
      </c>
      <c r="Q2448" s="188">
        <v>-0.1304347826086957</v>
      </c>
      <c r="R2448" s="188">
        <v>-0.16354884174217166</v>
      </c>
      <c r="S2448" s="188">
        <v>-0.13043478260869554</v>
      </c>
      <c r="T2448" s="188">
        <v>5.3152990198828807</v>
      </c>
      <c r="U2448" s="188">
        <v>0.91549380356706644</v>
      </c>
      <c r="V2448" s="188">
        <v>-0.28571428571428553</v>
      </c>
      <c r="W2448" s="188">
        <v>-0.31291512000249833</v>
      </c>
      <c r="X2448" s="188">
        <v>5.7819699209793962E-2</v>
      </c>
      <c r="Y2448" s="188">
        <v>-0.2857142857142857</v>
      </c>
      <c r="Z2448" s="188">
        <v>3.785428560669494</v>
      </c>
      <c r="AA2448" s="188">
        <v>4.0532638393864522</v>
      </c>
      <c r="AB2448" s="188">
        <v>2.4754563145106365</v>
      </c>
      <c r="AC2448" s="188">
        <v>4.1875670520466519</v>
      </c>
      <c r="AD2448" s="188">
        <v>0.57344133864437596</v>
      </c>
      <c r="AE2448" s="188">
        <v>5.0201232045552793</v>
      </c>
      <c r="AF2448" s="188">
        <v>5.7213618842926639</v>
      </c>
      <c r="AG2448" s="188">
        <v>-3.0011571009822987E-2</v>
      </c>
      <c r="AH2448" s="188">
        <v>-4.3649862538504426E-2</v>
      </c>
      <c r="AI2448" s="188">
        <v>0.14223375745183092</v>
      </c>
      <c r="AJ2448" s="188">
        <v>-3.0011571009823459E-2</v>
      </c>
      <c r="AK2448" s="188">
        <v>2.0112285029370387</v>
      </c>
      <c r="AL2448" s="188">
        <v>2.145519075575482</v>
      </c>
      <c r="AM2448" s="188">
        <v>1.3544183772513694</v>
      </c>
      <c r="AN2448" s="188">
        <v>2.9120545738191117</v>
      </c>
      <c r="AO2448" s="188">
        <v>0.67083610069363542</v>
      </c>
      <c r="AP2448" s="188">
        <v>3.3309738393129162</v>
      </c>
      <c r="AQ2448" s="188">
        <v>3.7557416411561872</v>
      </c>
      <c r="AR2448" s="188">
        <v>-0.32380839837954956</v>
      </c>
      <c r="AS2448" s="188">
        <v>6.7268099915172428</v>
      </c>
      <c r="AT2448" s="188">
        <v>7.6057464477245871</v>
      </c>
      <c r="AU2448" s="188">
        <v>-0.29760755735386091</v>
      </c>
      <c r="AV2448" s="188">
        <v>-9.9349304049306933E-2</v>
      </c>
      <c r="AW2448" s="188">
        <v>0.37901388064653146</v>
      </c>
      <c r="AX2448" s="188">
        <v>-0.22335092178678234</v>
      </c>
      <c r="AY2448" s="188">
        <v>-0.49285629878466225</v>
      </c>
      <c r="AZ2448" s="188">
        <v>4.7951074936379312</v>
      </c>
      <c r="BA2448" s="188">
        <v>5.4543098357934401</v>
      </c>
      <c r="BB2448" s="188">
        <v>-0.47320566801539576</v>
      </c>
      <c r="BC2448" s="188">
        <v>3.4260410484898779E-2</v>
      </c>
      <c r="BD2448" s="188">
        <v>-0.41751319134008696</v>
      </c>
      <c r="BE2448" s="188">
        <v>-6.9769637009589699E-2</v>
      </c>
      <c r="BF2448" s="188">
        <v>3.0492547328326007</v>
      </c>
      <c r="BG2448" s="188">
        <v>3.4380751277048818</v>
      </c>
      <c r="BH2448" s="188">
        <v>-5.8179013726589762E-2</v>
      </c>
      <c r="BI2448" s="188">
        <v>0.24114207239331628</v>
      </c>
      <c r="BJ2448" s="188">
        <v>-2.5329660216252138E-2</v>
      </c>
      <c r="BK2448" s="188">
        <v>0.23664397440681889</v>
      </c>
      <c r="BL2448" s="188">
        <v>3.5853450112023242</v>
      </c>
      <c r="BM2448" s="188">
        <v>4.1194572166407255</v>
      </c>
      <c r="BN2448" s="188">
        <v>4.3508790745810142</v>
      </c>
      <c r="BO2448" s="188">
        <v>-0.34335744194899126</v>
      </c>
      <c r="BP2448" s="188">
        <v>-0.36836315752037813</v>
      </c>
      <c r="BQ2448" s="188">
        <v>-0.46718058037520649</v>
      </c>
      <c r="BR2448" s="188">
        <v>0.71071098138348165</v>
      </c>
      <c r="BS2448" s="188">
        <v>3.3992424720277223</v>
      </c>
      <c r="BT2448" s="188">
        <v>3.6454633316019338</v>
      </c>
      <c r="BU2448" s="188">
        <v>2.1949855346567135</v>
      </c>
      <c r="BV2448" s="188">
        <v>6.2018071827096684</v>
      </c>
      <c r="BW2448" s="188">
        <v>2.0516320771757819</v>
      </c>
      <c r="BX2448" s="189">
        <v>2.3377047252560956</v>
      </c>
    </row>
    <row r="2449" spans="1:76" x14ac:dyDescent="0.25">
      <c r="A2449" s="143" t="s">
        <v>173</v>
      </c>
      <c r="B2449" s="188">
        <v>-1.7889331560989565E-2</v>
      </c>
      <c r="C2449" s="188">
        <v>2.0877190774279415E-16</v>
      </c>
      <c r="D2449" s="188">
        <v>-0.99460609271927625</v>
      </c>
      <c r="E2449" s="188">
        <v>-0.9948332046047802</v>
      </c>
      <c r="F2449" s="188">
        <v>-0.98793839053722265</v>
      </c>
      <c r="G2449" s="188">
        <v>-0.67533723010827207</v>
      </c>
      <c r="H2449" s="188">
        <v>-0.70354924640189154</v>
      </c>
      <c r="I2449" s="188">
        <v>-0.80090420304462562</v>
      </c>
      <c r="J2449" s="188">
        <v>-0.71082539018466417</v>
      </c>
      <c r="K2449" s="188">
        <v>-0.94864723910877202</v>
      </c>
      <c r="L2449" s="188">
        <v>-0.72974335531277024</v>
      </c>
      <c r="M2449" s="188">
        <v>-0.9523199803663297</v>
      </c>
      <c r="N2449" s="188">
        <v>-0.93091028878286797</v>
      </c>
      <c r="O2449" s="188">
        <v>-0.99096597794048225</v>
      </c>
      <c r="P2449" s="188">
        <v>-0.97658717573037368</v>
      </c>
      <c r="Q2449" s="188">
        <v>-0.13043478260869548</v>
      </c>
      <c r="R2449" s="188">
        <v>-0.14599072309651262</v>
      </c>
      <c r="S2449" s="188">
        <v>-0.13043478260869537</v>
      </c>
      <c r="T2449" s="188">
        <v>-0.81475434544152114</v>
      </c>
      <c r="U2449" s="188">
        <v>-0.74854381755188182</v>
      </c>
      <c r="V2449" s="188">
        <v>-0.28571428571428542</v>
      </c>
      <c r="W2449" s="188">
        <v>-0.29849237968642095</v>
      </c>
      <c r="X2449" s="188">
        <v>-0.95065020627347707</v>
      </c>
      <c r="Y2449" s="188">
        <v>-0.28571428571428542</v>
      </c>
      <c r="Z2449" s="188">
        <v>-0.99649396026752945</v>
      </c>
      <c r="AA2449" s="188">
        <v>-0.99181533643597242</v>
      </c>
      <c r="AB2449" s="188">
        <v>-0.76809802150590867</v>
      </c>
      <c r="AC2449" s="188">
        <v>-0.84783392661267809</v>
      </c>
      <c r="AD2449" s="188">
        <v>-0.79344670727476008</v>
      </c>
      <c r="AE2449" s="188">
        <v>-0.99322448345536174</v>
      </c>
      <c r="AF2449" s="188">
        <v>-0.98244038179778037</v>
      </c>
      <c r="AG2449" s="188">
        <v>-0.63650669219813127</v>
      </c>
      <c r="AH2449" s="188">
        <v>-0.64291353137542773</v>
      </c>
      <c r="AI2449" s="188">
        <v>-0.96990050785797588</v>
      </c>
      <c r="AJ2449" s="188">
        <v>-0.63650669219813116</v>
      </c>
      <c r="AK2449" s="188">
        <v>-0.99288621760184848</v>
      </c>
      <c r="AL2449" s="188">
        <v>-0.9905403911800662</v>
      </c>
      <c r="AM2449" s="188">
        <v>-0.87837023019525362</v>
      </c>
      <c r="AN2449" s="188">
        <v>-0.89955302073473142</v>
      </c>
      <c r="AO2449" s="188">
        <v>-0.86582601444105145</v>
      </c>
      <c r="AP2449" s="188">
        <v>-0.98990530795087883</v>
      </c>
      <c r="AQ2449" s="188">
        <v>-0.98337295414851777</v>
      </c>
      <c r="AR2449" s="188">
        <v>-0.13284498277767004</v>
      </c>
      <c r="AS2449" s="188">
        <v>-0.98775907781009709</v>
      </c>
      <c r="AT2449" s="188">
        <v>-0.99203891065364536</v>
      </c>
      <c r="AU2449" s="188">
        <v>-0.28800773762037796</v>
      </c>
      <c r="AV2449" s="188">
        <v>-0.96133017036601176</v>
      </c>
      <c r="AW2449" s="188">
        <v>-0.93513794047827081</v>
      </c>
      <c r="AX2449" s="188">
        <v>-0.18382516823963055</v>
      </c>
      <c r="AY2449" s="188">
        <v>-0.34963373708325252</v>
      </c>
      <c r="AZ2449" s="188">
        <v>-0.99081930835757281</v>
      </c>
      <c r="BA2449" s="188">
        <v>-0.99402918299023402</v>
      </c>
      <c r="BB2449" s="188">
        <v>-0.46600580321528356</v>
      </c>
      <c r="BC2449" s="188">
        <v>-0.95135345535870308</v>
      </c>
      <c r="BD2449" s="188">
        <v>-0.38786887617972293</v>
      </c>
      <c r="BE2449" s="188">
        <v>-0.61086705783168693</v>
      </c>
      <c r="BF2449" s="188">
        <v>-0.98906053662621229</v>
      </c>
      <c r="BG2449" s="188">
        <v>-0.99095383196566877</v>
      </c>
      <c r="BH2449" s="188">
        <v>-0.67950733686589815</v>
      </c>
      <c r="BI2449" s="188">
        <v>-0.96578220831078909</v>
      </c>
      <c r="BJ2449" s="188">
        <v>-0.63341946842063368</v>
      </c>
      <c r="BK2449" s="188">
        <v>-0.98917495009229373</v>
      </c>
      <c r="BL2449" s="188">
        <v>-0.99483929482327405</v>
      </c>
      <c r="BM2449" s="188">
        <v>-0.98662537210845791</v>
      </c>
      <c r="BN2449" s="188">
        <v>-0.98740587303975025</v>
      </c>
      <c r="BO2449" s="188">
        <v>-0.34335744194899109</v>
      </c>
      <c r="BP2449" s="188">
        <v>-0.35510433838702204</v>
      </c>
      <c r="BQ2449" s="188">
        <v>-0.31670693351723522</v>
      </c>
      <c r="BR2449" s="188">
        <v>-0.96538906326369944</v>
      </c>
      <c r="BS2449" s="188">
        <v>-0.99677689914201884</v>
      </c>
      <c r="BT2449" s="188">
        <v>-0.99247584221274221</v>
      </c>
      <c r="BU2449" s="188">
        <v>-0.78681260827436972</v>
      </c>
      <c r="BV2449" s="188">
        <v>-0.99436687032004512</v>
      </c>
      <c r="BW2449" s="188">
        <v>-0.99202137900410536</v>
      </c>
      <c r="BX2449" s="189">
        <v>-0.98762196892092657</v>
      </c>
    </row>
    <row r="2450" spans="1:76" x14ac:dyDescent="0.25">
      <c r="A2450" s="143" t="s">
        <v>199</v>
      </c>
      <c r="B2450" s="188">
        <v>4.7128023634817759E-2</v>
      </c>
      <c r="C2450" s="188">
        <v>0</v>
      </c>
      <c r="D2450" s="188">
        <v>-0.83339597160000001</v>
      </c>
      <c r="E2450" s="188">
        <v>-0.84041087805894732</v>
      </c>
      <c r="F2450" s="188">
        <v>-0.90329129714458845</v>
      </c>
      <c r="G2450" s="188">
        <v>-0.80099931052650797</v>
      </c>
      <c r="H2450" s="188">
        <v>-0.69110683848762799</v>
      </c>
      <c r="I2450" s="188">
        <v>-0.72822089967817971</v>
      </c>
      <c r="J2450" s="188">
        <v>5.4970973462201123</v>
      </c>
      <c r="K2450" s="188">
        <v>7.6366500940240991</v>
      </c>
      <c r="L2450" s="188">
        <v>5.072053594598235</v>
      </c>
      <c r="M2450" s="188">
        <v>10.678767618195774</v>
      </c>
      <c r="N2450" s="188">
        <v>-0.76664704517103066</v>
      </c>
      <c r="O2450" s="188">
        <v>-0.20509246383519178</v>
      </c>
      <c r="P2450" s="188">
        <v>0.43969022306546218</v>
      </c>
      <c r="Q2450" s="188">
        <v>-0.13043478260869559</v>
      </c>
      <c r="R2450" s="188">
        <v>-8.9453892491462808E-2</v>
      </c>
      <c r="S2450" s="188">
        <v>-0.13043478260869548</v>
      </c>
      <c r="T2450" s="188">
        <v>-0.74712727187448014</v>
      </c>
      <c r="U2450" s="188">
        <v>4.6496498662783594</v>
      </c>
      <c r="V2450" s="188">
        <v>-0.28571428571428553</v>
      </c>
      <c r="W2450" s="188">
        <v>-0.25205141168941592</v>
      </c>
      <c r="X2450" s="188">
        <v>-0.83331931797930769</v>
      </c>
      <c r="Y2450" s="188">
        <v>-0.28571428571428553</v>
      </c>
      <c r="Z2450" s="188">
        <v>-0.89170738154000007</v>
      </c>
      <c r="AA2450" s="188">
        <v>-0.93437623734811359</v>
      </c>
      <c r="AB2450" s="188">
        <v>-0.85785665037607717</v>
      </c>
      <c r="AC2450" s="188">
        <v>-0.79228311618260872</v>
      </c>
      <c r="AD2450" s="188">
        <v>3.6407838187286528</v>
      </c>
      <c r="AE2450" s="188">
        <v>-0.4038193478763939</v>
      </c>
      <c r="AF2450" s="188">
        <v>7.9767667299096748E-2</v>
      </c>
      <c r="AG2450" s="188">
        <v>-0.18251131224312944</v>
      </c>
      <c r="AH2450" s="188">
        <v>-0.16563300311555249</v>
      </c>
      <c r="AI2450" s="188">
        <v>-0.45707631247327729</v>
      </c>
      <c r="AJ2450" s="188">
        <v>-0.18251131224312944</v>
      </c>
      <c r="AK2450" s="188">
        <v>-0.48635164367078304</v>
      </c>
      <c r="AL2450" s="188">
        <v>-0.50774548360011562</v>
      </c>
      <c r="AM2450" s="188">
        <v>-0.4693791444017934</v>
      </c>
      <c r="AN2450" s="188">
        <v>-0.34933657451330569</v>
      </c>
      <c r="AO2450" s="188">
        <v>2.3997298097248265</v>
      </c>
      <c r="AP2450" s="188">
        <v>-0.12509047001359194</v>
      </c>
      <c r="AQ2450" s="188">
        <v>0.16783717270139492</v>
      </c>
      <c r="AR2450" s="188">
        <v>-0.66019466130579751</v>
      </c>
      <c r="AS2450" s="188">
        <v>-0.7846173511994976</v>
      </c>
      <c r="AT2450" s="188">
        <v>-0.5428505712670243</v>
      </c>
      <c r="AU2450" s="188">
        <v>1.142051691776137</v>
      </c>
      <c r="AV2450" s="188">
        <v>8.0104393886031282</v>
      </c>
      <c r="AW2450" s="188">
        <v>-0.80855512746586156</v>
      </c>
      <c r="AX2450" s="188">
        <v>-0.25516101578627476</v>
      </c>
      <c r="AY2450" s="188">
        <v>-0.74514599597934827</v>
      </c>
      <c r="AZ2450" s="188">
        <v>-0.83846301339962326</v>
      </c>
      <c r="BA2450" s="188">
        <v>-0.6571379284502683</v>
      </c>
      <c r="BB2450" s="188">
        <v>0.60653876883210267</v>
      </c>
      <c r="BC2450" s="188">
        <v>-0.85641634559939617</v>
      </c>
      <c r="BD2450" s="188">
        <v>-0.44137076183970608</v>
      </c>
      <c r="BE2450" s="188">
        <v>-0.37587612822119376</v>
      </c>
      <c r="BF2450" s="188">
        <v>-0.43091774024431295</v>
      </c>
      <c r="BG2450" s="188">
        <v>-0.32396591889652682</v>
      </c>
      <c r="BH2450" s="188">
        <v>0.4213944067685817</v>
      </c>
      <c r="BI2450" s="188">
        <v>-0.44150723798845515</v>
      </c>
      <c r="BJ2450" s="188">
        <v>-0.19669896373422091</v>
      </c>
      <c r="BK2450" s="188">
        <v>-7.1581207056698765E-2</v>
      </c>
      <c r="BL2450" s="188">
        <v>-0.54590730353793981</v>
      </c>
      <c r="BM2450" s="188">
        <v>-0.17757376082251908</v>
      </c>
      <c r="BN2450" s="188">
        <v>-0.84681544097210093</v>
      </c>
      <c r="BO2450" s="188">
        <v>-0.34335744194899115</v>
      </c>
      <c r="BP2450" s="188">
        <v>-0.31241117595353607</v>
      </c>
      <c r="BQ2450" s="188">
        <v>-0.73224322379253926</v>
      </c>
      <c r="BR2450" s="188">
        <v>4.4720001129316547</v>
      </c>
      <c r="BS2450" s="188">
        <v>-0.90044664119493723</v>
      </c>
      <c r="BT2450" s="188">
        <v>-0.93967210247266619</v>
      </c>
      <c r="BU2450" s="188">
        <v>-0.86932767821021173</v>
      </c>
      <c r="BV2450" s="188">
        <v>-1.0373659590557114</v>
      </c>
      <c r="BW2450" s="188">
        <v>-0.30955821567497704</v>
      </c>
      <c r="BX2450" s="189">
        <v>-0.1122772869328318</v>
      </c>
    </row>
    <row r="2451" spans="1:76" x14ac:dyDescent="0.25">
      <c r="A2451" s="143" t="s">
        <v>175</v>
      </c>
      <c r="B2451" s="188">
        <v>-2.3127812099667938E-2</v>
      </c>
      <c r="C2451" s="188">
        <v>-1.4439146715218205E-16</v>
      </c>
      <c r="D2451" s="188">
        <v>-0.16295152168945498</v>
      </c>
      <c r="E2451" s="188">
        <v>-0.19822108338218128</v>
      </c>
      <c r="F2451" s="188">
        <v>-0.16789185988893274</v>
      </c>
      <c r="G2451" s="188">
        <v>-0.13162637889042109</v>
      </c>
      <c r="H2451" s="188">
        <v>2.6078645294496595E-2</v>
      </c>
      <c r="I2451" s="188">
        <v>-4.1971881719933428E-2</v>
      </c>
      <c r="J2451" s="188">
        <v>-0.36983740145028565</v>
      </c>
      <c r="K2451" s="188">
        <v>-0.51852546814796285</v>
      </c>
      <c r="L2451" s="188">
        <v>-0.41106694087245577</v>
      </c>
      <c r="M2451" s="188">
        <v>-0.88167599084727843</v>
      </c>
      <c r="N2451" s="188">
        <v>-0.72360551111631721</v>
      </c>
      <c r="O2451" s="188">
        <v>1.5783966556775008E-2</v>
      </c>
      <c r="P2451" s="188">
        <v>0.40075103661564471</v>
      </c>
      <c r="Q2451" s="188">
        <v>-0.13044265580728301</v>
      </c>
      <c r="R2451" s="188">
        <v>-0.15055379676351607</v>
      </c>
      <c r="S2451" s="188">
        <v>-0.13044265580728315</v>
      </c>
      <c r="T2451" s="188">
        <v>-0.108621515074315</v>
      </c>
      <c r="U2451" s="188">
        <v>-0.45204039619883585</v>
      </c>
      <c r="V2451" s="188">
        <v>-0.28569954033807393</v>
      </c>
      <c r="W2451" s="188">
        <v>-0.30221940612355092</v>
      </c>
      <c r="X2451" s="188">
        <v>-0.80256061970687187</v>
      </c>
      <c r="Y2451" s="188">
        <v>-0.28569954033807393</v>
      </c>
      <c r="Z2451" s="188">
        <v>-0.45582794731438908</v>
      </c>
      <c r="AA2451" s="188">
        <v>-0.43524740280111329</v>
      </c>
      <c r="AB2451" s="188">
        <v>-0.37971838240266031</v>
      </c>
      <c r="AC2451" s="188">
        <v>-0.26777503187884999</v>
      </c>
      <c r="AD2451" s="188">
        <v>-0.54986911280256356</v>
      </c>
      <c r="AE2451" s="188">
        <v>-0.23756916671711509</v>
      </c>
      <c r="AF2451" s="188">
        <v>5.1156135827036882E-2</v>
      </c>
      <c r="AG2451" s="188">
        <v>-0.41637732428934304</v>
      </c>
      <c r="AH2451" s="188">
        <v>-0.42466025940853019</v>
      </c>
      <c r="AI2451" s="188">
        <v>-0.67552754025589024</v>
      </c>
      <c r="AJ2451" s="188">
        <v>-0.41637732428934304</v>
      </c>
      <c r="AK2451" s="188">
        <v>-0.50167845049646254</v>
      </c>
      <c r="AL2451" s="188">
        <v>-0.49135952193283783</v>
      </c>
      <c r="AM2451" s="188">
        <v>-0.46351765696000452</v>
      </c>
      <c r="AN2451" s="188">
        <v>-0.28976536652905527</v>
      </c>
      <c r="AO2451" s="188">
        <v>-0.46469964260613322</v>
      </c>
      <c r="AP2451" s="188">
        <v>-0.28632569035167327</v>
      </c>
      <c r="AQ2451" s="188">
        <v>-0.11143343805300918</v>
      </c>
      <c r="AR2451" s="188">
        <v>-0.15052975667486385</v>
      </c>
      <c r="AS2451" s="188">
        <v>-9.9668816004365057E-2</v>
      </c>
      <c r="AT2451" s="188">
        <v>-6.0694303172917401E-2</v>
      </c>
      <c r="AU2451" s="188">
        <v>-0.28086012858713838</v>
      </c>
      <c r="AV2451" s="188">
        <v>-0.84086227909800548</v>
      </c>
      <c r="AW2451" s="188">
        <v>-0.75286255039523753</v>
      </c>
      <c r="AX2451" s="188">
        <v>-0.1656807425042586</v>
      </c>
      <c r="AY2451" s="188">
        <v>-0.3630787237430414</v>
      </c>
      <c r="AZ2451" s="188">
        <v>-0.32475161200327385</v>
      </c>
      <c r="BA2451" s="188">
        <v>-0.29570213361658154</v>
      </c>
      <c r="BB2451" s="188">
        <v>-0.46082650267724734</v>
      </c>
      <c r="BC2451" s="188">
        <v>-0.81482831903332165</v>
      </c>
      <c r="BD2451" s="188">
        <v>-0.37152544340009164</v>
      </c>
      <c r="BE2451" s="188">
        <v>-0.39168112313722175</v>
      </c>
      <c r="BF2451" s="188">
        <v>-0.36904509773475203</v>
      </c>
      <c r="BG2451" s="188">
        <v>-0.35194362531320461</v>
      </c>
      <c r="BH2451" s="188">
        <v>-0.44933970277747204</v>
      </c>
      <c r="BI2451" s="188">
        <v>-0.65814224672930033</v>
      </c>
      <c r="BJ2451" s="188">
        <v>-0.39777261106676748</v>
      </c>
      <c r="BK2451" s="188">
        <v>-0.54427493777568969</v>
      </c>
      <c r="BL2451" s="188">
        <v>-0.42108583848373526</v>
      </c>
      <c r="BM2451" s="188">
        <v>-0.2011725442463444</v>
      </c>
      <c r="BN2451" s="188">
        <v>-0.37085453232362436</v>
      </c>
      <c r="BO2451" s="188">
        <v>-0.34332987846116109</v>
      </c>
      <c r="BP2451" s="188">
        <v>-0.35851658416041021</v>
      </c>
      <c r="BQ2451" s="188">
        <v>-0.33008232449344505</v>
      </c>
      <c r="BR2451" s="188">
        <v>-0.66669477613776207</v>
      </c>
      <c r="BS2451" s="188">
        <v>-0.49952577093603451</v>
      </c>
      <c r="BT2451" s="188">
        <v>-0.48060608498264246</v>
      </c>
      <c r="BU2451" s="188">
        <v>-0.42976136060275855</v>
      </c>
      <c r="BV2451" s="188">
        <v>-0.2457626486627561</v>
      </c>
      <c r="BW2451" s="188">
        <v>-0.47040427225367454</v>
      </c>
      <c r="BX2451" s="189">
        <v>-0.35261782627849292</v>
      </c>
    </row>
    <row r="2452" spans="1:76" x14ac:dyDescent="0.25">
      <c r="A2452" s="143" t="s">
        <v>85</v>
      </c>
      <c r="B2452" s="188">
        <v>9.5585972084030968E-2</v>
      </c>
      <c r="C2452" s="188">
        <v>0</v>
      </c>
      <c r="D2452" s="188">
        <v>1.080109336579778</v>
      </c>
      <c r="E2452" s="188">
        <v>0.99719958035552236</v>
      </c>
      <c r="F2452" s="188">
        <v>0.81723728151548036</v>
      </c>
      <c r="G2452" s="188">
        <v>0.2114916335486586</v>
      </c>
      <c r="H2452" s="188">
        <v>0.46027737789017281</v>
      </c>
      <c r="I2452" s="188">
        <v>0.41015503633706585</v>
      </c>
      <c r="J2452" s="188">
        <v>-0.19222514185301789</v>
      </c>
      <c r="K2452" s="188">
        <v>-5.9852788176628084E-2</v>
      </c>
      <c r="L2452" s="188">
        <v>-0.24434404062545997</v>
      </c>
      <c r="M2452" s="188">
        <v>-0.84189318872812557</v>
      </c>
      <c r="N2452" s="188">
        <v>-0.51858239965884867</v>
      </c>
      <c r="O2452" s="188">
        <v>1.2018371235274818</v>
      </c>
      <c r="P2452" s="188">
        <v>0.96892085663162009</v>
      </c>
      <c r="Q2452" s="188">
        <v>-0.12898692226625602</v>
      </c>
      <c r="R2452" s="188">
        <v>-4.5868685671446564E-2</v>
      </c>
      <c r="S2452" s="188">
        <v>-0.12898692226625588</v>
      </c>
      <c r="T2452" s="188">
        <v>0.31282948686146966</v>
      </c>
      <c r="U2452" s="188">
        <v>-0.29613921952974981</v>
      </c>
      <c r="V2452" s="188">
        <v>-0.28842592129848293</v>
      </c>
      <c r="W2452" s="188">
        <v>-0.22015022695274661</v>
      </c>
      <c r="X2452" s="188">
        <v>-0.65884192105480344</v>
      </c>
      <c r="Y2452" s="188">
        <v>-0.28842592129848293</v>
      </c>
      <c r="Z2452" s="188">
        <v>0.33542067483880145</v>
      </c>
      <c r="AA2452" s="188">
        <v>0.21330340062591574</v>
      </c>
      <c r="AB2452" s="188">
        <v>-0.13736046876372673</v>
      </c>
      <c r="AC2452" s="188">
        <v>7.4494700485006185E-2</v>
      </c>
      <c r="AD2452" s="188">
        <v>-0.4257295940506387</v>
      </c>
      <c r="AE2452" s="188">
        <v>0.65165534921124557</v>
      </c>
      <c r="AF2452" s="188">
        <v>0.47696814903934903</v>
      </c>
      <c r="AG2452" s="188">
        <v>-0.3965730669307721</v>
      </c>
      <c r="AH2452" s="188">
        <v>-0.36234015282439092</v>
      </c>
      <c r="AI2452" s="188">
        <v>-0.58229683326958048</v>
      </c>
      <c r="AJ2452" s="188">
        <v>-0.3965730669307721</v>
      </c>
      <c r="AK2452" s="188">
        <v>-8.3774453980548419E-2</v>
      </c>
      <c r="AL2452" s="188">
        <v>-0.14500312692331083</v>
      </c>
      <c r="AM2452" s="188">
        <v>-0.32082999744433405</v>
      </c>
      <c r="AN2452" s="188">
        <v>-5.4303213554231691E-2</v>
      </c>
      <c r="AO2452" s="188">
        <v>-0.36450601736429922</v>
      </c>
      <c r="AP2452" s="188">
        <v>0.27618014848820693</v>
      </c>
      <c r="AQ2452" s="188">
        <v>0.17036525240323847</v>
      </c>
      <c r="AR2452" s="188">
        <v>-5.7293716005956535E-2</v>
      </c>
      <c r="AS2452" s="188">
        <v>0.68890029279239284</v>
      </c>
      <c r="AT2452" s="188">
        <v>0.61198465146200365</v>
      </c>
      <c r="AU2452" s="188">
        <v>-0.16669121684586635</v>
      </c>
      <c r="AV2452" s="188">
        <v>-0.63782750494332208</v>
      </c>
      <c r="AW2452" s="188">
        <v>-0.45923199535949399</v>
      </c>
      <c r="AX2452" s="188">
        <v>-7.3053969390698748E-2</v>
      </c>
      <c r="AY2452" s="188">
        <v>-0.25961016108489504</v>
      </c>
      <c r="AZ2452" s="188">
        <v>0.26667521959429469</v>
      </c>
      <c r="BA2452" s="188">
        <v>0.24234861451607503</v>
      </c>
      <c r="BB2452" s="188">
        <v>-0.34165828671482751</v>
      </c>
      <c r="BC2452" s="188">
        <v>-0.56106387060004803</v>
      </c>
      <c r="BD2452" s="188">
        <v>-0.27143035112345165</v>
      </c>
      <c r="BE2452" s="188">
        <v>-0.32099131204228665</v>
      </c>
      <c r="BF2452" s="188">
        <v>-1.6623303391763242E-2</v>
      </c>
      <c r="BG2452" s="188">
        <v>-2.4918624101602369E-2</v>
      </c>
      <c r="BH2452" s="188">
        <v>-0.36938614101338135</v>
      </c>
      <c r="BI2452" s="188">
        <v>-0.49879916082226755</v>
      </c>
      <c r="BJ2452" s="188">
        <v>-0.32796326991371783</v>
      </c>
      <c r="BK2452" s="188">
        <v>-0.50148603890011634</v>
      </c>
      <c r="BL2452" s="188">
        <v>0.257170244725129</v>
      </c>
      <c r="BM2452" s="188">
        <v>0.1241163096789147</v>
      </c>
      <c r="BN2452" s="188">
        <v>-9.1243526626521663E-3</v>
      </c>
      <c r="BO2452" s="188">
        <v>-0.34842629426927785</v>
      </c>
      <c r="BP2452" s="188">
        <v>-0.28566047704622749</v>
      </c>
      <c r="BQ2452" s="188">
        <v>-0.36010192491930731</v>
      </c>
      <c r="BR2452" s="188">
        <v>-0.51617478053595756</v>
      </c>
      <c r="BS2452" s="188">
        <v>0.1877295959083414</v>
      </c>
      <c r="BT2452" s="188">
        <v>7.5467236858429487E-2</v>
      </c>
      <c r="BU2452" s="188">
        <v>-0.20955188700950009</v>
      </c>
      <c r="BV2452" s="188">
        <v>0.2107272986333692</v>
      </c>
      <c r="BW2452" s="188">
        <v>-8.6515774989157634E-2</v>
      </c>
      <c r="BX2452" s="189">
        <v>-0.1577799984025397</v>
      </c>
    </row>
    <row r="2453" spans="1:76" x14ac:dyDescent="0.25">
      <c r="A2453" s="143" t="s">
        <v>86</v>
      </c>
      <c r="B2453" s="188">
        <v>-2.9092890798780436E-3</v>
      </c>
      <c r="C2453" s="188">
        <v>0</v>
      </c>
      <c r="D2453" s="188">
        <v>-0.23017882072690554</v>
      </c>
      <c r="E2453" s="188">
        <v>-0.24641704277756332</v>
      </c>
      <c r="F2453" s="188">
        <v>-0.57373059956966177</v>
      </c>
      <c r="G2453" s="188">
        <v>-0.57108960025572786</v>
      </c>
      <c r="H2453" s="188">
        <v>-0.542687842772691</v>
      </c>
      <c r="I2453" s="188">
        <v>-0.54729637193731839</v>
      </c>
      <c r="J2453" s="188">
        <v>5.7132066189477326</v>
      </c>
      <c r="K2453" s="188">
        <v>6.9810097429368598</v>
      </c>
      <c r="L2453" s="188">
        <v>5.2991570629323652</v>
      </c>
      <c r="M2453" s="188">
        <v>4.4541776567483788</v>
      </c>
      <c r="N2453" s="188">
        <v>-0.51848939734057553</v>
      </c>
      <c r="O2453" s="188">
        <v>-0.16478766079652857</v>
      </c>
      <c r="P2453" s="188">
        <v>-0.34999752904965864</v>
      </c>
      <c r="Q2453" s="188">
        <v>-8.032651231696028E-2</v>
      </c>
      <c r="R2453" s="188">
        <v>-8.2856328908158694E-2</v>
      </c>
      <c r="S2453" s="188">
        <v>-8.032651231696028E-2</v>
      </c>
      <c r="T2453" s="188">
        <v>-0.55206438741507213</v>
      </c>
      <c r="U2453" s="188">
        <v>4.8876792432897647</v>
      </c>
      <c r="V2453" s="188">
        <v>-0.17595331269429398</v>
      </c>
      <c r="W2453" s="188">
        <v>-0.17803137632277846</v>
      </c>
      <c r="X2453" s="188">
        <v>-0.54630288222327661</v>
      </c>
      <c r="Y2453" s="188">
        <v>-0.17595331269429398</v>
      </c>
      <c r="Z2453" s="188">
        <v>-0.36515904152299894</v>
      </c>
      <c r="AA2453" s="188">
        <v>-0.58726466934620858</v>
      </c>
      <c r="AB2453" s="188">
        <v>-0.58387445573409968</v>
      </c>
      <c r="AC2453" s="188">
        <v>-0.56345228152488602</v>
      </c>
      <c r="AD2453" s="188">
        <v>3.9049085579826586</v>
      </c>
      <c r="AE2453" s="188">
        <v>-0.27754989420490378</v>
      </c>
      <c r="AF2453" s="188">
        <v>-0.41645729539475135</v>
      </c>
      <c r="AG2453" s="188">
        <v>-0.51777924871755321</v>
      </c>
      <c r="AH2453" s="188">
        <v>-0.51882117402323036</v>
      </c>
      <c r="AI2453" s="188">
        <v>-0.70346970744538362</v>
      </c>
      <c r="AJ2453" s="188">
        <v>-0.51777924871755321</v>
      </c>
      <c r="AK2453" s="188">
        <v>-0.61264556279163029</v>
      </c>
      <c r="AL2453" s="188">
        <v>-0.72400763611327079</v>
      </c>
      <c r="AM2453" s="188">
        <v>-0.72230780878089806</v>
      </c>
      <c r="AN2453" s="188">
        <v>-0.71240140791782081</v>
      </c>
      <c r="AO2453" s="188">
        <v>2.0585516945040716</v>
      </c>
      <c r="AP2453" s="188">
        <v>-0.54264795737903682</v>
      </c>
      <c r="AQ2453" s="188">
        <v>-0.62678962435791752</v>
      </c>
      <c r="AR2453" s="188">
        <v>-0.92007680241675693</v>
      </c>
      <c r="AS2453" s="188">
        <v>-0.88513757554372652</v>
      </c>
      <c r="AT2453" s="188">
        <v>-0.9312487767862011</v>
      </c>
      <c r="AU2453" s="188">
        <v>-0.16433982259813093</v>
      </c>
      <c r="AV2453" s="188">
        <v>2.9431059884198869</v>
      </c>
      <c r="AW2453" s="188">
        <v>-0.8794280010398533</v>
      </c>
      <c r="AX2453" s="188">
        <v>-0.49993784048320561</v>
      </c>
      <c r="AY2453" s="188">
        <v>-0.93185746578160922</v>
      </c>
      <c r="AZ2453" s="188">
        <v>-0.90565304562683635</v>
      </c>
      <c r="BA2453" s="188">
        <v>-0.94023644655869243</v>
      </c>
      <c r="BB2453" s="188">
        <v>-0.36505473091763968</v>
      </c>
      <c r="BC2453" s="188">
        <v>-0.90137086474893147</v>
      </c>
      <c r="BD2453" s="188">
        <v>-0.61675324433144563</v>
      </c>
      <c r="BE2453" s="188">
        <v>-0.89161338292998338</v>
      </c>
      <c r="BF2453" s="188">
        <v>-0.87615710745823405</v>
      </c>
      <c r="BG2453" s="188">
        <v>-0.89655559627789072</v>
      </c>
      <c r="BH2453" s="188">
        <v>-0.55729347978178112</v>
      </c>
      <c r="BI2453" s="188">
        <v>-0.87363132872022597</v>
      </c>
      <c r="BJ2453" s="188">
        <v>-0.70575398896977093</v>
      </c>
      <c r="BK2453" s="188">
        <v>-0.86054245689348963</v>
      </c>
      <c r="BL2453" s="188">
        <v>-0.74233729434978157</v>
      </c>
      <c r="BM2453" s="188">
        <v>-0.84813884315911359</v>
      </c>
      <c r="BN2453" s="188">
        <v>-0.87778959379636068</v>
      </c>
      <c r="BO2453" s="188">
        <v>-0.51878280217804962</v>
      </c>
      <c r="BP2453" s="188">
        <v>-0.52069316520157061</v>
      </c>
      <c r="BQ2453" s="188">
        <v>-0.88603603123432084</v>
      </c>
      <c r="BR2453" s="188">
        <v>4.4856785299626596</v>
      </c>
      <c r="BS2453" s="188">
        <v>-0.69271954946443037</v>
      </c>
      <c r="BT2453" s="188">
        <v>-0.89690116012033128</v>
      </c>
      <c r="BU2453" s="188">
        <v>-0.89378453816629888</v>
      </c>
      <c r="BV2453" s="188">
        <v>-0.90666116497565985</v>
      </c>
      <c r="BW2453" s="188">
        <v>-0.79481683070488873</v>
      </c>
      <c r="BX2453" s="189">
        <v>-0.85148456630557745</v>
      </c>
    </row>
    <row r="2454" spans="1:76" x14ac:dyDescent="0.25">
      <c r="A2454" s="143" t="s">
        <v>176</v>
      </c>
      <c r="B2454" s="188">
        <v>-1.6311038400990369E-2</v>
      </c>
      <c r="C2454" s="188">
        <v>-1.3460969321710497E-16</v>
      </c>
      <c r="D2454" s="188">
        <v>-9.504308908691278E-2</v>
      </c>
      <c r="E2454" s="188">
        <v>-0.13271050523635536</v>
      </c>
      <c r="F2454" s="188">
        <v>-0.1184607757131724</v>
      </c>
      <c r="G2454" s="188">
        <v>-0.11811872459030788</v>
      </c>
      <c r="H2454" s="188">
        <v>4.3014546488695862E-2</v>
      </c>
      <c r="I2454" s="188">
        <v>-2.3255159586345497E-2</v>
      </c>
      <c r="J2454" s="188">
        <v>-0.28433017725211029</v>
      </c>
      <c r="K2454" s="188">
        <v>-0.39985091679122098</v>
      </c>
      <c r="L2454" s="188">
        <v>-0.33080052689815159</v>
      </c>
      <c r="M2454" s="188">
        <v>-0.81308761860639356</v>
      </c>
      <c r="N2454" s="188">
        <v>-0.70971510023101125</v>
      </c>
      <c r="O2454" s="188">
        <v>7.9129486857010961E-2</v>
      </c>
      <c r="P2454" s="188">
        <v>0.42283172077303283</v>
      </c>
      <c r="Q2454" s="188">
        <v>-0.12973860843896615</v>
      </c>
      <c r="R2454" s="188">
        <v>-0.14392212009200137</v>
      </c>
      <c r="S2454" s="188">
        <v>-0.12973860843896629</v>
      </c>
      <c r="T2454" s="188">
        <v>-9.0831333855033711E-2</v>
      </c>
      <c r="U2454" s="188">
        <v>-0.37698224083210552</v>
      </c>
      <c r="V2454" s="188">
        <v>-0.28448486324808647</v>
      </c>
      <c r="W2454" s="188">
        <v>-0.29613560496307956</v>
      </c>
      <c r="X2454" s="188">
        <v>-0.79142422055595152</v>
      </c>
      <c r="Y2454" s="188">
        <v>-0.28448486324808647</v>
      </c>
      <c r="Z2454" s="188">
        <v>-0.41094150919724592</v>
      </c>
      <c r="AA2454" s="188">
        <v>-0.40127204987794318</v>
      </c>
      <c r="AB2454" s="188">
        <v>-0.36885538081259206</v>
      </c>
      <c r="AC2454" s="188">
        <v>-0.25252531626842745</v>
      </c>
      <c r="AD2454" s="188">
        <v>-0.48757784699959372</v>
      </c>
      <c r="AE2454" s="188">
        <v>-0.18888991000057995</v>
      </c>
      <c r="AF2454" s="188">
        <v>6.8886765436436209E-2</v>
      </c>
      <c r="AG2454" s="188">
        <v>-0.41654372614368662</v>
      </c>
      <c r="AH2454" s="188">
        <v>-0.42238531946949509</v>
      </c>
      <c r="AI2454" s="188">
        <v>-0.67071926609479282</v>
      </c>
      <c r="AJ2454" s="188">
        <v>-0.41654372614368662</v>
      </c>
      <c r="AK2454" s="188">
        <v>-0.47994779191942866</v>
      </c>
      <c r="AL2454" s="188">
        <v>-0.47509959852491485</v>
      </c>
      <c r="AM2454" s="188">
        <v>-0.45884646225752324</v>
      </c>
      <c r="AN2454" s="188">
        <v>-0.2820020309327354</v>
      </c>
      <c r="AO2454" s="188">
        <v>-0.42776455160987553</v>
      </c>
      <c r="AP2454" s="188">
        <v>-0.25840662797499581</v>
      </c>
      <c r="AQ2454" s="188">
        <v>-0.10226117428602678</v>
      </c>
      <c r="AR2454" s="188">
        <v>-0.15494817663475283</v>
      </c>
      <c r="AS2454" s="188">
        <v>-6.5831398097875554E-2</v>
      </c>
      <c r="AT2454" s="188">
        <v>-3.4324576485746147E-2</v>
      </c>
      <c r="AU2454" s="188">
        <v>-0.27309652036405846</v>
      </c>
      <c r="AV2454" s="188">
        <v>-0.78255403433904014</v>
      </c>
      <c r="AW2454" s="188">
        <v>-0.73819864671256819</v>
      </c>
      <c r="AX2454" s="188">
        <v>-0.16471701371510736</v>
      </c>
      <c r="AY2454" s="188">
        <v>-0.3644333122573567</v>
      </c>
      <c r="AZ2454" s="188">
        <v>-0.29927152313118682</v>
      </c>
      <c r="BA2454" s="188">
        <v>-0.27396561214560161</v>
      </c>
      <c r="BB2454" s="188">
        <v>-0.45304457005433607</v>
      </c>
      <c r="BC2454" s="188">
        <v>-0.8018711648157183</v>
      </c>
      <c r="BD2454" s="188">
        <v>-0.36904099945540869</v>
      </c>
      <c r="BE2454" s="188">
        <v>-0.39399188917213357</v>
      </c>
      <c r="BF2454" s="188">
        <v>-0.35586459818211558</v>
      </c>
      <c r="BG2454" s="188">
        <v>-0.34063421359472829</v>
      </c>
      <c r="BH2454" s="188">
        <v>-0.44626119134439912</v>
      </c>
      <c r="BI2454" s="188">
        <v>-0.65201121018319463</v>
      </c>
      <c r="BJ2454" s="188">
        <v>-0.39774383199149499</v>
      </c>
      <c r="BK2454" s="188">
        <v>-0.54584356300752623</v>
      </c>
      <c r="BL2454" s="188">
        <v>-0.38757329583064742</v>
      </c>
      <c r="BM2454" s="188">
        <v>-0.19123263093776666</v>
      </c>
      <c r="BN2454" s="188">
        <v>-0.35715705050006641</v>
      </c>
      <c r="BO2454" s="188">
        <v>-0.34579469639413385</v>
      </c>
      <c r="BP2454" s="188">
        <v>-0.35650521837422849</v>
      </c>
      <c r="BQ2454" s="188">
        <v>-0.33865962736108046</v>
      </c>
      <c r="BR2454" s="188">
        <v>-0.5942651639083969</v>
      </c>
      <c r="BS2454" s="188">
        <v>-0.46392225834095224</v>
      </c>
      <c r="BT2454" s="188">
        <v>-0.45503312843759636</v>
      </c>
      <c r="BU2454" s="188">
        <v>-0.42335647786283626</v>
      </c>
      <c r="BV2454" s="188">
        <v>-0.22874027805855199</v>
      </c>
      <c r="BW2454" s="188">
        <v>-0.45321044071715783</v>
      </c>
      <c r="BX2454" s="189">
        <v>-0.34804958994488794</v>
      </c>
    </row>
    <row r="2455" spans="1:76" x14ac:dyDescent="0.25">
      <c r="A2455" s="143" t="s">
        <v>177</v>
      </c>
      <c r="B2455" s="188">
        <v>7.3092865546088744E-3</v>
      </c>
      <c r="C2455" s="188">
        <v>0</v>
      </c>
      <c r="D2455" s="188">
        <v>-0.38472956923125962</v>
      </c>
      <c r="E2455" s="188">
        <v>-0.39075597674554097</v>
      </c>
      <c r="F2455" s="188">
        <v>-0.43009757383404118</v>
      </c>
      <c r="G2455" s="188">
        <v>-0.30546105816780156</v>
      </c>
      <c r="H2455" s="188">
        <v>-0.10006782462776463</v>
      </c>
      <c r="I2455" s="188">
        <v>-0.12258937584962919</v>
      </c>
      <c r="J2455" s="188">
        <v>0.20296131411801091</v>
      </c>
      <c r="K2455" s="188">
        <v>0.28230999598464307</v>
      </c>
      <c r="L2455" s="188">
        <v>0.16405551600210752</v>
      </c>
      <c r="M2455" s="188">
        <v>-7.3277881706181811E-2</v>
      </c>
      <c r="N2455" s="188">
        <v>-0.26717094154644966</v>
      </c>
      <c r="O2455" s="188">
        <v>-0.74062019114072741</v>
      </c>
      <c r="P2455" s="188">
        <v>-0.73840148670084071</v>
      </c>
      <c r="Q2455" s="188">
        <v>-4.5538044866988141E-2</v>
      </c>
      <c r="R2455" s="188">
        <v>-3.9182143515154491E-2</v>
      </c>
      <c r="S2455" s="188">
        <v>-4.5538044866988141E-2</v>
      </c>
      <c r="T2455" s="188">
        <v>-0.1413130088297849</v>
      </c>
      <c r="U2455" s="188">
        <v>0.12539136880617877</v>
      </c>
      <c r="V2455" s="188">
        <v>-0.26846162431418902</v>
      </c>
      <c r="W2455" s="188">
        <v>-0.26324070534661126</v>
      </c>
      <c r="X2455" s="188">
        <v>-0.45929801113308172</v>
      </c>
      <c r="Y2455" s="188">
        <v>-0.26846162431418902</v>
      </c>
      <c r="Z2455" s="188">
        <v>-0.56685926355893512</v>
      </c>
      <c r="AA2455" s="188">
        <v>-0.59355534729756021</v>
      </c>
      <c r="AB2455" s="188">
        <v>-0.47668552887379123</v>
      </c>
      <c r="AC2455" s="188">
        <v>-0.35474402137156819</v>
      </c>
      <c r="AD2455" s="188">
        <v>-0.13566542545631213</v>
      </c>
      <c r="AE2455" s="188">
        <v>-0.78712692365204395</v>
      </c>
      <c r="AF2455" s="188">
        <v>-0.78546289532212898</v>
      </c>
      <c r="AG2455" s="188">
        <v>-0.60702948799583367</v>
      </c>
      <c r="AH2455" s="188">
        <v>-0.60441175891543175</v>
      </c>
      <c r="AI2455" s="188">
        <v>-0.70271340158976781</v>
      </c>
      <c r="AJ2455" s="188">
        <v>-0.60702948799583356</v>
      </c>
      <c r="AK2455" s="188">
        <v>-0.75666264512941772</v>
      </c>
      <c r="AL2455" s="188">
        <v>-0.77004785856969926</v>
      </c>
      <c r="AM2455" s="188">
        <v>-0.71143891050916863</v>
      </c>
      <c r="AN2455" s="188">
        <v>-0.64055722763951983</v>
      </c>
      <c r="AO2455" s="188">
        <v>-0.50470058203063173</v>
      </c>
      <c r="AP2455" s="188">
        <v>-0.85280838827722094</v>
      </c>
      <c r="AQ2455" s="188">
        <v>-0.85180042098116748</v>
      </c>
      <c r="AR2455" s="188">
        <v>-0.58647102693284447</v>
      </c>
      <c r="AS2455" s="188">
        <v>-0.55967483608729252</v>
      </c>
      <c r="AT2455" s="188">
        <v>-0.54721229155043594</v>
      </c>
      <c r="AU2455" s="188">
        <v>-0.5758775537727403</v>
      </c>
      <c r="AV2455" s="188">
        <v>-0.46083706757088344</v>
      </c>
      <c r="AW2455" s="188">
        <v>-0.60803959413920416</v>
      </c>
      <c r="AX2455" s="188">
        <v>-0.57602734380879705</v>
      </c>
      <c r="AY2455" s="188">
        <v>-0.66419734646615924</v>
      </c>
      <c r="AZ2455" s="188">
        <v>-0.62980983101432608</v>
      </c>
      <c r="BA2455" s="188">
        <v>-0.62046292261168368</v>
      </c>
      <c r="BB2455" s="188">
        <v>-0.64196186927841192</v>
      </c>
      <c r="BC2455" s="188">
        <v>-0.66608339955325979</v>
      </c>
      <c r="BD2455" s="188">
        <v>-0.64207421180545454</v>
      </c>
      <c r="BE2455" s="188">
        <v>-0.80577909718605689</v>
      </c>
      <c r="BF2455" s="188">
        <v>-0.7854961484135472</v>
      </c>
      <c r="BG2455" s="188">
        <v>-0.77998301779561463</v>
      </c>
      <c r="BH2455" s="188">
        <v>-0.79266384187303185</v>
      </c>
      <c r="BI2455" s="188">
        <v>-0.80689155668321</v>
      </c>
      <c r="BJ2455" s="188">
        <v>-0.7927301053902136</v>
      </c>
      <c r="BK2455" s="188">
        <v>-0.94721002476440608</v>
      </c>
      <c r="BL2455" s="188">
        <v>-0.89373170282625158</v>
      </c>
      <c r="BM2455" s="188">
        <v>-0.89246426298460502</v>
      </c>
      <c r="BN2455" s="188">
        <v>-0.64108957911651721</v>
      </c>
      <c r="BO2455" s="188">
        <v>-0.49851936441708034</v>
      </c>
      <c r="BP2455" s="188">
        <v>-0.49371977579633408</v>
      </c>
      <c r="BQ2455" s="188">
        <v>-0.8642900887214825</v>
      </c>
      <c r="BR2455" s="188">
        <v>-0.3684714858509846</v>
      </c>
      <c r="BS2455" s="188">
        <v>-0.82691670052189747</v>
      </c>
      <c r="BT2455" s="188">
        <v>-0.85145839912440213</v>
      </c>
      <c r="BU2455" s="188">
        <v>-0.82237484936771144</v>
      </c>
      <c r="BV2455" s="188">
        <v>-0.65781931249403081</v>
      </c>
      <c r="BW2455" s="188">
        <v>-0.9176528534536631</v>
      </c>
      <c r="BX2455" s="189">
        <v>-0.91697400757054992</v>
      </c>
    </row>
    <row r="2456" spans="1:76" x14ac:dyDescent="0.25">
      <c r="A2456" s="143" t="s">
        <v>178</v>
      </c>
      <c r="B2456" s="188">
        <v>5.021431540405038E-4</v>
      </c>
      <c r="C2456" s="188">
        <v>0</v>
      </c>
      <c r="D2456" s="188">
        <v>-6.5838011157107024E-2</v>
      </c>
      <c r="E2456" s="188">
        <v>2.878386444549583E-2</v>
      </c>
      <c r="F2456" s="188">
        <v>5.0602111938970167E-3</v>
      </c>
      <c r="G2456" s="188">
        <v>-2.6444503827599405E-3</v>
      </c>
      <c r="H2456" s="188">
        <v>3.4284499406925894E-3</v>
      </c>
      <c r="I2456" s="188">
        <v>1.942159342363445E-3</v>
      </c>
      <c r="J2456" s="188">
        <v>2.6959542846866375E-2</v>
      </c>
      <c r="K2456" s="188">
        <v>4.7696915185511203E-2</v>
      </c>
      <c r="L2456" s="188">
        <v>2.3326734745471086E-2</v>
      </c>
      <c r="M2456" s="188">
        <v>0.24264111087779811</v>
      </c>
      <c r="N2456" s="188">
        <v>1.6609346392487733E-3</v>
      </c>
      <c r="O2456" s="188">
        <v>-0.72196638954241599</v>
      </c>
      <c r="P2456" s="188">
        <v>-0.73378282958923813</v>
      </c>
      <c r="Q2456" s="188">
        <v>-3.7265900668552246E-3</v>
      </c>
      <c r="R2456" s="188">
        <v>-3.2899438459504248E-3</v>
      </c>
      <c r="S2456" s="188">
        <v>-3.7265900668552246E-3</v>
      </c>
      <c r="T2456" s="188">
        <v>-1.8046209681929934E-4</v>
      </c>
      <c r="U2456" s="188">
        <v>1.9716490669550255E-2</v>
      </c>
      <c r="V2456" s="188">
        <v>-8.1630068131114293E-3</v>
      </c>
      <c r="W2456" s="188">
        <v>-7.8043331316539725E-3</v>
      </c>
      <c r="X2456" s="188">
        <v>-6.976624927933643E-3</v>
      </c>
      <c r="Y2456" s="188">
        <v>-8.1630068131114293E-3</v>
      </c>
      <c r="Z2456" s="188">
        <v>1.0348525351836182E-2</v>
      </c>
      <c r="AA2456" s="188">
        <v>-5.7496679260345823E-3</v>
      </c>
      <c r="AB2456" s="188">
        <v>-1.0051899943654153E-2</v>
      </c>
      <c r="AC2456" s="188">
        <v>-5.2501159805819078E-3</v>
      </c>
      <c r="AD2456" s="188">
        <v>1.1093809506078771E-2</v>
      </c>
      <c r="AE2456" s="188">
        <v>-0.7429033183491065</v>
      </c>
      <c r="AF2456" s="188">
        <v>-0.75176564838422311</v>
      </c>
      <c r="AG2456" s="188">
        <v>-0.49285447089445933</v>
      </c>
      <c r="AH2456" s="188">
        <v>-0.49267463463724936</v>
      </c>
      <c r="AI2456" s="188">
        <v>-0.49225962803622353</v>
      </c>
      <c r="AJ2456" s="188">
        <v>-0.49285447089445933</v>
      </c>
      <c r="AK2456" s="188">
        <v>-0.48357292939345031</v>
      </c>
      <c r="AL2456" s="188">
        <v>-0.49164444112291961</v>
      </c>
      <c r="AM2456" s="188">
        <v>-0.49380154755056144</v>
      </c>
      <c r="AN2456" s="188">
        <v>-0.52761336773858836</v>
      </c>
      <c r="AO2456" s="188">
        <v>-0.51747805130832314</v>
      </c>
      <c r="AP2456" s="188">
        <v>-0.86244705285150147</v>
      </c>
      <c r="AQ2456" s="188">
        <v>-0.86781531412544599</v>
      </c>
      <c r="AR2456" s="188">
        <v>2.7190273767549449E-2</v>
      </c>
      <c r="AS2456" s="188">
        <v>4.1222635026119128E-2</v>
      </c>
      <c r="AT2456" s="188">
        <v>5.0821196878775649E-2</v>
      </c>
      <c r="AU2456" s="188">
        <v>2.9361301092209215E-2</v>
      </c>
      <c r="AV2456" s="188">
        <v>3.8326220396060359E-2</v>
      </c>
      <c r="AW2456" s="188">
        <v>3.528433513069705E-2</v>
      </c>
      <c r="AX2456" s="188">
        <v>2.937986105446215E-2</v>
      </c>
      <c r="AY2456" s="188">
        <v>2.2484480333111893E-2</v>
      </c>
      <c r="AZ2456" s="188">
        <v>3.3008751277039186E-2</v>
      </c>
      <c r="BA2456" s="188">
        <v>4.0207672666531663E-2</v>
      </c>
      <c r="BB2456" s="188">
        <v>2.4112750826606758E-2</v>
      </c>
      <c r="BC2456" s="188">
        <v>2.8555026355472669E-2</v>
      </c>
      <c r="BD2456" s="188">
        <v>2.4126670798296536E-2</v>
      </c>
      <c r="BE2456" s="188">
        <v>-0.47836692537541498</v>
      </c>
      <c r="BF2456" s="188">
        <v>-0.47215934551339539</v>
      </c>
      <c r="BG2456" s="188">
        <v>-0.46791317210302141</v>
      </c>
      <c r="BH2456" s="188">
        <v>-0.4774065149888721</v>
      </c>
      <c r="BI2456" s="188">
        <v>-0.47478630687550705</v>
      </c>
      <c r="BJ2456" s="188">
        <v>-0.47739830450698684</v>
      </c>
      <c r="BK2456" s="188">
        <v>-0.98036025799883053</v>
      </c>
      <c r="BL2456" s="188">
        <v>-0.95215893157418441</v>
      </c>
      <c r="BM2456" s="188">
        <v>-0.95890909920919243</v>
      </c>
      <c r="BN2456" s="188">
        <v>-0.78471021875979019</v>
      </c>
      <c r="BO2456" s="188">
        <v>-0.78695348290615541</v>
      </c>
      <c r="BP2456" s="188">
        <v>-0.78662375434097842</v>
      </c>
      <c r="BQ2456" s="188">
        <v>-0.79088198842462432</v>
      </c>
      <c r="BR2456" s="188">
        <v>-0.76326371523851499</v>
      </c>
      <c r="BS2456" s="188">
        <v>-0.76993583913822683</v>
      </c>
      <c r="BT2456" s="188">
        <v>-0.78473490147779967</v>
      </c>
      <c r="BU2456" s="188">
        <v>-0.78868994157012973</v>
      </c>
      <c r="BV2456" s="188">
        <v>-0.77159081900839876</v>
      </c>
      <c r="BW2456" s="188">
        <v>-0.96491548598145527</v>
      </c>
      <c r="BX2456" s="189">
        <v>-0.96853090294940825</v>
      </c>
    </row>
    <row r="2457" spans="1:76" x14ac:dyDescent="0.25">
      <c r="A2457" s="143" t="s">
        <v>179</v>
      </c>
      <c r="B2457" s="188">
        <v>0.12320543724119093</v>
      </c>
      <c r="C2457" s="188">
        <v>0</v>
      </c>
      <c r="D2457" s="188">
        <v>0.11072214480537469</v>
      </c>
      <c r="E2457" s="188">
        <v>8.0802625239333056E-2</v>
      </c>
      <c r="F2457" s="188">
        <v>-0.1268933732535904</v>
      </c>
      <c r="G2457" s="188">
        <v>-0.16921855254430004</v>
      </c>
      <c r="H2457" s="188">
        <v>-9.3627052605691555E-2</v>
      </c>
      <c r="I2457" s="188">
        <v>-0.13032082342641432</v>
      </c>
      <c r="J2457" s="188">
        <v>0.60923399020710078</v>
      </c>
      <c r="K2457" s="188">
        <v>0.78940287824262045</v>
      </c>
      <c r="L2457" s="188">
        <v>0.53013396174292737</v>
      </c>
      <c r="M2457" s="188">
        <v>3.4361045245792474</v>
      </c>
      <c r="N2457" s="188">
        <v>-3.0169597800082333E-2</v>
      </c>
      <c r="O2457" s="188">
        <v>0.49999598665050116</v>
      </c>
      <c r="P2457" s="188">
        <v>0.57736667469791492</v>
      </c>
      <c r="Q2457" s="188">
        <v>-7.8243449333233281E-2</v>
      </c>
      <c r="R2457" s="188">
        <v>2.8891713485193839E-2</v>
      </c>
      <c r="S2457" s="188">
        <v>-7.82434493332331E-2</v>
      </c>
      <c r="T2457" s="188">
        <v>-0.16298486665853312</v>
      </c>
      <c r="U2457" s="188">
        <v>0.45152523780337622</v>
      </c>
      <c r="V2457" s="188">
        <v>-0.23541178164307811</v>
      </c>
      <c r="W2457" s="188">
        <v>-0.14740789789937023</v>
      </c>
      <c r="X2457" s="188">
        <v>-0.25696149435742255</v>
      </c>
      <c r="Y2457" s="188">
        <v>-0.23541178164307811</v>
      </c>
      <c r="Z2457" s="188">
        <v>-0.2020052304052494</v>
      </c>
      <c r="AA2457" s="188">
        <v>-0.34294180081116182</v>
      </c>
      <c r="AB2457" s="188">
        <v>-0.35628217631757808</v>
      </c>
      <c r="AC2457" s="188">
        <v>-0.30502080301743151</v>
      </c>
      <c r="AD2457" s="188">
        <v>0.19975535421913684</v>
      </c>
      <c r="AE2457" s="188">
        <v>0.16100900994794498</v>
      </c>
      <c r="AF2457" s="188">
        <v>0.21903702598350513</v>
      </c>
      <c r="AG2457" s="188">
        <v>-0.41272618561326169</v>
      </c>
      <c r="AH2457" s="188">
        <v>-0.3686017073183816</v>
      </c>
      <c r="AI2457" s="188">
        <v>-0.42353104774518979</v>
      </c>
      <c r="AJ2457" s="188">
        <v>-0.41272618561326169</v>
      </c>
      <c r="AK2457" s="188">
        <v>-0.39597639478251595</v>
      </c>
      <c r="AL2457" s="188">
        <v>-0.46664091977031391</v>
      </c>
      <c r="AM2457" s="188">
        <v>-0.47332968263437908</v>
      </c>
      <c r="AN2457" s="188">
        <v>-0.3912254060115708</v>
      </c>
      <c r="AO2457" s="188">
        <v>-7.8199867304759113E-2</v>
      </c>
      <c r="AP2457" s="188">
        <v>-0.11895882819519045</v>
      </c>
      <c r="AQ2457" s="188">
        <v>-8.3808980462914698E-2</v>
      </c>
      <c r="AR2457" s="188">
        <v>-0.16812643052283793</v>
      </c>
      <c r="AS2457" s="188">
        <v>-9.9377458976059194E-2</v>
      </c>
      <c r="AT2457" s="188">
        <v>1.6005879453561935E-2</v>
      </c>
      <c r="AU2457" s="188">
        <v>-0.15069445909468493</v>
      </c>
      <c r="AV2457" s="188">
        <v>-8.0532498168389824E-2</v>
      </c>
      <c r="AW2457" s="188">
        <v>-6.772850519276892E-2</v>
      </c>
      <c r="AX2457" s="188">
        <v>-0.12047143743244722</v>
      </c>
      <c r="AY2457" s="188">
        <v>-0.32352171169618865</v>
      </c>
      <c r="AZ2457" s="188">
        <v>-0.27195998303610452</v>
      </c>
      <c r="BA2457" s="188">
        <v>-0.18542247921388869</v>
      </c>
      <c r="BB2457" s="188">
        <v>-0.31044773312507373</v>
      </c>
      <c r="BC2457" s="188">
        <v>-0.24822326769863681</v>
      </c>
      <c r="BD2457" s="188">
        <v>-0.28778046687839554</v>
      </c>
      <c r="BE2457" s="188">
        <v>-0.42528673137215717</v>
      </c>
      <c r="BF2457" s="188">
        <v>-0.39487383624748873</v>
      </c>
      <c r="BG2457" s="188">
        <v>-0.34383101637917268</v>
      </c>
      <c r="BH2457" s="188">
        <v>-0.41757524555742165</v>
      </c>
      <c r="BI2457" s="188">
        <v>-0.38087309862828295</v>
      </c>
      <c r="BJ2457" s="188">
        <v>-0.40420530608801758</v>
      </c>
      <c r="BK2457" s="188">
        <v>-0.58794670741063881</v>
      </c>
      <c r="BL2457" s="188">
        <v>-0.37170114189086956</v>
      </c>
      <c r="BM2457" s="188">
        <v>-0.32750296441216137</v>
      </c>
      <c r="BN2457" s="188">
        <v>-0.61637875528750607</v>
      </c>
      <c r="BO2457" s="188">
        <v>-0.52607545211732376</v>
      </c>
      <c r="BP2457" s="188">
        <v>-0.44517351864147497</v>
      </c>
      <c r="BQ2457" s="188">
        <v>-0.60969840481783644</v>
      </c>
      <c r="BR2457" s="188">
        <v>9.4376349805020202E-3</v>
      </c>
      <c r="BS2457" s="188">
        <v>-0.49536482355266581</v>
      </c>
      <c r="BT2457" s="188">
        <v>-0.62492775371264997</v>
      </c>
      <c r="BU2457" s="188">
        <v>-0.63719155532970184</v>
      </c>
      <c r="BV2457" s="188">
        <v>-0.47131747042144595</v>
      </c>
      <c r="BW2457" s="188">
        <v>-0.46499072467644198</v>
      </c>
      <c r="BX2457" s="189">
        <v>-0.44131800283463429</v>
      </c>
    </row>
    <row r="2458" spans="1:76" x14ac:dyDescent="0.25">
      <c r="A2458" s="143" t="s">
        <v>180</v>
      </c>
      <c r="B2458" s="188">
        <v>9.6075342543343184E-2</v>
      </c>
      <c r="C2458" s="188">
        <v>0</v>
      </c>
      <c r="D2458" s="188">
        <v>-0.26484628108318109</v>
      </c>
      <c r="E2458" s="188">
        <v>-0.26982781416134682</v>
      </c>
      <c r="F2458" s="188">
        <v>-0.25794948770173637</v>
      </c>
      <c r="G2458" s="188">
        <v>-0.23202581952248136</v>
      </c>
      <c r="H2458" s="188">
        <v>0.83787210753600738</v>
      </c>
      <c r="I2458" s="188">
        <v>0.85349164998956251</v>
      </c>
      <c r="J2458" s="188">
        <v>1.1210107459361913</v>
      </c>
      <c r="K2458" s="188">
        <v>1.1739756198832152</v>
      </c>
      <c r="L2458" s="188">
        <v>1.0226072032877738</v>
      </c>
      <c r="M2458" s="188">
        <v>-0.12132660495560488</v>
      </c>
      <c r="N2458" s="188">
        <v>0.24577608425672176</v>
      </c>
      <c r="O2458" s="188">
        <v>0.950250451046601</v>
      </c>
      <c r="P2458" s="188">
        <v>1.542839364236974</v>
      </c>
      <c r="Q2458" s="188">
        <v>-4.9977090220384934E-2</v>
      </c>
      <c r="R2458" s="188">
        <v>3.3566685904261248E-2</v>
      </c>
      <c r="S2458" s="188">
        <v>-4.9977090220384754E-2</v>
      </c>
      <c r="T2458" s="188">
        <v>0.76746386969883718</v>
      </c>
      <c r="U2458" s="188">
        <v>0.92481486276760794</v>
      </c>
      <c r="V2458" s="188">
        <v>-0.10947362619703363</v>
      </c>
      <c r="W2458" s="188">
        <v>-4.0848381523217014E-2</v>
      </c>
      <c r="X2458" s="188">
        <v>6.6080719700624763E-2</v>
      </c>
      <c r="Y2458" s="188">
        <v>-0.10947362619703363</v>
      </c>
      <c r="Z2458" s="188">
        <v>-0.30625527479543385</v>
      </c>
      <c r="AA2458" s="188">
        <v>-0.2981949818406982</v>
      </c>
      <c r="AB2458" s="188">
        <v>-0.27520635442737745</v>
      </c>
      <c r="AC2458" s="188">
        <v>0.56199573373661327</v>
      </c>
      <c r="AD2458" s="188">
        <v>0.69124833518596063</v>
      </c>
      <c r="AE2458" s="188">
        <v>0.58484181937341484</v>
      </c>
      <c r="AF2458" s="188">
        <v>1.0292835042661945</v>
      </c>
      <c r="AG2458" s="188">
        <v>-3.9450029098964216E-3</v>
      </c>
      <c r="AH2458" s="188">
        <v>3.0463173073668234E-2</v>
      </c>
      <c r="AI2458" s="188">
        <v>8.4076611541715113E-2</v>
      </c>
      <c r="AJ2458" s="188">
        <v>-3.9450029098964216E-3</v>
      </c>
      <c r="AK2458" s="188">
        <v>-0.10260982556360836</v>
      </c>
      <c r="AL2458" s="188">
        <v>-9.8568455951246997E-2</v>
      </c>
      <c r="AM2458" s="188">
        <v>-8.7042132928023763E-2</v>
      </c>
      <c r="AN2458" s="188">
        <v>0.48162466772836054</v>
      </c>
      <c r="AO2458" s="188">
        <v>0.56177775066998803</v>
      </c>
      <c r="AP2458" s="188">
        <v>0.49499301522234346</v>
      </c>
      <c r="AQ2458" s="188">
        <v>0.76420879437777467</v>
      </c>
      <c r="AR2458" s="188">
        <v>-0.1766938127539095</v>
      </c>
      <c r="AS2458" s="188">
        <v>-0.22023844632633621</v>
      </c>
      <c r="AT2458" s="188">
        <v>0.95067645755020658</v>
      </c>
      <c r="AU2458" s="188">
        <v>-0.15979878285018354</v>
      </c>
      <c r="AV2458" s="188">
        <v>-7.3965730927441492E-2</v>
      </c>
      <c r="AW2458" s="188">
        <v>0.16185003864758213</v>
      </c>
      <c r="AX2458" s="188">
        <v>-9.2737534699095986E-2</v>
      </c>
      <c r="AY2458" s="188">
        <v>-0.22742609898122074</v>
      </c>
      <c r="AZ2458" s="188">
        <v>-0.2600845741605407</v>
      </c>
      <c r="BA2458" s="188">
        <v>0.6181016037468664</v>
      </c>
      <c r="BB2458" s="188">
        <v>-0.21475482655342623</v>
      </c>
      <c r="BC2458" s="188">
        <v>2.6481789569898061E-2</v>
      </c>
      <c r="BD2458" s="188">
        <v>-0.16445889044011067</v>
      </c>
      <c r="BE2458" s="188">
        <v>-4.0130332281441958E-2</v>
      </c>
      <c r="BF2458" s="188">
        <v>-5.9393433158219794E-2</v>
      </c>
      <c r="BG2458" s="188">
        <v>0.45859121985259532</v>
      </c>
      <c r="BH2458" s="188">
        <v>-3.2656376511201249E-2</v>
      </c>
      <c r="BI2458" s="188">
        <v>0.10963334295796377</v>
      </c>
      <c r="BJ2458" s="188">
        <v>-2.9900897135779138E-3</v>
      </c>
      <c r="BK2458" s="188">
        <v>0.10700771650439886</v>
      </c>
      <c r="BL2458" s="188">
        <v>0.30933051974745329</v>
      </c>
      <c r="BM2458" s="188">
        <v>0.64784825324689765</v>
      </c>
      <c r="BN2458" s="188">
        <v>0.43333918421230222</v>
      </c>
      <c r="BO2458" s="188">
        <v>-0.27403380483332279</v>
      </c>
      <c r="BP2458" s="188">
        <v>-0.210946646140035</v>
      </c>
      <c r="BQ2458" s="188">
        <v>-0.36572915626174068</v>
      </c>
      <c r="BR2458" s="188">
        <v>0.70813861055293303</v>
      </c>
      <c r="BS2458" s="188">
        <v>-0.45493509199173032</v>
      </c>
      <c r="BT2458" s="188">
        <v>-0.44752526805351694</v>
      </c>
      <c r="BU2458" s="188">
        <v>-0.42639183249844659</v>
      </c>
      <c r="BV2458" s="188">
        <v>0.54271842495600753</v>
      </c>
      <c r="BW2458" s="188">
        <v>0.22632567297726153</v>
      </c>
      <c r="BX2458" s="189">
        <v>0.40763713423631376</v>
      </c>
    </row>
    <row r="2459" spans="1:76" x14ac:dyDescent="0.25">
      <c r="A2459" s="143" t="s">
        <v>181</v>
      </c>
      <c r="B2459" s="188">
        <v>0.17755322164845549</v>
      </c>
      <c r="C2459" s="188">
        <v>0</v>
      </c>
      <c r="D2459" s="188">
        <v>-0.35046083814119439</v>
      </c>
      <c r="E2459" s="188">
        <v>-0.35713214622211914</v>
      </c>
      <c r="F2459" s="188">
        <v>-0.27999650332358611</v>
      </c>
      <c r="G2459" s="188">
        <v>-0.25587304793904647</v>
      </c>
      <c r="H2459" s="188">
        <v>1.7939762922837452</v>
      </c>
      <c r="I2459" s="188">
        <v>1.8308888363289562</v>
      </c>
      <c r="J2459" s="188">
        <v>0.64513450713500431</v>
      </c>
      <c r="K2459" s="188">
        <v>0.81233985539968001</v>
      </c>
      <c r="L2459" s="188">
        <v>0.56963663437437695</v>
      </c>
      <c r="M2459" s="188">
        <v>-9.2418632695998149E-2</v>
      </c>
      <c r="N2459" s="188">
        <v>0.59540981908470225</v>
      </c>
      <c r="O2459" s="188">
        <v>1.8596405739752129</v>
      </c>
      <c r="P2459" s="188">
        <v>2.4496765255456419</v>
      </c>
      <c r="Q2459" s="188">
        <v>-6.6378835443020742E-2</v>
      </c>
      <c r="R2459" s="188">
        <v>8.8015270338244952E-2</v>
      </c>
      <c r="S2459" s="188">
        <v>-6.6378835443020562E-2</v>
      </c>
      <c r="T2459" s="188">
        <v>1.6681206108408095</v>
      </c>
      <c r="U2459" s="188">
        <v>0.49460769250046172</v>
      </c>
      <c r="V2459" s="188">
        <v>-0.14540125858947406</v>
      </c>
      <c r="W2459" s="188">
        <v>-1.8577528840577277E-2</v>
      </c>
      <c r="X2459" s="188">
        <v>0.27989146932817044</v>
      </c>
      <c r="Y2459" s="188">
        <v>-0.14540125858947406</v>
      </c>
      <c r="Z2459" s="188">
        <v>-0.40591608656388217</v>
      </c>
      <c r="AA2459" s="188">
        <v>-0.35357404316844898</v>
      </c>
      <c r="AB2459" s="188">
        <v>-0.3281677214030787</v>
      </c>
      <c r="AC2459" s="188">
        <v>1.2793661437151003</v>
      </c>
      <c r="AD2459" s="188">
        <v>0.31540910364981511</v>
      </c>
      <c r="AE2459" s="188">
        <v>1.2111818772655347</v>
      </c>
      <c r="AF2459" s="188">
        <v>1.6537088409433567</v>
      </c>
      <c r="AG2459" s="188">
        <v>-0.18741091500036336</v>
      </c>
      <c r="AH2459" s="188">
        <v>-0.12382246103078461</v>
      </c>
      <c r="AI2459" s="188">
        <v>2.5827625660226065E-2</v>
      </c>
      <c r="AJ2459" s="188">
        <v>-0.18741091500036336</v>
      </c>
      <c r="AK2459" s="188">
        <v>-0.31803106928728214</v>
      </c>
      <c r="AL2459" s="188">
        <v>-0.29178716663819493</v>
      </c>
      <c r="AM2459" s="188">
        <v>-0.27904863004640523</v>
      </c>
      <c r="AN2459" s="188">
        <v>0.76482257746451532</v>
      </c>
      <c r="AO2459" s="188">
        <v>0.16704638017228712</v>
      </c>
      <c r="AP2459" s="188">
        <v>0.72588249916237069</v>
      </c>
      <c r="AQ2459" s="188">
        <v>0.99393845649804025</v>
      </c>
      <c r="AR2459" s="188">
        <v>-0.16097085785886553</v>
      </c>
      <c r="AS2459" s="188">
        <v>-0.28751793089559624</v>
      </c>
      <c r="AT2459" s="188">
        <v>2.0688000671682922</v>
      </c>
      <c r="AU2459" s="188">
        <v>-0.13094321124382916</v>
      </c>
      <c r="AV2459" s="188">
        <v>3.5037289265090386E-2</v>
      </c>
      <c r="AW2459" s="188">
        <v>0.45767227913939118</v>
      </c>
      <c r="AX2459" s="188">
        <v>-0.11153686736223022</v>
      </c>
      <c r="AY2459" s="188">
        <v>-0.24383692148669267</v>
      </c>
      <c r="AZ2459" s="188">
        <v>-0.3387472262642407</v>
      </c>
      <c r="BA2459" s="188">
        <v>1.405147033414673</v>
      </c>
      <c r="BB2459" s="188">
        <v>-0.22131618652541535</v>
      </c>
      <c r="BC2459" s="188">
        <v>0.22014543126200004</v>
      </c>
      <c r="BD2459" s="188">
        <v>-0.20676142861421615</v>
      </c>
      <c r="BE2459" s="188">
        <v>-0.207116348578883</v>
      </c>
      <c r="BF2459" s="188">
        <v>-0.26309773672199316</v>
      </c>
      <c r="BG2459" s="188">
        <v>0.82058852116980885</v>
      </c>
      <c r="BH2459" s="188">
        <v>-0.19383283834160883</v>
      </c>
      <c r="BI2459" s="188">
        <v>6.6556528582949692E-2</v>
      </c>
      <c r="BJ2459" s="188">
        <v>-0.18524793753588939</v>
      </c>
      <c r="BK2459" s="188">
        <v>-0.22561189138776361</v>
      </c>
      <c r="BL2459" s="188">
        <v>0.72250747222012568</v>
      </c>
      <c r="BM2459" s="188">
        <v>1.0595668207210354</v>
      </c>
      <c r="BN2459" s="188">
        <v>1.0656363078237587</v>
      </c>
      <c r="BO2459" s="188">
        <v>-0.4250581233861061</v>
      </c>
      <c r="BP2459" s="188">
        <v>-0.30846912173266644</v>
      </c>
      <c r="BQ2459" s="188">
        <v>-0.49804217054847438</v>
      </c>
      <c r="BR2459" s="188">
        <v>0.1404529988299629</v>
      </c>
      <c r="BS2459" s="188">
        <v>-0.66454929565797338</v>
      </c>
      <c r="BT2459" s="188">
        <v>-0.61643127708166157</v>
      </c>
      <c r="BU2459" s="188">
        <v>-0.59307525612111001</v>
      </c>
      <c r="BV2459" s="188">
        <v>1.4460489917399537</v>
      </c>
      <c r="BW2459" s="188">
        <v>0.29144326637049089</v>
      </c>
      <c r="BX2459" s="189">
        <v>0.47197361075147243</v>
      </c>
    </row>
    <row r="2460" spans="1:76" x14ac:dyDescent="0.25">
      <c r="A2460" s="143" t="s">
        <v>182</v>
      </c>
      <c r="B2460" s="188">
        <v>0.16482677122171208</v>
      </c>
      <c r="C2460" s="188">
        <v>0</v>
      </c>
      <c r="D2460" s="188">
        <v>-0.45739400020987275</v>
      </c>
      <c r="E2460" s="188">
        <v>-0.48024056862208842</v>
      </c>
      <c r="F2460" s="188">
        <v>-0.60127906018183286</v>
      </c>
      <c r="G2460" s="188">
        <v>-0.26237024056373598</v>
      </c>
      <c r="H2460" s="188">
        <v>-0.20136805490232942</v>
      </c>
      <c r="I2460" s="188">
        <v>-0.26416799331430096</v>
      </c>
      <c r="J2460" s="188">
        <v>1.0172323581800251</v>
      </c>
      <c r="K2460" s="188">
        <v>0.55871025839659039</v>
      </c>
      <c r="L2460" s="188">
        <v>0.88526388614955598</v>
      </c>
      <c r="M2460" s="188">
        <v>-0.15823103260946714</v>
      </c>
      <c r="N2460" s="188">
        <v>-0.41312118318804647</v>
      </c>
      <c r="O2460" s="188">
        <v>0.21854670134276225</v>
      </c>
      <c r="P2460" s="188">
        <v>1.9283933920415484</v>
      </c>
      <c r="Q2460" s="188">
        <v>-0.13043478260869573</v>
      </c>
      <c r="R2460" s="188">
        <v>1.2892844540619154E-2</v>
      </c>
      <c r="S2460" s="188">
        <v>-0.13043478260869554</v>
      </c>
      <c r="T2460" s="188">
        <v>-0.31535630682287114</v>
      </c>
      <c r="U2460" s="188">
        <v>0.75411509406958743</v>
      </c>
      <c r="V2460" s="188">
        <v>-0.28571428571428564</v>
      </c>
      <c r="W2460" s="188">
        <v>-0.16798087769877693</v>
      </c>
      <c r="X2460" s="188">
        <v>-0.58080084513431884</v>
      </c>
      <c r="Y2460" s="188">
        <v>-0.28571428571428559</v>
      </c>
      <c r="Z2460" s="188">
        <v>-0.6473061001364171</v>
      </c>
      <c r="AA2460" s="188">
        <v>-0.72943936226624373</v>
      </c>
      <c r="AB2460" s="188">
        <v>-0.47312160040266849</v>
      </c>
      <c r="AC2460" s="188">
        <v>-0.43761410917592986</v>
      </c>
      <c r="AD2460" s="188">
        <v>0.44088025584287532</v>
      </c>
      <c r="AE2460" s="188">
        <v>-8.6089973992928226E-2</v>
      </c>
      <c r="AF2460" s="188">
        <v>1.1962950440311613</v>
      </c>
      <c r="AG2460" s="188">
        <v>0.39103682576528559</v>
      </c>
      <c r="AH2460" s="188">
        <v>0.45006746152326743</v>
      </c>
      <c r="AI2460" s="188">
        <v>0.24308266814924726</v>
      </c>
      <c r="AJ2460" s="188">
        <v>0.39103682576528559</v>
      </c>
      <c r="AK2460" s="188">
        <v>0.20973743887071167</v>
      </c>
      <c r="AL2460" s="188">
        <v>0.16855644562398625</v>
      </c>
      <c r="AM2460" s="188">
        <v>0.29707222286944451</v>
      </c>
      <c r="AN2460" s="188">
        <v>0.52219086855011865</v>
      </c>
      <c r="AO2460" s="188">
        <v>1.0669693172121313</v>
      </c>
      <c r="AP2460" s="188">
        <v>0.70887818054926466</v>
      </c>
      <c r="AQ2460" s="188">
        <v>1.4856691376978828</v>
      </c>
      <c r="AR2460" s="188">
        <v>-0.50339188752582875</v>
      </c>
      <c r="AS2460" s="188">
        <v>-0.33961112318485065</v>
      </c>
      <c r="AT2460" s="188">
        <v>-0.65056518842459621</v>
      </c>
      <c r="AU2460" s="188">
        <v>-0.45529458315645099</v>
      </c>
      <c r="AV2460" s="188">
        <v>-0.32419168986775621</v>
      </c>
      <c r="AW2460" s="188">
        <v>-0.4907045884389753</v>
      </c>
      <c r="AX2460" s="188">
        <v>-0.41321513738301474</v>
      </c>
      <c r="AY2460" s="188">
        <v>-0.62754391564437162</v>
      </c>
      <c r="AZ2460" s="188">
        <v>-0.50470834238863793</v>
      </c>
      <c r="BA2460" s="188">
        <v>-0.73792389131844716</v>
      </c>
      <c r="BB2460" s="188">
        <v>-0.59147093736733825</v>
      </c>
      <c r="BC2460" s="188">
        <v>-0.6180284413292314</v>
      </c>
      <c r="BD2460" s="188">
        <v>-0.55991135303726103</v>
      </c>
      <c r="BE2460" s="188">
        <v>0.28508123555221376</v>
      </c>
      <c r="BF2460" s="188">
        <v>0.3575339151672241</v>
      </c>
      <c r="BG2460" s="188">
        <v>0.2199752992060981</v>
      </c>
      <c r="BH2460" s="188">
        <v>0.30635832873127072</v>
      </c>
      <c r="BI2460" s="188">
        <v>0.29069379218924257</v>
      </c>
      <c r="BJ2460" s="188">
        <v>0.32497326568841339</v>
      </c>
      <c r="BK2460" s="188">
        <v>1.0876468512076847</v>
      </c>
      <c r="BL2460" s="188">
        <v>-0.30390248902740163</v>
      </c>
      <c r="BM2460" s="188">
        <v>0.67285123262201185</v>
      </c>
      <c r="BN2460" s="188">
        <v>-0.53175260298021387</v>
      </c>
      <c r="BO2460" s="188">
        <v>-0.36418811066395707</v>
      </c>
      <c r="BP2460" s="188">
        <v>-0.25595583797364363</v>
      </c>
      <c r="BQ2460" s="188">
        <v>-0.61847846332265477</v>
      </c>
      <c r="BR2460" s="188">
        <v>0.54722138429537237</v>
      </c>
      <c r="BS2460" s="188">
        <v>-0.68059626564592268</v>
      </c>
      <c r="BT2460" s="188">
        <v>-0.75127371902283158</v>
      </c>
      <c r="BU2460" s="188">
        <v>-0.51564090786922123</v>
      </c>
      <c r="BV2460" s="188">
        <v>-0.91362522913761213</v>
      </c>
      <c r="BW2460" s="188">
        <v>0.37847139987997552</v>
      </c>
      <c r="BX2460" s="189">
        <v>0.90162462654177256</v>
      </c>
    </row>
    <row r="2461" spans="1:76" x14ac:dyDescent="0.25">
      <c r="A2461" s="143" t="s">
        <v>183</v>
      </c>
      <c r="B2461" s="188">
        <v>0.19728693362486044</v>
      </c>
      <c r="C2461" s="188">
        <v>0</v>
      </c>
      <c r="D2461" s="188">
        <v>-0.18433904400949042</v>
      </c>
      <c r="E2461" s="188">
        <v>-0.19515761183691116</v>
      </c>
      <c r="F2461" s="188">
        <v>-0.16555051985034649</v>
      </c>
      <c r="G2461" s="188">
        <v>-0.13596904337778151</v>
      </c>
      <c r="H2461" s="188">
        <v>-0.16165485548145656</v>
      </c>
      <c r="I2461" s="188">
        <v>-0.1929871140281432</v>
      </c>
      <c r="J2461" s="188">
        <v>0.34236607285492288</v>
      </c>
      <c r="K2461" s="188">
        <v>0.72325622921719313</v>
      </c>
      <c r="L2461" s="188">
        <v>0.29109950538427243</v>
      </c>
      <c r="M2461" s="188">
        <v>0.59142625319692765</v>
      </c>
      <c r="N2461" s="188">
        <v>0.32355035197801935</v>
      </c>
      <c r="O2461" s="188">
        <v>-0.33826528478335682</v>
      </c>
      <c r="P2461" s="188">
        <v>-4.5701942712746607E-2</v>
      </c>
      <c r="Q2461" s="188">
        <v>-5.7558264770965616E-2</v>
      </c>
      <c r="R2461" s="188">
        <v>0.11399559055499994</v>
      </c>
      <c r="S2461" s="188">
        <v>-5.7558264770965616E-2</v>
      </c>
      <c r="T2461" s="188">
        <v>-0.21025966469823662</v>
      </c>
      <c r="U2461" s="188">
        <v>0.24015136379853286</v>
      </c>
      <c r="V2461" s="188">
        <v>-0.12608000854592474</v>
      </c>
      <c r="W2461" s="188">
        <v>1.4839229757547048E-2</v>
      </c>
      <c r="X2461" s="188">
        <v>0.10502738572408926</v>
      </c>
      <c r="Y2461" s="188">
        <v>-0.12608000854592474</v>
      </c>
      <c r="Z2461" s="188">
        <v>-0.27426838907492651</v>
      </c>
      <c r="AA2461" s="188">
        <v>-0.25417786236975765</v>
      </c>
      <c r="AB2461" s="188">
        <v>-0.22320075381576851</v>
      </c>
      <c r="AC2461" s="188">
        <v>-0.25151330134332583</v>
      </c>
      <c r="AD2461" s="188">
        <v>0.11846718635044907</v>
      </c>
      <c r="AE2461" s="188">
        <v>-0.44217386933389596</v>
      </c>
      <c r="AF2461" s="188">
        <v>-0.22275136278093838</v>
      </c>
      <c r="AG2461" s="188">
        <v>-0.33622582353948982</v>
      </c>
      <c r="AH2461" s="188">
        <v>-0.26556998873609511</v>
      </c>
      <c r="AI2461" s="188">
        <v>-0.22035033295373913</v>
      </c>
      <c r="AJ2461" s="188">
        <v>1.4746756291728145</v>
      </c>
      <c r="AK2461" s="188">
        <v>-0.41052635099402812</v>
      </c>
      <c r="AL2461" s="188">
        <v>-0.40045311363422448</v>
      </c>
      <c r="AM2461" s="188">
        <v>-0.38492142689629277</v>
      </c>
      <c r="AN2461" s="188">
        <v>-0.3746491441152302</v>
      </c>
      <c r="AO2461" s="188">
        <v>-0.14521409689473383</v>
      </c>
      <c r="AP2461" s="188">
        <v>-0.4495623303142004</v>
      </c>
      <c r="AQ2461" s="188">
        <v>-0.31664950266135966</v>
      </c>
      <c r="AR2461" s="188">
        <v>-0.17934001783175529</v>
      </c>
      <c r="AS2461" s="188">
        <v>-0.19659141673684719</v>
      </c>
      <c r="AT2461" s="188">
        <v>-0.31896606494659213</v>
      </c>
      <c r="AU2461" s="188">
        <v>-7.3956032739976654E-2</v>
      </c>
      <c r="AV2461" s="188">
        <v>0.34894818725943128</v>
      </c>
      <c r="AW2461" s="188">
        <v>0.16505102064603899</v>
      </c>
      <c r="AX2461" s="188">
        <v>-0.15234653008787719</v>
      </c>
      <c r="AY2461" s="188">
        <v>-0.25508372801062268</v>
      </c>
      <c r="AZ2461" s="188">
        <v>-0.2680222771894416</v>
      </c>
      <c r="BA2461" s="188">
        <v>-0.386606291543797</v>
      </c>
      <c r="BB2461" s="188">
        <v>-0.17604573919178873</v>
      </c>
      <c r="BC2461" s="188">
        <v>3.2095508477230717E-3</v>
      </c>
      <c r="BD2461" s="188">
        <v>-0.23483861220271413</v>
      </c>
      <c r="BE2461" s="188">
        <v>-0.37777631193797023</v>
      </c>
      <c r="BF2461" s="188">
        <v>-0.38540791680201364</v>
      </c>
      <c r="BG2461" s="188">
        <v>-0.39211545859100128</v>
      </c>
      <c r="BH2461" s="188">
        <v>-0.33115696601459016</v>
      </c>
      <c r="BI2461" s="188">
        <v>-0.22542598146103965</v>
      </c>
      <c r="BJ2461" s="188">
        <v>-0.36583504076935369</v>
      </c>
      <c r="BK2461" s="188">
        <v>-0.54576719057819012</v>
      </c>
      <c r="BL2461" s="188">
        <v>-0.5512030940147109</v>
      </c>
      <c r="BM2461" s="188">
        <v>-0.38407563472836248</v>
      </c>
      <c r="BN2461" s="188">
        <v>-0.64503287184328806</v>
      </c>
      <c r="BO2461" s="188">
        <v>-0.49887188566974394</v>
      </c>
      <c r="BP2461" s="188">
        <v>-0.36932488890427589</v>
      </c>
      <c r="BQ2461" s="188">
        <v>-0.54989972400815224</v>
      </c>
      <c r="BR2461" s="188">
        <v>-0.19859044746137378</v>
      </c>
      <c r="BS2461" s="188">
        <v>-0.63510140183934405</v>
      </c>
      <c r="BT2461" s="188">
        <v>-0.61663218905176009</v>
      </c>
      <c r="BU2461" s="188">
        <v>-0.58815494612907893</v>
      </c>
      <c r="BV2461" s="188">
        <v>-0.58359137312456555</v>
      </c>
      <c r="BW2461" s="188">
        <v>-0.54447384577871238</v>
      </c>
      <c r="BX2461" s="189">
        <v>-0.45495970556965809</v>
      </c>
    </row>
    <row r="2462" spans="1:76" x14ac:dyDescent="0.25">
      <c r="A2462" s="143" t="s">
        <v>184</v>
      </c>
      <c r="B2462" s="188">
        <v>0.23406415148406345</v>
      </c>
      <c r="C2462" s="188">
        <v>0</v>
      </c>
      <c r="D2462" s="188">
        <v>-0.31662784816509093</v>
      </c>
      <c r="E2462" s="188">
        <v>-0.32271841740390234</v>
      </c>
      <c r="F2462" s="188">
        <v>-0.1035594244309728</v>
      </c>
      <c r="G2462" s="188">
        <v>-0.17167456381089968</v>
      </c>
      <c r="H2462" s="188">
        <v>-0.2570638200624345</v>
      </c>
      <c r="I2462" s="188">
        <v>-0.29389383166829547</v>
      </c>
      <c r="J2462" s="188">
        <v>0.26048914213635199</v>
      </c>
      <c r="K2462" s="188">
        <v>0.4575032622128079</v>
      </c>
      <c r="L2462" s="188">
        <v>0.21327067421053431</v>
      </c>
      <c r="M2462" s="188">
        <v>-0.11589773041365999</v>
      </c>
      <c r="N2462" s="188">
        <v>-0.15060035694712132</v>
      </c>
      <c r="O2462" s="188">
        <v>-0.48979825462177928</v>
      </c>
      <c r="P2462" s="188">
        <v>-0.12162557692367816</v>
      </c>
      <c r="Q2462" s="188">
        <v>-6.0166808815677285E-2</v>
      </c>
      <c r="R2462" s="188">
        <v>0.14336723595307327</v>
      </c>
      <c r="S2462" s="188">
        <v>-6.0166808815677285E-2</v>
      </c>
      <c r="T2462" s="188">
        <v>-0.30553800808002168</v>
      </c>
      <c r="U2462" s="188">
        <v>0.16634548869419391</v>
      </c>
      <c r="V2462" s="188">
        <v>-0.1317939621676745</v>
      </c>
      <c r="W2462" s="188">
        <v>3.5394717463799324E-2</v>
      </c>
      <c r="X2462" s="188">
        <v>-0.23936564570133251</v>
      </c>
      <c r="Y2462" s="188">
        <v>-0.13179396216767436</v>
      </c>
      <c r="Z2462" s="188">
        <v>-0.36725570496271043</v>
      </c>
      <c r="AA2462" s="188">
        <v>-0.21854067401679397</v>
      </c>
      <c r="AB2462" s="188">
        <v>-0.2544186506040314</v>
      </c>
      <c r="AC2462" s="188">
        <v>-0.33334887584910017</v>
      </c>
      <c r="AD2462" s="188">
        <v>5.4269710786862685E-2</v>
      </c>
      <c r="AE2462" s="188">
        <v>-0.57355061304477151</v>
      </c>
      <c r="AF2462" s="188">
        <v>-0.2974211047711956</v>
      </c>
      <c r="AG2462" s="188">
        <v>-0.35775475419089026</v>
      </c>
      <c r="AH2462" s="188">
        <v>-0.27392762120852276</v>
      </c>
      <c r="AI2462" s="188">
        <v>-0.41169037854410506</v>
      </c>
      <c r="AJ2462" s="188">
        <v>1.8984863301350288</v>
      </c>
      <c r="AK2462" s="188">
        <v>-0.47581348202489954</v>
      </c>
      <c r="AL2462" s="188">
        <v>-0.40124889605496861</v>
      </c>
      <c r="AM2462" s="188">
        <v>-0.41923784076788839</v>
      </c>
      <c r="AN2462" s="188">
        <v>-0.44138049817396957</v>
      </c>
      <c r="AO2462" s="188">
        <v>-0.20100758207042502</v>
      </c>
      <c r="AP2462" s="188">
        <v>-0.53835931942463278</v>
      </c>
      <c r="AQ2462" s="188">
        <v>-0.371096834278554</v>
      </c>
      <c r="AR2462" s="188">
        <v>-0.43537910588189882</v>
      </c>
      <c r="AS2462" s="188">
        <v>-0.55022821333736527</v>
      </c>
      <c r="AT2462" s="188">
        <v>-0.65780548906785119</v>
      </c>
      <c r="AU2462" s="188">
        <v>-0.43939464063010847</v>
      </c>
      <c r="AV2462" s="188">
        <v>-0.45574825343670505</v>
      </c>
      <c r="AW2462" s="188">
        <v>-0.48477102403855177</v>
      </c>
      <c r="AX2462" s="188">
        <v>-0.41370696591035105</v>
      </c>
      <c r="AY2462" s="188">
        <v>-0.51521989769137666</v>
      </c>
      <c r="AZ2462" s="188">
        <v>-0.60135672828297648</v>
      </c>
      <c r="BA2462" s="188">
        <v>-0.69170471818934665</v>
      </c>
      <c r="BB2462" s="188">
        <v>-0.51823154875253397</v>
      </c>
      <c r="BC2462" s="188">
        <v>-0.55226383630886633</v>
      </c>
      <c r="BD2462" s="188">
        <v>-0.49896579271271585</v>
      </c>
      <c r="BE2462" s="188">
        <v>-0.52472987196664445</v>
      </c>
      <c r="BF2462" s="188">
        <v>-0.5755363608728562</v>
      </c>
      <c r="BG2462" s="188">
        <v>-0.60602365114367773</v>
      </c>
      <c r="BH2462" s="188">
        <v>-0.52650624817154035</v>
      </c>
      <c r="BI2462" s="188">
        <v>-0.54657967121611239</v>
      </c>
      <c r="BJ2462" s="188">
        <v>-0.51514263734694776</v>
      </c>
      <c r="BK2462" s="188">
        <v>-0.58291085815773069</v>
      </c>
      <c r="BL2462" s="188">
        <v>-0.67382489605770379</v>
      </c>
      <c r="BM2462" s="188">
        <v>-0.46350543577657077</v>
      </c>
      <c r="BN2462" s="188">
        <v>-0.79069311844900481</v>
      </c>
      <c r="BO2462" s="188">
        <v>-0.56230444391851542</v>
      </c>
      <c r="BP2462" s="188">
        <v>-0.40860796073998129</v>
      </c>
      <c r="BQ2462" s="188">
        <v>-0.61355084300677531</v>
      </c>
      <c r="BR2462" s="188">
        <v>-0.33353469170400535</v>
      </c>
      <c r="BS2462" s="188">
        <v>-0.77876432547542895</v>
      </c>
      <c r="BT2462" s="188">
        <v>-0.64205065979808296</v>
      </c>
      <c r="BU2462" s="188">
        <v>-0.67503326865159574</v>
      </c>
      <c r="BV2462" s="188">
        <v>-0.77945731529553186</v>
      </c>
      <c r="BW2462" s="188">
        <v>-0.62671744062303703</v>
      </c>
      <c r="BX2462" s="189">
        <v>-0.51406949074879504</v>
      </c>
    </row>
    <row r="2463" spans="1:76" x14ac:dyDescent="0.25">
      <c r="A2463" s="143" t="s">
        <v>185</v>
      </c>
      <c r="B2463" s="188">
        <v>0.14832082420576778</v>
      </c>
      <c r="C2463" s="188">
        <v>0</v>
      </c>
      <c r="D2463" s="188">
        <v>-0.47579770501697172</v>
      </c>
      <c r="E2463" s="188">
        <v>-0.47529111862355727</v>
      </c>
      <c r="F2463" s="188">
        <v>-0.48713594285687728</v>
      </c>
      <c r="G2463" s="188">
        <v>-0.3633523150048365</v>
      </c>
      <c r="H2463" s="188">
        <v>-0.1382114033066949</v>
      </c>
      <c r="I2463" s="188">
        <v>-0.16108171771432089</v>
      </c>
      <c r="J2463" s="188">
        <v>-7.760304572276952E-2</v>
      </c>
      <c r="K2463" s="188">
        <v>-8.6826272938798327E-2</v>
      </c>
      <c r="L2463" s="188">
        <v>-9.4833381746474238E-2</v>
      </c>
      <c r="M2463" s="188">
        <v>-0.28540063962794959</v>
      </c>
      <c r="N2463" s="188">
        <v>-0.27477549929531159</v>
      </c>
      <c r="O2463" s="188">
        <v>-0.88145695841745242</v>
      </c>
      <c r="P2463" s="188">
        <v>-0.90489925646135339</v>
      </c>
      <c r="Q2463" s="188">
        <v>-3.8453217086709138E-2</v>
      </c>
      <c r="R2463" s="188">
        <v>0.10787793415158559</v>
      </c>
      <c r="S2463" s="188">
        <v>-3.8453217086709138E-2</v>
      </c>
      <c r="T2463" s="188">
        <v>-0.17359645312396607</v>
      </c>
      <c r="U2463" s="188">
        <v>-0.11195669704953468</v>
      </c>
      <c r="V2463" s="188">
        <v>-0.2670218500893769</v>
      </c>
      <c r="W2463" s="188">
        <v>-0.1575512228971529</v>
      </c>
      <c r="X2463" s="188">
        <v>-0.46329006387174237</v>
      </c>
      <c r="Y2463" s="188">
        <v>-0.2670218500893769</v>
      </c>
      <c r="Z2463" s="188">
        <v>-0.62257628653361197</v>
      </c>
      <c r="AA2463" s="188">
        <v>-0.63061384583479341</v>
      </c>
      <c r="AB2463" s="188">
        <v>-0.51576525340877155</v>
      </c>
      <c r="AC2463" s="188">
        <v>-0.3862775513991234</v>
      </c>
      <c r="AD2463" s="188">
        <v>-0.33564489462369768</v>
      </c>
      <c r="AE2463" s="188">
        <v>-0.89122413255072752</v>
      </c>
      <c r="AF2463" s="188">
        <v>-0.90880585608365327</v>
      </c>
      <c r="AG2463" s="188">
        <v>-0.62944382057007886</v>
      </c>
      <c r="AH2463" s="188">
        <v>-0.57454300044900841</v>
      </c>
      <c r="AI2463" s="188">
        <v>-0.7278512109102131</v>
      </c>
      <c r="AJ2463" s="188">
        <v>-0.62944382057007886</v>
      </c>
      <c r="AK2463" s="188">
        <v>-0.80773653432229842</v>
      </c>
      <c r="AL2463" s="188">
        <v>-0.81176650545359119</v>
      </c>
      <c r="AM2463" s="188">
        <v>-0.75417004093411399</v>
      </c>
      <c r="AN2463" s="188">
        <v>-0.69227493412495</v>
      </c>
      <c r="AO2463" s="188">
        <v>-0.66087623504602999</v>
      </c>
      <c r="AP2463" s="188">
        <v>-0.94266301222672078</v>
      </c>
      <c r="AQ2463" s="188">
        <v>-0.9533129525016838</v>
      </c>
      <c r="AR2463" s="188">
        <v>-0.59119682433747878</v>
      </c>
      <c r="AS2463" s="188">
        <v>-0.63877607571403328</v>
      </c>
      <c r="AT2463" s="188">
        <v>-0.64067597342052518</v>
      </c>
      <c r="AU2463" s="188">
        <v>-0.61765828130005518</v>
      </c>
      <c r="AV2463" s="188">
        <v>-0.64958710443840562</v>
      </c>
      <c r="AW2463" s="188">
        <v>-0.63381097225128924</v>
      </c>
      <c r="AX2463" s="188">
        <v>-0.60207605044381896</v>
      </c>
      <c r="AY2463" s="188">
        <v>-0.66560064875002423</v>
      </c>
      <c r="AZ2463" s="188">
        <v>-0.68580215056854188</v>
      </c>
      <c r="BA2463" s="188">
        <v>-0.68722707384841086</v>
      </c>
      <c r="BB2463" s="188">
        <v>-0.66996380475805828</v>
      </c>
      <c r="BC2463" s="188">
        <v>-0.68207832297148374</v>
      </c>
      <c r="BD2463" s="188">
        <v>-0.65827713161588108</v>
      </c>
      <c r="BE2463" s="188">
        <v>-0.83304568916218125</v>
      </c>
      <c r="BF2463" s="188">
        <v>-0.84496123528782929</v>
      </c>
      <c r="BG2463" s="188">
        <v>-0.84580170443805969</v>
      </c>
      <c r="BH2463" s="188">
        <v>-0.83561922983921511</v>
      </c>
      <c r="BI2463" s="188">
        <v>-0.84276479267206128</v>
      </c>
      <c r="BJ2463" s="188">
        <v>-0.82872602486208125</v>
      </c>
      <c r="BK2463" s="188">
        <v>-0.9939826459154455</v>
      </c>
      <c r="BL2463" s="188">
        <v>-0.98340952129776005</v>
      </c>
      <c r="BM2463" s="188">
        <v>-0.99248940947195852</v>
      </c>
      <c r="BN2463" s="188">
        <v>-0.69359079493824505</v>
      </c>
      <c r="BO2463" s="188">
        <v>-0.51146798326846621</v>
      </c>
      <c r="BP2463" s="188">
        <v>-0.44579594608134471</v>
      </c>
      <c r="BQ2463" s="188">
        <v>-0.88388141299963852</v>
      </c>
      <c r="BR2463" s="188">
        <v>-0.6311891261726178</v>
      </c>
      <c r="BS2463" s="188">
        <v>-0.89757115672843091</v>
      </c>
      <c r="BT2463" s="188">
        <v>-0.90431160690113943</v>
      </c>
      <c r="BU2463" s="188">
        <v>-0.88362505952443937</v>
      </c>
      <c r="BV2463" s="188">
        <v>-0.74030145351817922</v>
      </c>
      <c r="BW2463" s="188">
        <v>-0.98514773159301761</v>
      </c>
      <c r="BX2463" s="189">
        <v>-0.99232025409386371</v>
      </c>
    </row>
    <row r="2464" spans="1:76" x14ac:dyDescent="0.25">
      <c r="A2464" s="143" t="s">
        <v>186</v>
      </c>
      <c r="B2464" s="188">
        <v>0.18923083094778007</v>
      </c>
      <c r="C2464" s="188">
        <v>0</v>
      </c>
      <c r="D2464" s="188">
        <v>-9.997100208274555E-2</v>
      </c>
      <c r="E2464" s="188">
        <v>-4.8006571633993762E-4</v>
      </c>
      <c r="F2464" s="188">
        <v>-7.1585205173315385E-3</v>
      </c>
      <c r="G2464" s="188">
        <v>-5.5360211945851799E-3</v>
      </c>
      <c r="H2464" s="188">
        <v>-4.0013992355254231E-3</v>
      </c>
      <c r="I2464" s="188">
        <v>-4.7396434800874698E-3</v>
      </c>
      <c r="J2464" s="188">
        <v>-3.3181264183711752E-3</v>
      </c>
      <c r="K2464" s="188">
        <v>-3.5694323792774571E-3</v>
      </c>
      <c r="L2464" s="188">
        <v>-3.6653400722782897E-3</v>
      </c>
      <c r="M2464" s="188">
        <v>-7.0873877283294043E-3</v>
      </c>
      <c r="N2464" s="188">
        <v>-3.9001575059850087E-3</v>
      </c>
      <c r="O2464" s="188">
        <v>-0.77500677869958112</v>
      </c>
      <c r="P2464" s="188">
        <v>-0.78952437246654361</v>
      </c>
      <c r="Q2464" s="188">
        <v>-1.1250697993166405E-3</v>
      </c>
      <c r="R2464" s="188">
        <v>0.18782365944191393</v>
      </c>
      <c r="S2464" s="188">
        <v>-1.1250697993166405E-3</v>
      </c>
      <c r="T2464" s="188">
        <v>-5.0099663773401047E-3</v>
      </c>
      <c r="U2464" s="188">
        <v>-4.0103971196394734E-3</v>
      </c>
      <c r="V2464" s="188">
        <v>-2.464438608026876E-3</v>
      </c>
      <c r="W2464" s="188">
        <v>0.18614845526826398</v>
      </c>
      <c r="X2464" s="188">
        <v>-5.2502653980162862E-3</v>
      </c>
      <c r="Y2464" s="188">
        <v>-2.464438608026876E-3</v>
      </c>
      <c r="Z2464" s="188">
        <v>-3.0982523129752921E-3</v>
      </c>
      <c r="AA2464" s="188">
        <v>-7.630060927933874E-3</v>
      </c>
      <c r="AB2464" s="188">
        <v>-6.4187394613020718E-3</v>
      </c>
      <c r="AC2464" s="188">
        <v>-5.6556036542605749E-3</v>
      </c>
      <c r="AD2464" s="188">
        <v>-4.8345289068634969E-3</v>
      </c>
      <c r="AE2464" s="188">
        <v>-0.78168636078109055</v>
      </c>
      <c r="AF2464" s="188">
        <v>-0.79257455610631244</v>
      </c>
      <c r="AG2464" s="188">
        <v>-0.49669889868389566</v>
      </c>
      <c r="AH2464" s="188">
        <v>-0.40210500555805717</v>
      </c>
      <c r="AI2464" s="188">
        <v>-0.49809569105826595</v>
      </c>
      <c r="AJ2464" s="188">
        <v>-0.49669889868389566</v>
      </c>
      <c r="AK2464" s="188">
        <v>-0.49701668805724236</v>
      </c>
      <c r="AL2464" s="188">
        <v>-0.49928890244552593</v>
      </c>
      <c r="AM2464" s="188">
        <v>-0.49868155507074224</v>
      </c>
      <c r="AN2464" s="188">
        <v>-0.53867448935904672</v>
      </c>
      <c r="AO2464" s="188">
        <v>-0.53816531839001835</v>
      </c>
      <c r="AP2464" s="188">
        <v>-0.89403456870362541</v>
      </c>
      <c r="AQ2464" s="188">
        <v>-0.90062997612762374</v>
      </c>
      <c r="AR2464" s="188">
        <v>3.406549792068668E-2</v>
      </c>
      <c r="AS2464" s="188">
        <v>3.1997292672687638E-2</v>
      </c>
      <c r="AT2464" s="188">
        <v>3.219931665215061E-2</v>
      </c>
      <c r="AU2464" s="188">
        <v>3.3423425918769588E-2</v>
      </c>
      <c r="AV2464" s="188">
        <v>3.1000999740700422E-2</v>
      </c>
      <c r="AW2464" s="188">
        <v>3.4106777589841659E-2</v>
      </c>
      <c r="AX2464" s="188">
        <v>3.4009571191051816E-2</v>
      </c>
      <c r="AY2464" s="188">
        <v>3.2816742636138353E-2</v>
      </c>
      <c r="AZ2464" s="188">
        <v>3.1265588700139041E-2</v>
      </c>
      <c r="BA2464" s="188">
        <v>3.141710668473633E-2</v>
      </c>
      <c r="BB2464" s="188">
        <v>3.2335188634700508E-2</v>
      </c>
      <c r="BC2464" s="188">
        <v>3.2847702388004558E-2</v>
      </c>
      <c r="BD2464" s="188">
        <v>3.2774797588912205E-2</v>
      </c>
      <c r="BE2464" s="188">
        <v>-0.48106616785503464</v>
      </c>
      <c r="BF2464" s="188">
        <v>-0.48198109222246155</v>
      </c>
      <c r="BG2464" s="188">
        <v>-0.48189172166226496</v>
      </c>
      <c r="BH2464" s="188">
        <v>-0.48135020509977378</v>
      </c>
      <c r="BI2464" s="188">
        <v>-0.48104790672005993</v>
      </c>
      <c r="BJ2464" s="188">
        <v>-0.48109090849805497</v>
      </c>
      <c r="BK2464" s="188">
        <v>-0.99391065440044546</v>
      </c>
      <c r="BL2464" s="188">
        <v>-0.98819232224686626</v>
      </c>
      <c r="BM2464" s="188">
        <v>-0.99364568471489434</v>
      </c>
      <c r="BN2464" s="188">
        <v>-0.79982961449038048</v>
      </c>
      <c r="BO2464" s="188">
        <v>-0.79606121357454807</v>
      </c>
      <c r="BP2464" s="188">
        <v>-0.75722743010735472</v>
      </c>
      <c r="BQ2464" s="188">
        <v>-0.79778917487637624</v>
      </c>
      <c r="BR2464" s="188">
        <v>-0.79890170287294471</v>
      </c>
      <c r="BS2464" s="188">
        <v>-0.7970690507366186</v>
      </c>
      <c r="BT2464" s="188">
        <v>-0.80080996801024473</v>
      </c>
      <c r="BU2464" s="188">
        <v>-0.79969640069318515</v>
      </c>
      <c r="BV2464" s="188">
        <v>-0.79967918068453958</v>
      </c>
      <c r="BW2464" s="188">
        <v>-0.98889183290781124</v>
      </c>
      <c r="BX2464" s="189">
        <v>-0.99333370834837942</v>
      </c>
    </row>
    <row r="2465" spans="1:76" x14ac:dyDescent="0.25">
      <c r="A2465" s="143" t="s">
        <v>187</v>
      </c>
      <c r="B2465" s="188">
        <v>0.2174033745525849</v>
      </c>
      <c r="C2465" s="188">
        <v>0</v>
      </c>
      <c r="D2465" s="188">
        <v>-0.13271592745550062</v>
      </c>
      <c r="E2465" s="188">
        <v>-0.12653485956911825</v>
      </c>
      <c r="F2465" s="188">
        <v>-0.24523301768375827</v>
      </c>
      <c r="G2465" s="188">
        <v>-0.17708494016603465</v>
      </c>
      <c r="H2465" s="188">
        <v>-0.1369627726642389</v>
      </c>
      <c r="I2465" s="188">
        <v>-0.16205862803718951</v>
      </c>
      <c r="J2465" s="188">
        <v>-0.10920065405930071</v>
      </c>
      <c r="K2465" s="188">
        <v>-0.13867899308865447</v>
      </c>
      <c r="L2465" s="188">
        <v>-0.12124734253424706</v>
      </c>
      <c r="M2465" s="188">
        <v>-0.21865282708816744</v>
      </c>
      <c r="N2465" s="188">
        <v>-0.13510008799622863</v>
      </c>
      <c r="O2465" s="188">
        <v>0.37975219178785741</v>
      </c>
      <c r="P2465" s="188">
        <v>0.1293702836300902</v>
      </c>
      <c r="Q2465" s="188">
        <v>-3.826211637082657E-2</v>
      </c>
      <c r="R2465" s="188">
        <v>0.16817687765195807</v>
      </c>
      <c r="S2465" s="188">
        <v>-3.826211637082657E-2</v>
      </c>
      <c r="T2465" s="188">
        <v>-0.17119144641208672</v>
      </c>
      <c r="U2465" s="188">
        <v>-0.13321920685717503</v>
      </c>
      <c r="V2465" s="188">
        <v>-0.19687739215931091</v>
      </c>
      <c r="W2465" s="188">
        <v>-2.4826131912432665E-2</v>
      </c>
      <c r="X2465" s="188">
        <v>-0.29337745501375984</v>
      </c>
      <c r="Y2465" s="188">
        <v>-0.19687739215931091</v>
      </c>
      <c r="Z2465" s="188">
        <v>-0.29321686444465328</v>
      </c>
      <c r="AA2465" s="188">
        <v>-0.37376204316530182</v>
      </c>
      <c r="AB2465" s="188">
        <v>-0.32336663513504998</v>
      </c>
      <c r="AC2465" s="188">
        <v>-0.30606934183606033</v>
      </c>
      <c r="AD2465" s="188">
        <v>-0.27487785934452574</v>
      </c>
      <c r="AE2465" s="188">
        <v>9.8413283545022712E-2</v>
      </c>
      <c r="AF2465" s="188">
        <v>-8.93731475733026E-2</v>
      </c>
      <c r="AG2465" s="188">
        <v>-0.47782207760341189</v>
      </c>
      <c r="AH2465" s="188">
        <v>-0.39154202133672861</v>
      </c>
      <c r="AI2465" s="188">
        <v>-0.52620647551562494</v>
      </c>
      <c r="AJ2465" s="188">
        <v>-0.47782207760341189</v>
      </c>
      <c r="AK2465" s="188">
        <v>-0.5261259566251002</v>
      </c>
      <c r="AL2465" s="188">
        <v>-0.56651069692323042</v>
      </c>
      <c r="AM2465" s="188">
        <v>-0.54124282244773092</v>
      </c>
      <c r="AN2465" s="188">
        <v>-0.52903938053902699</v>
      </c>
      <c r="AO2465" s="188">
        <v>-0.50969668681230873</v>
      </c>
      <c r="AP2465" s="188">
        <v>-0.28983061508045166</v>
      </c>
      <c r="AQ2465" s="188">
        <v>-0.40358022967957285</v>
      </c>
      <c r="AR2465" s="188">
        <v>-6.4355927656691875E-2</v>
      </c>
      <c r="AS2465" s="188">
        <v>-0.13596286781675404</v>
      </c>
      <c r="AT2465" s="188">
        <v>-0.14634698543322286</v>
      </c>
      <c r="AU2465" s="188">
        <v>-8.1822722694182323E-2</v>
      </c>
      <c r="AV2465" s="188">
        <v>-0.14938336668889171</v>
      </c>
      <c r="AW2465" s="188">
        <v>-7.03177505647085E-2</v>
      </c>
      <c r="AX2465" s="188">
        <v>-6.5964543367356451E-2</v>
      </c>
      <c r="AY2465" s="188">
        <v>-0.20542003942238504</v>
      </c>
      <c r="AZ2465" s="188">
        <v>-0.25912524454243163</v>
      </c>
      <c r="BA2465" s="188">
        <v>-0.26691333275478324</v>
      </c>
      <c r="BB2465" s="188">
        <v>-0.21852013570050288</v>
      </c>
      <c r="BC2465" s="188">
        <v>-0.20989140660339758</v>
      </c>
      <c r="BD2465" s="188">
        <v>-0.20662650120538351</v>
      </c>
      <c r="BE2465" s="188">
        <v>-0.46922498506582566</v>
      </c>
      <c r="BF2465" s="188">
        <v>-0.50090217691740935</v>
      </c>
      <c r="BG2465" s="188">
        <v>-0.50549586134535762</v>
      </c>
      <c r="BH2465" s="188">
        <v>-0.47695187600960981</v>
      </c>
      <c r="BI2465" s="188">
        <v>-0.47186235244418689</v>
      </c>
      <c r="BJ2465" s="188">
        <v>-0.4699365980514984</v>
      </c>
      <c r="BK2465" s="188">
        <v>-0.75863484020677263</v>
      </c>
      <c r="BL2465" s="188">
        <v>-0.68187364831118125</v>
      </c>
      <c r="BM2465" s="188">
        <v>-0.7710038809097115</v>
      </c>
      <c r="BN2465" s="188">
        <v>-0.7948488464299055</v>
      </c>
      <c r="BO2465" s="188">
        <v>-0.66604715133051595</v>
      </c>
      <c r="BP2465" s="188">
        <v>-0.58418098849694255</v>
      </c>
      <c r="BQ2465" s="188">
        <v>-0.73108041866049056</v>
      </c>
      <c r="BR2465" s="188">
        <v>-0.75880667048377948</v>
      </c>
      <c r="BS2465" s="188">
        <v>-0.76268678251957145</v>
      </c>
      <c r="BT2465" s="188">
        <v>-0.82865713693366339</v>
      </c>
      <c r="BU2465" s="188">
        <v>-0.78232865943345087</v>
      </c>
      <c r="BV2465" s="188">
        <v>-0.8153631546068757</v>
      </c>
      <c r="BW2465" s="188">
        <v>-0.67778864222195701</v>
      </c>
      <c r="BX2465" s="189">
        <v>-0.75439674040001115</v>
      </c>
    </row>
    <row r="2466" spans="1:76" x14ac:dyDescent="0.25">
      <c r="A2466" s="143" t="s">
        <v>188</v>
      </c>
      <c r="B2466" s="188">
        <v>0.21061114711740694</v>
      </c>
      <c r="C2466" s="188">
        <v>0</v>
      </c>
      <c r="D2466" s="188">
        <v>-0.13253502246801396</v>
      </c>
      <c r="E2466" s="188">
        <v>-0.13340335275074638</v>
      </c>
      <c r="F2466" s="188">
        <v>-0.14247885579747793</v>
      </c>
      <c r="G2466" s="188">
        <v>-0.10828886822190603</v>
      </c>
      <c r="H2466" s="188">
        <v>0.12030596535144986</v>
      </c>
      <c r="I2466" s="188">
        <v>0.1135277226589573</v>
      </c>
      <c r="J2466" s="188">
        <v>-8.0844089830200125E-2</v>
      </c>
      <c r="K2466" s="188">
        <v>-0.11469515562044878</v>
      </c>
      <c r="L2466" s="188">
        <v>-8.5847837380258044E-2</v>
      </c>
      <c r="M2466" s="188">
        <v>-0.12956385978328389</v>
      </c>
      <c r="N2466" s="188">
        <v>-7.5841889068655438E-2</v>
      </c>
      <c r="O2466" s="188">
        <v>1.3455005658612154</v>
      </c>
      <c r="P2466" s="188">
        <v>0.20192697083392741</v>
      </c>
      <c r="Q2466" s="188">
        <v>-2.0521297204986362E-2</v>
      </c>
      <c r="R2466" s="188">
        <v>0.18335902753415431</v>
      </c>
      <c r="S2466" s="188">
        <v>-2.0521297204986362E-2</v>
      </c>
      <c r="T2466" s="188">
        <v>9.4685450109587732E-2</v>
      </c>
      <c r="U2466" s="188">
        <v>-9.0820505752986433E-2</v>
      </c>
      <c r="V2466" s="188">
        <v>-4.495141292520826E-2</v>
      </c>
      <c r="W2466" s="188">
        <v>0.15091602803028223</v>
      </c>
      <c r="X2466" s="188">
        <v>-9.9124190831390638E-2</v>
      </c>
      <c r="Y2466" s="188">
        <v>-4.495141292520826E-2</v>
      </c>
      <c r="Z2466" s="188">
        <v>-0.14109404319315141</v>
      </c>
      <c r="AA2466" s="188">
        <v>-0.14725242026057644</v>
      </c>
      <c r="AB2466" s="188">
        <v>-0.12230060451228407</v>
      </c>
      <c r="AC2466" s="188">
        <v>4.9682700940334751E-2</v>
      </c>
      <c r="AD2466" s="188">
        <v>-0.10269719137535113</v>
      </c>
      <c r="AE2466" s="188">
        <v>0.9260003299372308</v>
      </c>
      <c r="AF2466" s="188">
        <v>6.8320133666764912E-2</v>
      </c>
      <c r="AG2466" s="188">
        <v>-8.1033695004620626E-2</v>
      </c>
      <c r="AH2466" s="188">
        <v>7.8148169988927263E-2</v>
      </c>
      <c r="AI2466" s="188">
        <v>-0.10819551401997311</v>
      </c>
      <c r="AJ2466" s="188">
        <v>-8.1033695004620626E-2</v>
      </c>
      <c r="AK2466" s="188">
        <v>-0.1292388789351975</v>
      </c>
      <c r="AL2466" s="188">
        <v>-0.13232664238021372</v>
      </c>
      <c r="AM2466" s="188">
        <v>-0.11981599165018733</v>
      </c>
      <c r="AN2466" s="188">
        <v>0.16393470702019594</v>
      </c>
      <c r="AO2466" s="188">
        <v>-9.5661204204645398E-2</v>
      </c>
      <c r="AP2466" s="188">
        <v>0.55006950939778321</v>
      </c>
      <c r="AQ2466" s="188">
        <v>3.0538938450458918E-2</v>
      </c>
      <c r="AR2466" s="188">
        <v>-5.3369289144549713E-2</v>
      </c>
      <c r="AS2466" s="188">
        <v>-0.11393493319452155</v>
      </c>
      <c r="AT2466" s="188">
        <v>9.6869270705792987E-2</v>
      </c>
      <c r="AU2466" s="188">
        <v>-6.5017462251619626E-2</v>
      </c>
      <c r="AV2466" s="188">
        <v>-8.2550978113326109E-2</v>
      </c>
      <c r="AW2466" s="188">
        <v>-6.1450407274872151E-2</v>
      </c>
      <c r="AX2466" s="188">
        <v>-5.6662200822361564E-2</v>
      </c>
      <c r="AY2466" s="188">
        <v>-7.8152250583322369E-2</v>
      </c>
      <c r="AZ2466" s="188">
        <v>-0.12357648362080116</v>
      </c>
      <c r="BA2466" s="188">
        <v>3.4526669304434605E-2</v>
      </c>
      <c r="BB2466" s="188">
        <v>-8.6888380413624899E-2</v>
      </c>
      <c r="BC2466" s="188">
        <v>-8.421308918106421E-2</v>
      </c>
      <c r="BD2466" s="188">
        <v>-8.0621934341681217E-2</v>
      </c>
      <c r="BE2466" s="188">
        <v>-8.7906563906566648E-2</v>
      </c>
      <c r="BF2466" s="188">
        <v>-0.11469935133606975</v>
      </c>
      <c r="BG2466" s="188">
        <v>1.3778567697441191</v>
      </c>
      <c r="BH2466" s="188">
        <v>-9.3059436147837363E-2</v>
      </c>
      <c r="BI2466" s="188">
        <v>-9.1481456630893881E-2</v>
      </c>
      <c r="BJ2466" s="188">
        <v>-8.9363269007150734E-2</v>
      </c>
      <c r="BK2466" s="188">
        <v>-0.11554841503771432</v>
      </c>
      <c r="BL2466" s="188">
        <v>0.60464845960830949</v>
      </c>
      <c r="BM2466" s="188">
        <v>-4.7934301018430388E-2</v>
      </c>
      <c r="BN2466" s="188">
        <v>-0.15640594459441312</v>
      </c>
      <c r="BO2466" s="188">
        <v>-0.24865422153507749</v>
      </c>
      <c r="BP2466" s="188">
        <v>-9.248789319887267E-2</v>
      </c>
      <c r="BQ2466" s="188">
        <v>-0.27385073269720445</v>
      </c>
      <c r="BR2466" s="188">
        <v>-0.31927211926682209</v>
      </c>
      <c r="BS2466" s="188">
        <v>-0.33714768385612809</v>
      </c>
      <c r="BT2466" s="188">
        <v>-0.34269949474212519</v>
      </c>
      <c r="BU2466" s="188">
        <v>-0.31976130097275846</v>
      </c>
      <c r="BV2466" s="188">
        <v>-0.16355474045708107</v>
      </c>
      <c r="BW2466" s="188">
        <v>0.21146479747046826</v>
      </c>
      <c r="BX2466" s="189">
        <v>-0.13842868679229686</v>
      </c>
    </row>
    <row r="2467" spans="1:76" x14ac:dyDescent="0.25">
      <c r="A2467" s="143" t="s">
        <v>189</v>
      </c>
      <c r="B2467" s="188">
        <v>0.23021394225568456</v>
      </c>
      <c r="C2467" s="188">
        <v>0</v>
      </c>
      <c r="D2467" s="188">
        <v>-0.23040672646842894</v>
      </c>
      <c r="E2467" s="188">
        <v>-0.23157517835864325</v>
      </c>
      <c r="F2467" s="188">
        <v>-0.23603458424865967</v>
      </c>
      <c r="G2467" s="188">
        <v>-0.18291502010699243</v>
      </c>
      <c r="H2467" s="188">
        <v>0.29218779496932934</v>
      </c>
      <c r="I2467" s="188">
        <v>0.28395269375677767</v>
      </c>
      <c r="J2467" s="188">
        <v>-0.12997632521396055</v>
      </c>
      <c r="K2467" s="188">
        <v>-0.19759616731860893</v>
      </c>
      <c r="L2467" s="188">
        <v>-0.13888199027922896</v>
      </c>
      <c r="M2467" s="188">
        <v>-0.22079612337473148</v>
      </c>
      <c r="N2467" s="188">
        <v>-0.13965520978043558</v>
      </c>
      <c r="O2467" s="188">
        <v>2.9637139577864637</v>
      </c>
      <c r="P2467" s="188">
        <v>0.32482605417428434</v>
      </c>
      <c r="Q2467" s="188">
        <v>-3.4709449164250353E-2</v>
      </c>
      <c r="R2467" s="188">
        <v>0.18353954180368789</v>
      </c>
      <c r="S2467" s="188">
        <v>-3.4709449164250353E-2</v>
      </c>
      <c r="T2467" s="188">
        <v>0.24568775666580744</v>
      </c>
      <c r="U2467" s="188">
        <v>-0.14773234065465091</v>
      </c>
      <c r="V2467" s="188">
        <v>-7.6030221978834148E-2</v>
      </c>
      <c r="W2467" s="188">
        <v>0.12797477936083484</v>
      </c>
      <c r="X2467" s="188">
        <v>-0.17578394325057392</v>
      </c>
      <c r="Y2467" s="188">
        <v>-7.6030221978834148E-2</v>
      </c>
      <c r="Z2467" s="188">
        <v>-0.24267429932669651</v>
      </c>
      <c r="AA2467" s="188">
        <v>-0.2457003247520648</v>
      </c>
      <c r="AB2467" s="188">
        <v>-0.20668380776954312</v>
      </c>
      <c r="AC2467" s="188">
        <v>0.15429605423871329</v>
      </c>
      <c r="AD2467" s="188">
        <v>-0.16887045427452038</v>
      </c>
      <c r="AE2467" s="188">
        <v>2.0720906411261284</v>
      </c>
      <c r="AF2467" s="188">
        <v>9.2924713416992794E-2</v>
      </c>
      <c r="AG2467" s="188">
        <v>-0.1970473025929998</v>
      </c>
      <c r="AH2467" s="188">
        <v>-6.0898387334293223E-2</v>
      </c>
      <c r="AI2467" s="188">
        <v>-0.24706306010100984</v>
      </c>
      <c r="AJ2467" s="188">
        <v>-0.1970473025929998</v>
      </c>
      <c r="AK2467" s="188">
        <v>-0.28060137613048491</v>
      </c>
      <c r="AL2467" s="188">
        <v>-0.28211860227462049</v>
      </c>
      <c r="AM2467" s="188">
        <v>-0.26255601726699929</v>
      </c>
      <c r="AN2467" s="188">
        <v>6.6300972125492658E-2</v>
      </c>
      <c r="AO2467" s="188">
        <v>-0.22577330503552487</v>
      </c>
      <c r="AP2467" s="188">
        <v>1.1763642107067811</v>
      </c>
      <c r="AQ2467" s="188">
        <v>-2.2494301933946057E-2</v>
      </c>
      <c r="AR2467" s="188">
        <v>-7.657055354666184E-2</v>
      </c>
      <c r="AS2467" s="188">
        <v>-0.18527080125876313</v>
      </c>
      <c r="AT2467" s="188">
        <v>0.16617151277304001</v>
      </c>
      <c r="AU2467" s="188">
        <v>-9.4886367935687138E-2</v>
      </c>
      <c r="AV2467" s="188">
        <v>-0.10094536857703768</v>
      </c>
      <c r="AW2467" s="188">
        <v>-9.8526809201659682E-2</v>
      </c>
      <c r="AX2467" s="188">
        <v>-8.1245583085320719E-2</v>
      </c>
      <c r="AY2467" s="188">
        <v>-0.117801423542473</v>
      </c>
      <c r="AZ2467" s="188">
        <v>-0.19932660932654897</v>
      </c>
      <c r="BA2467" s="188">
        <v>2.9369449712614449E-2</v>
      </c>
      <c r="BB2467" s="188">
        <v>-0.13153828433424192</v>
      </c>
      <c r="BC2467" s="188">
        <v>-0.13426861528372139</v>
      </c>
      <c r="BD2467" s="188">
        <v>-0.12130769569646711</v>
      </c>
      <c r="BE2467" s="188">
        <v>-0.20297149430551076</v>
      </c>
      <c r="BF2467" s="188">
        <v>-0.25105787522604867</v>
      </c>
      <c r="BG2467" s="188">
        <v>0.88765454735679428</v>
      </c>
      <c r="BH2467" s="188">
        <v>-0.21107397103503239</v>
      </c>
      <c r="BI2467" s="188">
        <v>-0.21268441488515172</v>
      </c>
      <c r="BJ2467" s="188">
        <v>-0.20503961517866759</v>
      </c>
      <c r="BK2467" s="188">
        <v>-0.31634558539695318</v>
      </c>
      <c r="BL2467" s="188">
        <v>1.3937151242353945</v>
      </c>
      <c r="BM2467" s="188">
        <v>-0.11243738973551029</v>
      </c>
      <c r="BN2467" s="188">
        <v>-0.23519632637696253</v>
      </c>
      <c r="BO2467" s="188">
        <v>-0.46545110099642323</v>
      </c>
      <c r="BP2467" s="188">
        <v>-0.33732137167489795</v>
      </c>
      <c r="BQ2467" s="188">
        <v>-0.51023254813456398</v>
      </c>
      <c r="BR2467" s="188">
        <v>-0.57891873401923144</v>
      </c>
      <c r="BS2467" s="188">
        <v>-0.61885569967992726</v>
      </c>
      <c r="BT2467" s="188">
        <v>-0.62142875543013154</v>
      </c>
      <c r="BU2467" s="188">
        <v>-0.58556088770543047</v>
      </c>
      <c r="BV2467" s="188">
        <v>-0.20712009755322022</v>
      </c>
      <c r="BW2467" s="188">
        <v>0.57157244629630621</v>
      </c>
      <c r="BX2467" s="189">
        <v>-0.2358348663495381</v>
      </c>
    </row>
    <row r="2468" spans="1:76" x14ac:dyDescent="0.25">
      <c r="A2468" s="143" t="s">
        <v>190</v>
      </c>
      <c r="B2468" s="188">
        <v>0.20857334344688677</v>
      </c>
      <c r="C2468" s="188">
        <v>0</v>
      </c>
      <c r="D2468" s="188">
        <v>-0.82037017388375844</v>
      </c>
      <c r="E2468" s="188">
        <v>-0.82748752771545009</v>
      </c>
      <c r="F2468" s="188">
        <v>-0.97680011755291596</v>
      </c>
      <c r="G2468" s="188">
        <v>-0.63509672636278824</v>
      </c>
      <c r="H2468" s="188">
        <v>-0.50478854624501923</v>
      </c>
      <c r="I2468" s="188">
        <v>-0.59354573632379426</v>
      </c>
      <c r="J2468" s="188">
        <v>-0.55389843341272038</v>
      </c>
      <c r="K2468" s="188">
        <v>-0.77278705176502216</v>
      </c>
      <c r="L2468" s="188">
        <v>-0.58308264804927123</v>
      </c>
      <c r="M2468" s="188">
        <v>-0.85669901596894971</v>
      </c>
      <c r="N2468" s="188">
        <v>-0.47698891797340076</v>
      </c>
      <c r="O2468" s="188">
        <v>-0.29161043053229146</v>
      </c>
      <c r="P2468" s="188">
        <v>1.0744839670956858</v>
      </c>
      <c r="Q2468" s="188">
        <v>-0.13043478260869557</v>
      </c>
      <c r="R2468" s="188">
        <v>5.093334212772798E-2</v>
      </c>
      <c r="S2468" s="188">
        <v>-0.13043478260869545</v>
      </c>
      <c r="T2468" s="188">
        <v>-0.62182081553605195</v>
      </c>
      <c r="U2468" s="188">
        <v>-0.61208559427193054</v>
      </c>
      <c r="V2468" s="188">
        <v>-0.2857142857142857</v>
      </c>
      <c r="W2468" s="188">
        <v>-0.13673332610936637</v>
      </c>
      <c r="X2468" s="188">
        <v>-0.62642065569528615</v>
      </c>
      <c r="Y2468" s="188">
        <v>-0.28571428571428559</v>
      </c>
      <c r="Z2468" s="188">
        <v>-0.88293796523548407</v>
      </c>
      <c r="AA2468" s="188">
        <v>-0.984257222625193</v>
      </c>
      <c r="AB2468" s="188">
        <v>-0.7393548045448487</v>
      </c>
      <c r="AC2468" s="188">
        <v>-0.68935281276175697</v>
      </c>
      <c r="AD2468" s="188">
        <v>-0.68135602386622873</v>
      </c>
      <c r="AE2468" s="188">
        <v>-0.46870782289921858</v>
      </c>
      <c r="AF2468" s="188">
        <v>0.55586297532176421</v>
      </c>
      <c r="AG2468" s="188">
        <v>0.18889347764703363</v>
      </c>
      <c r="AH2468" s="188">
        <v>0.26359139822497274</v>
      </c>
      <c r="AI2468" s="188">
        <v>1.8065893822031363E-2</v>
      </c>
      <c r="AJ2468" s="188">
        <v>0.18889347764703385</v>
      </c>
      <c r="AK2468" s="188">
        <v>-0.11054993511150434</v>
      </c>
      <c r="AL2468" s="188">
        <v>-0.16135064052770379</v>
      </c>
      <c r="AM2468" s="188">
        <v>-3.8558429874586873E-2</v>
      </c>
      <c r="AN2468" s="188">
        <v>0.13643298807057075</v>
      </c>
      <c r="AO2468" s="188">
        <v>0.14139201617849759</v>
      </c>
      <c r="AP2468" s="188">
        <v>0.25101634096760961</v>
      </c>
      <c r="AQ2468" s="188">
        <v>0.8716391023305704</v>
      </c>
      <c r="AR2468" s="188">
        <v>-0.54338739616575538</v>
      </c>
      <c r="AS2468" s="188">
        <v>-0.7481933782012149</v>
      </c>
      <c r="AT2468" s="188">
        <v>-1.0380657479271933</v>
      </c>
      <c r="AU2468" s="188">
        <v>-0.60501730938526632</v>
      </c>
      <c r="AV2468" s="188">
        <v>-0.89024633831147604</v>
      </c>
      <c r="AW2468" s="188">
        <v>-0.52558082967607989</v>
      </c>
      <c r="AX2468" s="188">
        <v>-0.55901991947681873</v>
      </c>
      <c r="AY2468" s="188">
        <v>-0.65754054712431642</v>
      </c>
      <c r="AZ2468" s="188">
        <v>-0.81114503365091117</v>
      </c>
      <c r="BA2468" s="188">
        <v>-1.0285493109453951</v>
      </c>
      <c r="BB2468" s="188">
        <v>-0.70376298203894971</v>
      </c>
      <c r="BC2468" s="188">
        <v>-0.64418562225705989</v>
      </c>
      <c r="BD2468" s="188">
        <v>-0.66926493960761402</v>
      </c>
      <c r="BE2468" s="188">
        <v>5.8885539404882205E-2</v>
      </c>
      <c r="BF2468" s="188">
        <v>-3.1715711965270343E-2</v>
      </c>
      <c r="BG2468" s="188">
        <v>-0.15994829176490788</v>
      </c>
      <c r="BH2468" s="188">
        <v>3.1621944835877769E-2</v>
      </c>
      <c r="BI2468" s="188">
        <v>6.6762737085031609E-2</v>
      </c>
      <c r="BJ2468" s="188">
        <v>5.1970086252687918E-2</v>
      </c>
      <c r="BK2468" s="188">
        <v>0.67908438643555702</v>
      </c>
      <c r="BL2468" s="188">
        <v>-0.60484149630950779</v>
      </c>
      <c r="BM2468" s="188">
        <v>0.17708820245593701</v>
      </c>
      <c r="BN2468" s="188">
        <v>-0.8181192450206568</v>
      </c>
      <c r="BO2468" s="188">
        <v>-0.37610543642131189</v>
      </c>
      <c r="BP2468" s="188">
        <v>-0.24532670681343871</v>
      </c>
      <c r="BQ2468" s="188">
        <v>-0.65559541052489478</v>
      </c>
      <c r="BR2468" s="188">
        <v>-0.82947964970503296</v>
      </c>
      <c r="BS2468" s="188">
        <v>-0.90025266923339431</v>
      </c>
      <c r="BT2468" s="188">
        <v>-0.98552767135129071</v>
      </c>
      <c r="BU2468" s="188">
        <v>-0.76038898095767404</v>
      </c>
      <c r="BV2468" s="188">
        <v>-1.2016982365471212</v>
      </c>
      <c r="BW2468" s="188">
        <v>2.5572865030860387E-2</v>
      </c>
      <c r="BX2468" s="189">
        <v>0.44354992457156278</v>
      </c>
    </row>
    <row r="2469" spans="1:76" x14ac:dyDescent="0.25">
      <c r="A2469" s="143" t="s">
        <v>191</v>
      </c>
      <c r="B2469" s="188">
        <v>0.23234799638158035</v>
      </c>
      <c r="C2469" s="188">
        <v>0</v>
      </c>
      <c r="D2469" s="188">
        <v>-0.14867283427468581</v>
      </c>
      <c r="E2469" s="188">
        <v>-0.14914444180844916</v>
      </c>
      <c r="F2469" s="188">
        <v>-0.15684382596472735</v>
      </c>
      <c r="G2469" s="188">
        <v>-0.11608094405658465</v>
      </c>
      <c r="H2469" s="188">
        <v>-0.11167042575767828</v>
      </c>
      <c r="I2469" s="188">
        <v>-0.12737479499995372</v>
      </c>
      <c r="J2469" s="188">
        <v>-7.5018973539142261E-2</v>
      </c>
      <c r="K2469" s="188">
        <v>-0.12745663816777358</v>
      </c>
      <c r="L2469" s="188">
        <v>-8.1113550342864729E-2</v>
      </c>
      <c r="M2469" s="188">
        <v>-0.14357257555519365</v>
      </c>
      <c r="N2469" s="188">
        <v>-0.10269233891743437</v>
      </c>
      <c r="O2469" s="188">
        <v>-0.46614442663689931</v>
      </c>
      <c r="P2469" s="188">
        <v>-0.44112753141497607</v>
      </c>
      <c r="Q2469" s="188">
        <v>-2.1936382598241658E-2</v>
      </c>
      <c r="R2469" s="188">
        <v>0.20057852973554005</v>
      </c>
      <c r="S2469" s="188">
        <v>-2.1936382598241658E-2</v>
      </c>
      <c r="T2469" s="188">
        <v>-0.13021334374800461</v>
      </c>
      <c r="U2469" s="188">
        <v>-8.717027263227832E-2</v>
      </c>
      <c r="V2469" s="188">
        <v>-4.8051123786624426E-2</v>
      </c>
      <c r="W2469" s="188">
        <v>0.16275773610930164</v>
      </c>
      <c r="X2469" s="188">
        <v>-0.12140279444193473</v>
      </c>
      <c r="Y2469" s="188">
        <v>-4.8051123786624426E-2</v>
      </c>
      <c r="Z2469" s="188">
        <v>-0.15526267120140017</v>
      </c>
      <c r="AA2469" s="188">
        <v>-0.16048725330744609</v>
      </c>
      <c r="AB2469" s="188">
        <v>-0.13096608382704206</v>
      </c>
      <c r="AC2469" s="188">
        <v>-0.13699291330250121</v>
      </c>
      <c r="AD2469" s="188">
        <v>-0.10163610488601169</v>
      </c>
      <c r="AE2469" s="188">
        <v>-0.50800989451675993</v>
      </c>
      <c r="AF2469" s="188">
        <v>-0.48924722310031754</v>
      </c>
      <c r="AG2469" s="188">
        <v>-0.30644178170645103</v>
      </c>
      <c r="AH2469" s="188">
        <v>-0.17112422102936234</v>
      </c>
      <c r="AI2469" s="188">
        <v>-0.34321975174637948</v>
      </c>
      <c r="AJ2469" s="188">
        <v>2.3896243315700163</v>
      </c>
      <c r="AK2469" s="188">
        <v>-0.3601968365474485</v>
      </c>
      <c r="AL2469" s="188">
        <v>-0.36281640229763079</v>
      </c>
      <c r="AM2469" s="188">
        <v>-0.34801471234300196</v>
      </c>
      <c r="AN2469" s="188">
        <v>-0.36072600438750668</v>
      </c>
      <c r="AO2469" s="188">
        <v>-0.33880027781968419</v>
      </c>
      <c r="AP2469" s="188">
        <v>-0.51933558250259693</v>
      </c>
      <c r="AQ2469" s="188">
        <v>-0.5079702957256973</v>
      </c>
      <c r="AR2469" s="188">
        <v>-0.13274325958902949</v>
      </c>
      <c r="AS2469" s="188">
        <v>-0.20123145469811388</v>
      </c>
      <c r="AT2469" s="188">
        <v>-0.38277023609879623</v>
      </c>
      <c r="AU2469" s="188">
        <v>-0.14679210088870326</v>
      </c>
      <c r="AV2469" s="188">
        <v>-0.20255754148813826</v>
      </c>
      <c r="AW2469" s="188">
        <v>-0.15798529769827144</v>
      </c>
      <c r="AX2469" s="188">
        <v>-0.13417992369634152</v>
      </c>
      <c r="AY2469" s="188">
        <v>-0.15687531873633834</v>
      </c>
      <c r="AZ2469" s="188">
        <v>-0.20824146506815158</v>
      </c>
      <c r="BA2469" s="188">
        <v>-0.38429984074580908</v>
      </c>
      <c r="BB2469" s="188">
        <v>-0.16741194971109349</v>
      </c>
      <c r="BC2469" s="188">
        <v>-0.1758068473182697</v>
      </c>
      <c r="BD2469" s="188">
        <v>-0.15795281681682233</v>
      </c>
      <c r="BE2469" s="188">
        <v>-0.35384814208204191</v>
      </c>
      <c r="BF2469" s="188">
        <v>-0.38414567596897625</v>
      </c>
      <c r="BG2469" s="188">
        <v>-0.39384327584545298</v>
      </c>
      <c r="BH2469" s="188">
        <v>-0.36006301231874593</v>
      </c>
      <c r="BI2469" s="188">
        <v>-0.36501461396485269</v>
      </c>
      <c r="BJ2469" s="188">
        <v>-0.35448368780501066</v>
      </c>
      <c r="BK2469" s="188">
        <v>-0.56549027278432507</v>
      </c>
      <c r="BL2469" s="188">
        <v>-0.59376926344564085</v>
      </c>
      <c r="BM2469" s="188">
        <v>-0.57812224958923086</v>
      </c>
      <c r="BN2469" s="188">
        <v>-0.67670756921846131</v>
      </c>
      <c r="BO2469" s="188">
        <v>-0.57488700487058653</v>
      </c>
      <c r="BP2469" s="188">
        <v>-0.46600604404159052</v>
      </c>
      <c r="BQ2469" s="188">
        <v>-0.60925899197451827</v>
      </c>
      <c r="BR2469" s="188">
        <v>-0.64026901853061302</v>
      </c>
      <c r="BS2469" s="188">
        <v>-0.6736646832071852</v>
      </c>
      <c r="BT2469" s="188">
        <v>-0.67824949165885606</v>
      </c>
      <c r="BU2469" s="188">
        <v>-0.65111069291687818</v>
      </c>
      <c r="BV2469" s="188">
        <v>-0.69237760005627591</v>
      </c>
      <c r="BW2469" s="188">
        <v>-0.60737157453273183</v>
      </c>
      <c r="BX2469" s="189">
        <v>-0.43459073564751938</v>
      </c>
    </row>
    <row r="2470" spans="1:76" x14ac:dyDescent="0.25">
      <c r="A2470" s="156" t="s">
        <v>192</v>
      </c>
      <c r="B2470" s="194">
        <v>0.24495708999804472</v>
      </c>
      <c r="C2470" s="194">
        <v>0</v>
      </c>
      <c r="D2470" s="194">
        <v>-0.19297094949451835</v>
      </c>
      <c r="E2470" s="194">
        <v>-0.19345653776933122</v>
      </c>
      <c r="F2470" s="194">
        <v>-0.15889915489185255</v>
      </c>
      <c r="G2470" s="194">
        <v>-0.14402552367950219</v>
      </c>
      <c r="H2470" s="194">
        <v>-0.13779588212943836</v>
      </c>
      <c r="I2470" s="194">
        <v>-0.15758026889301829</v>
      </c>
      <c r="J2470" s="194">
        <v>-9.5883497922750083E-2</v>
      </c>
      <c r="K2470" s="194">
        <v>-0.15126556945385139</v>
      </c>
      <c r="L2470" s="194">
        <v>-0.10356358208834233</v>
      </c>
      <c r="M2470" s="194">
        <v>-0.16958701339826091</v>
      </c>
      <c r="N2470" s="194">
        <v>-0.12109539309763637</v>
      </c>
      <c r="O2470" s="194">
        <v>-0.533192743579193</v>
      </c>
      <c r="P2470" s="194">
        <v>-0.49940045562662416</v>
      </c>
      <c r="Q2470" s="194">
        <v>-2.7819009152378279E-2</v>
      </c>
      <c r="R2470" s="194">
        <v>0.20455030635898314</v>
      </c>
      <c r="S2470" s="194">
        <v>-2.7819009152378279E-2</v>
      </c>
      <c r="T2470" s="194">
        <v>-0.16145496811216364</v>
      </c>
      <c r="U2470" s="194">
        <v>-0.11119596386781298</v>
      </c>
      <c r="V2470" s="194">
        <v>-6.0936877190923652E-2</v>
      </c>
      <c r="W2470" s="194">
        <v>0.15644699250295746</v>
      </c>
      <c r="X2470" s="194">
        <v>-0.14743358654637817</v>
      </c>
      <c r="Y2470" s="194">
        <v>-6.0936877190923652E-2</v>
      </c>
      <c r="Z2470" s="194">
        <v>-0.19982806604040679</v>
      </c>
      <c r="AA2470" s="194">
        <v>-0.17637841337354632</v>
      </c>
      <c r="AB2470" s="194">
        <v>-0.16381225124771104</v>
      </c>
      <c r="AC2470" s="194">
        <v>-0.17070927205074754</v>
      </c>
      <c r="AD2470" s="194">
        <v>-0.12942508999288799</v>
      </c>
      <c r="AE2470" s="194">
        <v>-0.58593407328135927</v>
      </c>
      <c r="AF2470" s="194">
        <v>-0.56058985731693256</v>
      </c>
      <c r="AG2470" s="194">
        <v>-0.3556924977341101</v>
      </c>
      <c r="AH2470" s="194">
        <v>-0.22816195325469912</v>
      </c>
      <c r="AI2470" s="194">
        <v>-0.39906129024840847</v>
      </c>
      <c r="AJ2470" s="194">
        <v>2.9392071766753003</v>
      </c>
      <c r="AK2470" s="194">
        <v>-0.42533148395870707</v>
      </c>
      <c r="AL2470" s="194">
        <v>-0.41357400637811847</v>
      </c>
      <c r="AM2470" s="194">
        <v>-0.40727342821743018</v>
      </c>
      <c r="AN2470" s="194">
        <v>-0.41991711932188946</v>
      </c>
      <c r="AO2470" s="194">
        <v>-0.39431566579944222</v>
      </c>
      <c r="AP2470" s="194">
        <v>-0.59623990575947139</v>
      </c>
      <c r="AQ2470" s="194">
        <v>-0.58088791903124026</v>
      </c>
      <c r="AR2470" s="194">
        <v>-0.51923935762557916</v>
      </c>
      <c r="AS2470" s="194">
        <v>-0.60319885262854889</v>
      </c>
      <c r="AT2470" s="194">
        <v>-0.69420838492976356</v>
      </c>
      <c r="AU2470" s="194">
        <v>-0.53578767762435819</v>
      </c>
      <c r="AV2470" s="194">
        <v>-0.59814854813487162</v>
      </c>
      <c r="AW2470" s="194">
        <v>-0.54334514537074274</v>
      </c>
      <c r="AX2470" s="194">
        <v>-0.52105330201175315</v>
      </c>
      <c r="AY2470" s="194">
        <v>-0.54988904201987787</v>
      </c>
      <c r="AZ2470" s="194">
        <v>-0.61285866327210525</v>
      </c>
      <c r="BA2470" s="194">
        <v>-0.69523013506026388</v>
      </c>
      <c r="BB2470" s="194">
        <v>-0.56230028201896209</v>
      </c>
      <c r="BC2470" s="194">
        <v>-0.56796838282875062</v>
      </c>
      <c r="BD2470" s="194">
        <v>-0.55124950030950837</v>
      </c>
      <c r="BE2470" s="194">
        <v>-0.59079720663324298</v>
      </c>
      <c r="BF2470" s="194">
        <v>-0.6279388723017687</v>
      </c>
      <c r="BG2470" s="194">
        <v>-0.64322395497593532</v>
      </c>
      <c r="BH2470" s="194">
        <v>-0.59811778626213052</v>
      </c>
      <c r="BI2470" s="194">
        <v>-0.60146102862354489</v>
      </c>
      <c r="BJ2470" s="194">
        <v>-0.59159965209733478</v>
      </c>
      <c r="BK2470" s="194">
        <v>-0.65108013816131116</v>
      </c>
      <c r="BL2470" s="194">
        <v>-0.68588884236324743</v>
      </c>
      <c r="BM2470" s="194">
        <v>-0.6651052384231626</v>
      </c>
      <c r="BN2470" s="194">
        <v>-0.7890415171325772</v>
      </c>
      <c r="BO2470" s="194">
        <v>-0.66309650286491817</v>
      </c>
      <c r="BP2470" s="194">
        <v>-0.56258062330087633</v>
      </c>
      <c r="BQ2470" s="194">
        <v>-0.70654035869111098</v>
      </c>
      <c r="BR2470" s="194">
        <v>-0.74645714004343533</v>
      </c>
      <c r="BS2470" s="194">
        <v>-0.79100960663828646</v>
      </c>
      <c r="BT2470" s="194">
        <v>-0.76922185873893156</v>
      </c>
      <c r="BU2470" s="194">
        <v>-0.75766979115846256</v>
      </c>
      <c r="BV2470" s="194">
        <v>-0.81526399600035437</v>
      </c>
      <c r="BW2470" s="194">
        <v>-0.68474599195611541</v>
      </c>
      <c r="BX2470" s="195">
        <v>-0.57110784183380381</v>
      </c>
    </row>
  </sheetData>
  <mergeCells count="27">
    <mergeCell ref="L1634:M1635"/>
    <mergeCell ref="L1994:M1995"/>
    <mergeCell ref="L2414:M2415"/>
    <mergeCell ref="L1844:M1845"/>
    <mergeCell ref="L1904:M1905"/>
    <mergeCell ref="L1934:M1935"/>
    <mergeCell ref="L1964:M1965"/>
    <mergeCell ref="L2384:M2385"/>
    <mergeCell ref="L1874:M1875"/>
    <mergeCell ref="B3:C3"/>
    <mergeCell ref="F3:H3"/>
    <mergeCell ref="K3:N3"/>
    <mergeCell ref="B5:C5"/>
    <mergeCell ref="F5:H5"/>
    <mergeCell ref="K5:N5"/>
    <mergeCell ref="B7:C7"/>
    <mergeCell ref="F7:J7"/>
    <mergeCell ref="L1544:M1545"/>
    <mergeCell ref="L1574:M1575"/>
    <mergeCell ref="L1604:M1605"/>
    <mergeCell ref="L1484:M1485"/>
    <mergeCell ref="L1334:M1335"/>
    <mergeCell ref="L1364:M1365"/>
    <mergeCell ref="L1394:M1395"/>
    <mergeCell ref="L1424:M1425"/>
    <mergeCell ref="L1454:M1455"/>
    <mergeCell ref="L1514:M1515"/>
  </mergeCells>
  <dataValidations count="14">
    <dataValidation type="list" allowBlank="1" showInputMessage="1" showErrorMessage="1" sqref="J10">
      <formula1>$Z$5:$AD$5</formula1>
    </dataValidation>
    <dataValidation type="list" allowBlank="1" showInputMessage="1" showErrorMessage="1" sqref="H10">
      <formula1>$Z$3:$AD$3</formula1>
    </dataValidation>
    <dataValidation type="list" allowBlank="1" showInputMessage="1" showErrorMessage="1" sqref="E10">
      <formula1>$S$5:$W$5</formula1>
    </dataValidation>
    <dataValidation type="list" allowBlank="1" showInputMessage="1" showErrorMessage="1" sqref="C10">
      <formula1>$S$3:$W$3</formula1>
    </dataValidation>
    <dataValidation type="list" allowBlank="1" showInputMessage="1" showErrorMessage="1" sqref="E11">
      <formula1>$S$7:$T$7</formula1>
    </dataValidation>
    <dataValidation type="list" allowBlank="1" showInputMessage="1" showErrorMessage="1" sqref="J11">
      <formula1>$Z$7:$AD$7</formula1>
    </dataValidation>
    <dataValidation type="list" allowBlank="1" showInputMessage="1" showErrorMessage="1" sqref="F5">
      <formula1>RNAVCIDIHEV</formula1>
    </dataValidation>
    <dataValidation type="list" allowBlank="1" showInputMessage="1" showErrorMessage="1" sqref="F7">
      <formula1>RNAVBEVFCV</formula1>
    </dataValidation>
    <dataValidation type="list" allowBlank="1" showInputMessage="1" showErrorMessage="1" sqref="K5">
      <formula1>RNAVCIDIPHEV</formula1>
    </dataValidation>
    <dataValidation type="list" allowBlank="1" showInputMessage="1" showErrorMessage="1" sqref="K3">
      <formula1>RNAVSIPHEV</formula1>
    </dataValidation>
    <dataValidation type="list" allowBlank="1" showInputMessage="1" showErrorMessage="1" sqref="F3">
      <formula1>RNAVSIHEV</formula1>
    </dataValidation>
    <dataValidation type="list" allowBlank="1" showInputMessage="1" showErrorMessage="1" sqref="B7">
      <formula1>RNAVCIDIICEV</formula1>
    </dataValidation>
    <dataValidation type="list" allowBlank="1" showInputMessage="1" showErrorMessage="1" sqref="B5:C5">
      <formula1>RNAVSIDIICEV</formula1>
    </dataValidation>
    <dataValidation type="list" allowBlank="1" showInputMessage="1" showErrorMessage="1" sqref="B3">
      <formula1>RNAVSIICEV</formula1>
    </dataValidation>
  </dataValidation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277"/>
  <sheetViews>
    <sheetView zoomScale="80" zoomScaleNormal="80" workbookViewId="0">
      <selection activeCell="K26" sqref="K26"/>
    </sheetView>
  </sheetViews>
  <sheetFormatPr defaultColWidth="9.140625" defaultRowHeight="15" x14ac:dyDescent="0.25"/>
  <cols>
    <col min="1" max="1" width="7.28515625" style="5" customWidth="1"/>
    <col min="2" max="2" width="10.140625" style="5" customWidth="1"/>
    <col min="3" max="3" width="10" style="5" customWidth="1"/>
    <col min="4" max="4" width="9.7109375" style="5" customWidth="1"/>
    <col min="5" max="5" width="11.140625" style="5" customWidth="1"/>
    <col min="6" max="6" width="10.140625" style="5" customWidth="1"/>
    <col min="7" max="7" width="13.85546875" style="5" bestFit="1" customWidth="1"/>
    <col min="8" max="8" width="10" style="5" bestFit="1" customWidth="1"/>
    <col min="9" max="9" width="11" style="5" customWidth="1"/>
    <col min="10" max="12" width="12.42578125" style="5" bestFit="1" customWidth="1"/>
    <col min="13" max="13" width="12.42578125" style="5" customWidth="1"/>
    <col min="14" max="14" width="13.85546875" style="5" bestFit="1" customWidth="1"/>
    <col min="15" max="15" width="12.42578125" style="5" bestFit="1" customWidth="1"/>
    <col min="16" max="17" width="11.42578125" style="5" bestFit="1" customWidth="1"/>
    <col min="18" max="18" width="13.85546875" style="5" bestFit="1" customWidth="1"/>
    <col min="19" max="19" width="9.85546875" style="5" bestFit="1" customWidth="1"/>
    <col min="20" max="20" width="11.42578125" style="5" bestFit="1" customWidth="1"/>
    <col min="21" max="21" width="16" style="5" bestFit="1" customWidth="1"/>
    <col min="22" max="22" width="12.28515625" style="5" bestFit="1" customWidth="1"/>
    <col min="23" max="23" width="13.42578125" style="5" bestFit="1" customWidth="1"/>
    <col min="24" max="24" width="11.28515625" style="5" customWidth="1"/>
    <col min="25" max="25" width="11.42578125" style="5" bestFit="1" customWidth="1"/>
    <col min="26" max="26" width="12.42578125" style="5" bestFit="1" customWidth="1"/>
    <col min="27" max="27" width="12.140625" style="5" bestFit="1" customWidth="1"/>
    <col min="28" max="28" width="11.85546875" style="5" bestFit="1" customWidth="1"/>
    <col min="29" max="29" width="10.28515625" style="5" customWidth="1"/>
    <col min="30" max="30" width="12.28515625" style="5" bestFit="1" customWidth="1"/>
    <col min="31" max="31" width="9.85546875" style="5" bestFit="1" customWidth="1"/>
    <col min="32" max="32" width="9.7109375" style="5" bestFit="1" customWidth="1"/>
    <col min="33" max="34" width="11.85546875" style="5" bestFit="1" customWidth="1"/>
    <col min="35" max="35" width="12.28515625" style="5" bestFit="1" customWidth="1"/>
    <col min="36" max="36" width="11.85546875" style="5" bestFit="1" customWidth="1"/>
    <col min="37" max="37" width="9.7109375" style="5" bestFit="1" customWidth="1"/>
    <col min="38" max="39" width="11.42578125" style="5" bestFit="1" customWidth="1"/>
    <col min="40" max="40" width="12.28515625" style="5" bestFit="1" customWidth="1"/>
    <col min="41" max="41" width="12.140625" style="5" customWidth="1"/>
    <col min="42" max="42" width="11.7109375" style="5" customWidth="1"/>
    <col min="43" max="43" width="12.42578125" style="5" customWidth="1"/>
    <col min="44" max="45" width="9.85546875" style="5" bestFit="1" customWidth="1"/>
    <col min="46" max="46" width="10.140625" style="5" customWidth="1"/>
    <col min="47" max="47" width="10" style="5" bestFit="1" customWidth="1"/>
    <col min="48" max="48" width="9.85546875" style="5" bestFit="1" customWidth="1"/>
    <col min="49" max="49" width="13.85546875" style="5" bestFit="1" customWidth="1"/>
    <col min="50" max="51" width="11.42578125" style="5" bestFit="1" customWidth="1"/>
    <col min="52" max="53" width="9.85546875" style="5" bestFit="1" customWidth="1"/>
    <col min="54" max="54" width="10.7109375" style="5" bestFit="1" customWidth="1"/>
    <col min="55" max="55" width="11.85546875" style="5" bestFit="1" customWidth="1"/>
    <col min="56" max="56" width="10.85546875" style="5" bestFit="1" customWidth="1"/>
    <col min="57" max="57" width="9.85546875" style="5" customWidth="1"/>
    <col min="58" max="58" width="10" style="5" customWidth="1"/>
    <col min="59" max="59" width="13.85546875" style="5" bestFit="1" customWidth="1"/>
    <col min="60" max="61" width="11.42578125" style="5" bestFit="1" customWidth="1"/>
    <col min="62" max="62" width="10" style="5" bestFit="1" customWidth="1"/>
    <col min="63" max="64" width="9.28515625" style="5" bestFit="1" customWidth="1"/>
    <col min="65" max="65" width="12.140625" style="5" customWidth="1"/>
    <col min="66" max="66" width="10" style="5" customWidth="1"/>
    <col min="67" max="67" width="9.42578125" style="5" customWidth="1"/>
    <col min="68" max="69" width="10" style="5" customWidth="1"/>
    <col min="70" max="70" width="9.7109375" style="5" bestFit="1" customWidth="1"/>
    <col min="71" max="72" width="11.42578125" style="5" bestFit="1" customWidth="1"/>
    <col min="73" max="73" width="10" style="5" bestFit="1" customWidth="1"/>
    <col min="74" max="74" width="7.7109375" style="5" bestFit="1" customWidth="1"/>
    <col min="75" max="75" width="9.28515625" style="5" bestFit="1" customWidth="1"/>
    <col min="76" max="76" width="10" style="5" bestFit="1" customWidth="1"/>
    <col min="77" max="80" width="9.28515625" style="5" bestFit="1" customWidth="1"/>
    <col min="81" max="81" width="9.7109375" style="5" bestFit="1" customWidth="1"/>
    <col min="82" max="83" width="11.42578125" style="5" bestFit="1" customWidth="1"/>
    <col min="84" max="84" width="10" style="5" bestFit="1" customWidth="1"/>
    <col min="85" max="16384" width="9.140625" style="5"/>
  </cols>
  <sheetData>
    <row r="1" spans="1:73" ht="15.6" x14ac:dyDescent="0.3">
      <c r="A1" s="4" t="s">
        <v>23</v>
      </c>
    </row>
    <row r="2" spans="1:73" ht="21" customHeight="1" x14ac:dyDescent="0.3"/>
    <row r="3" spans="1:73" ht="13.5" customHeight="1" x14ac:dyDescent="0.3">
      <c r="A3" s="6" t="s">
        <v>24</v>
      </c>
    </row>
    <row r="4" spans="1:73" ht="51" customHeight="1" x14ac:dyDescent="0.3">
      <c r="A4" s="7"/>
      <c r="B4" s="696" t="s">
        <v>25</v>
      </c>
      <c r="C4" s="697"/>
      <c r="D4" s="697"/>
      <c r="E4" s="697"/>
      <c r="F4" s="697"/>
      <c r="G4" s="697"/>
      <c r="H4" s="697"/>
      <c r="I4" s="698"/>
      <c r="J4" s="422" t="s">
        <v>26</v>
      </c>
      <c r="K4" s="696" t="s">
        <v>27</v>
      </c>
      <c r="L4" s="697"/>
      <c r="M4" s="697"/>
      <c r="N4" s="697"/>
      <c r="O4" s="698"/>
      <c r="P4" s="696" t="s">
        <v>28</v>
      </c>
      <c r="Q4" s="697"/>
      <c r="R4" s="697"/>
      <c r="S4" s="697"/>
      <c r="T4" s="698"/>
      <c r="U4" s="696" t="s">
        <v>29</v>
      </c>
      <c r="V4" s="698"/>
      <c r="W4" s="8" t="s">
        <v>30</v>
      </c>
      <c r="X4" s="423" t="s">
        <v>31</v>
      </c>
      <c r="Y4" s="696" t="s">
        <v>32</v>
      </c>
      <c r="Z4" s="698"/>
      <c r="AA4" s="696" t="s">
        <v>33</v>
      </c>
      <c r="AB4" s="697"/>
      <c r="AC4" s="697"/>
      <c r="AD4" s="698"/>
      <c r="AE4" s="699" t="s">
        <v>34</v>
      </c>
      <c r="AF4" s="700"/>
      <c r="AG4" s="700"/>
      <c r="AH4" s="700"/>
      <c r="AI4" s="701"/>
      <c r="AJ4" s="699" t="s">
        <v>35</v>
      </c>
      <c r="AK4" s="700"/>
      <c r="AL4" s="700"/>
      <c r="AM4" s="700"/>
      <c r="AN4" s="701"/>
      <c r="AO4" s="699" t="s">
        <v>36</v>
      </c>
      <c r="AP4" s="700"/>
      <c r="AQ4" s="700"/>
      <c r="AR4" s="700"/>
      <c r="AS4" s="701"/>
      <c r="AT4" s="699" t="s">
        <v>37</v>
      </c>
      <c r="AU4" s="700"/>
      <c r="AV4" s="701"/>
      <c r="AW4" s="699" t="s">
        <v>38</v>
      </c>
      <c r="AX4" s="700"/>
      <c r="AY4" s="700"/>
      <c r="AZ4" s="700"/>
      <c r="BA4" s="701"/>
      <c r="BB4" s="704" t="s">
        <v>39</v>
      </c>
      <c r="BC4" s="705"/>
      <c r="BD4" s="423" t="s">
        <v>40</v>
      </c>
      <c r="BE4" s="9" t="s">
        <v>41</v>
      </c>
      <c r="BF4" s="10" t="s">
        <v>42</v>
      </c>
      <c r="BG4" s="696" t="s">
        <v>43</v>
      </c>
      <c r="BH4" s="698"/>
      <c r="BI4" s="11" t="s">
        <v>44</v>
      </c>
      <c r="BJ4" s="699" t="s">
        <v>45</v>
      </c>
      <c r="BK4" s="700"/>
      <c r="BL4" s="700"/>
      <c r="BM4" s="700"/>
      <c r="BN4" s="701"/>
      <c r="BO4" s="424" t="s">
        <v>46</v>
      </c>
      <c r="BP4" s="12" t="s">
        <v>47</v>
      </c>
      <c r="BQ4" s="12" t="s">
        <v>48</v>
      </c>
      <c r="BR4" s="12" t="s">
        <v>49</v>
      </c>
      <c r="BS4" s="12" t="s">
        <v>50</v>
      </c>
      <c r="BT4" s="12" t="s">
        <v>495</v>
      </c>
      <c r="BU4" s="428" t="s">
        <v>863</v>
      </c>
    </row>
    <row r="5" spans="1:73" ht="79.900000000000006" x14ac:dyDescent="0.3">
      <c r="A5" s="13"/>
      <c r="B5" s="14" t="s">
        <v>51</v>
      </c>
      <c r="C5" s="14" t="s">
        <v>52</v>
      </c>
      <c r="D5" s="14" t="s">
        <v>53</v>
      </c>
      <c r="E5" s="14" t="s">
        <v>54</v>
      </c>
      <c r="F5" s="15" t="s">
        <v>55</v>
      </c>
      <c r="G5" s="14" t="s">
        <v>56</v>
      </c>
      <c r="H5" s="14" t="s">
        <v>57</v>
      </c>
      <c r="I5" s="14" t="s">
        <v>58</v>
      </c>
      <c r="J5" s="14" t="s">
        <v>59</v>
      </c>
      <c r="K5" s="14" t="s">
        <v>60</v>
      </c>
      <c r="L5" s="14" t="s">
        <v>61</v>
      </c>
      <c r="M5" s="14" t="s">
        <v>62</v>
      </c>
      <c r="N5" s="15" t="s">
        <v>56</v>
      </c>
      <c r="O5" s="15" t="s">
        <v>63</v>
      </c>
      <c r="P5" s="14" t="s">
        <v>61</v>
      </c>
      <c r="Q5" s="14" t="s">
        <v>62</v>
      </c>
      <c r="R5" s="14" t="s">
        <v>56</v>
      </c>
      <c r="S5" s="14" t="s">
        <v>63</v>
      </c>
      <c r="T5" s="14" t="s">
        <v>64</v>
      </c>
      <c r="U5" s="14" t="s">
        <v>56</v>
      </c>
      <c r="V5" s="14" t="s">
        <v>64</v>
      </c>
      <c r="W5" s="14" t="s">
        <v>61</v>
      </c>
      <c r="X5" s="15" t="s">
        <v>65</v>
      </c>
      <c r="Y5" s="14" t="s">
        <v>61</v>
      </c>
      <c r="Z5" s="14" t="s">
        <v>62</v>
      </c>
      <c r="AA5" s="14" t="s">
        <v>60</v>
      </c>
      <c r="AB5" s="14" t="s">
        <v>66</v>
      </c>
      <c r="AC5" s="14" t="s">
        <v>61</v>
      </c>
      <c r="AD5" s="14" t="s">
        <v>67</v>
      </c>
      <c r="AE5" s="14" t="s">
        <v>68</v>
      </c>
      <c r="AF5" s="15" t="s">
        <v>69</v>
      </c>
      <c r="AG5" s="15" t="s">
        <v>60</v>
      </c>
      <c r="AH5" s="15" t="s">
        <v>70</v>
      </c>
      <c r="AI5" s="16" t="s">
        <v>71</v>
      </c>
      <c r="AJ5" s="14" t="s">
        <v>68</v>
      </c>
      <c r="AK5" s="15" t="s">
        <v>69</v>
      </c>
      <c r="AL5" s="15" t="s">
        <v>60</v>
      </c>
      <c r="AM5" s="15" t="s">
        <v>70</v>
      </c>
      <c r="AN5" s="16" t="s">
        <v>71</v>
      </c>
      <c r="AO5" s="14" t="s">
        <v>68</v>
      </c>
      <c r="AP5" s="15" t="s">
        <v>69</v>
      </c>
      <c r="AQ5" s="15" t="s">
        <v>60</v>
      </c>
      <c r="AR5" s="15" t="s">
        <v>70</v>
      </c>
      <c r="AS5" s="16" t="s">
        <v>71</v>
      </c>
      <c r="AT5" s="15" t="s">
        <v>68</v>
      </c>
      <c r="AU5" s="15" t="s">
        <v>69</v>
      </c>
      <c r="AV5" s="16" t="s">
        <v>71</v>
      </c>
      <c r="AW5" s="15" t="s">
        <v>68</v>
      </c>
      <c r="AX5" s="15" t="s">
        <v>69</v>
      </c>
      <c r="AY5" s="15" t="s">
        <v>60</v>
      </c>
      <c r="AZ5" s="15" t="s">
        <v>70</v>
      </c>
      <c r="BA5" s="16" t="s">
        <v>71</v>
      </c>
      <c r="BB5" s="17" t="s">
        <v>72</v>
      </c>
      <c r="BC5" s="18" t="s">
        <v>68</v>
      </c>
      <c r="BD5" s="19" t="s">
        <v>73</v>
      </c>
      <c r="BE5" s="14" t="s">
        <v>74</v>
      </c>
      <c r="BF5" s="15" t="s">
        <v>61</v>
      </c>
      <c r="BG5" s="14" t="s">
        <v>56</v>
      </c>
      <c r="BH5" s="14" t="s">
        <v>75</v>
      </c>
      <c r="BI5" s="15" t="s">
        <v>76</v>
      </c>
      <c r="BJ5" s="14" t="s">
        <v>68</v>
      </c>
      <c r="BK5" s="15" t="s">
        <v>69</v>
      </c>
      <c r="BL5" s="15" t="s">
        <v>60</v>
      </c>
      <c r="BM5" s="15" t="s">
        <v>70</v>
      </c>
      <c r="BN5" s="16" t="s">
        <v>71</v>
      </c>
      <c r="BO5" s="19" t="s">
        <v>60</v>
      </c>
      <c r="BP5" s="15" t="s">
        <v>60</v>
      </c>
      <c r="BQ5" s="15" t="s">
        <v>60</v>
      </c>
      <c r="BR5" s="15" t="s">
        <v>60</v>
      </c>
      <c r="BS5" s="15" t="s">
        <v>61</v>
      </c>
      <c r="BT5" s="15" t="s">
        <v>496</v>
      </c>
      <c r="BU5" s="428" t="s">
        <v>68</v>
      </c>
    </row>
    <row r="6" spans="1:73" ht="14.45" x14ac:dyDescent="0.3">
      <c r="A6" s="20" t="s">
        <v>77</v>
      </c>
      <c r="B6" s="21">
        <v>2.54</v>
      </c>
      <c r="C6" s="21">
        <v>2.54</v>
      </c>
      <c r="D6" s="21">
        <v>1.056</v>
      </c>
      <c r="E6" s="21">
        <v>0.26700000000000002</v>
      </c>
      <c r="F6" s="21">
        <v>1.056</v>
      </c>
      <c r="G6" s="21">
        <v>133.316</v>
      </c>
      <c r="H6" s="21">
        <v>2.5</v>
      </c>
      <c r="I6" s="22">
        <v>100</v>
      </c>
      <c r="J6" s="21">
        <v>2.5</v>
      </c>
      <c r="K6" s="21">
        <v>2.089</v>
      </c>
      <c r="L6" s="21">
        <v>0.90500000000000003</v>
      </c>
      <c r="M6" s="21">
        <v>3.6509999999999998</v>
      </c>
      <c r="N6" s="21">
        <v>2.0270000000000001</v>
      </c>
      <c r="O6" s="21">
        <v>0.25800000000000001</v>
      </c>
      <c r="P6" s="21">
        <v>0.8</v>
      </c>
      <c r="Q6" s="21">
        <v>1.2010000000000001</v>
      </c>
      <c r="R6" s="21">
        <v>2.0270000000000001</v>
      </c>
      <c r="S6" s="21">
        <v>0.25800000000000001</v>
      </c>
      <c r="T6" s="21">
        <v>63.02</v>
      </c>
      <c r="U6" s="21">
        <v>598.35</v>
      </c>
      <c r="V6" s="21">
        <v>193.82</v>
      </c>
      <c r="W6" s="21">
        <v>0.81999999284744263</v>
      </c>
      <c r="X6" s="21">
        <v>16.71903464383028</v>
      </c>
      <c r="Y6" s="21">
        <v>4.2720000000000002</v>
      </c>
      <c r="Z6" s="21">
        <v>4.2720000000000002</v>
      </c>
      <c r="AA6" s="21">
        <v>1.4950000000000001</v>
      </c>
      <c r="AB6" s="21">
        <v>0.12199999999999996</v>
      </c>
      <c r="AC6" s="21">
        <v>0.47154493127067021</v>
      </c>
      <c r="AD6" s="23">
        <v>10</v>
      </c>
      <c r="AE6" s="21">
        <v>0.61498714625340167</v>
      </c>
      <c r="AF6" s="24">
        <v>0.61498714625340167</v>
      </c>
      <c r="AG6" s="24">
        <v>7.9859999999999998</v>
      </c>
      <c r="AH6" s="24">
        <v>1.3484759151935577</v>
      </c>
      <c r="AI6" s="24">
        <v>2.4170000553131104</v>
      </c>
      <c r="AJ6" s="21">
        <v>0.61376230359972495</v>
      </c>
      <c r="AK6" s="24">
        <v>0.61376230359972495</v>
      </c>
      <c r="AL6" s="24">
        <v>7.9859999999999998</v>
      </c>
      <c r="AM6" s="24">
        <v>1.3484759151935577</v>
      </c>
      <c r="AN6" s="24">
        <v>2.4170000553131104</v>
      </c>
      <c r="AO6" s="21">
        <v>0.61806221465366795</v>
      </c>
      <c r="AP6" s="24">
        <v>0.61806221465366795</v>
      </c>
      <c r="AQ6" s="24">
        <v>7.9859999999999998</v>
      </c>
      <c r="AR6" s="24">
        <v>1.3484759151935577</v>
      </c>
      <c r="AS6" s="24">
        <v>2.4170000553131104</v>
      </c>
      <c r="AT6" s="21">
        <v>0.6142014441478798</v>
      </c>
      <c r="AU6" s="21">
        <v>0.6142014441478798</v>
      </c>
      <c r="AV6" s="24">
        <v>2.4170000553131104</v>
      </c>
      <c r="AW6" s="21">
        <v>0.59345455834033944</v>
      </c>
      <c r="AX6" s="24">
        <v>0.59345455834033944</v>
      </c>
      <c r="AY6" s="24">
        <v>7.9859999999999998</v>
      </c>
      <c r="AZ6" s="24">
        <v>1.3484759151935577</v>
      </c>
      <c r="BA6" s="24">
        <v>2.4170000553131104</v>
      </c>
      <c r="BB6" s="22">
        <v>7</v>
      </c>
      <c r="BC6" s="22">
        <v>7.9859999999999998</v>
      </c>
      <c r="BD6" s="21">
        <v>0.59345455834033944</v>
      </c>
      <c r="BE6" s="25">
        <v>0</v>
      </c>
      <c r="BF6" s="21">
        <v>0.47154493127067021</v>
      </c>
      <c r="BG6" s="26">
        <v>62.701000000000001</v>
      </c>
      <c r="BH6" s="26">
        <v>23.666</v>
      </c>
      <c r="BI6" s="27">
        <v>1.4950000000000001</v>
      </c>
      <c r="BJ6" s="21">
        <v>0.61166150784265905</v>
      </c>
      <c r="BK6" s="24">
        <v>0.61166150784265905</v>
      </c>
      <c r="BL6" s="24">
        <v>7.9859999999999998</v>
      </c>
      <c r="BM6" s="24">
        <v>1.3484759151935577</v>
      </c>
      <c r="BN6" s="24">
        <v>2.4170000553131104</v>
      </c>
      <c r="BO6" s="28">
        <v>7.9859999999999998</v>
      </c>
      <c r="BP6" s="21">
        <v>7.9859999999999998</v>
      </c>
      <c r="BQ6" s="21">
        <v>7.9859999999999998</v>
      </c>
      <c r="BR6" s="21">
        <v>7.9859999999999998</v>
      </c>
      <c r="BS6" s="21">
        <v>2.54</v>
      </c>
      <c r="BT6" s="242">
        <v>0</v>
      </c>
      <c r="BU6" s="425">
        <v>0.59345455834033944</v>
      </c>
    </row>
    <row r="7" spans="1:73" ht="14.45" x14ac:dyDescent="0.3">
      <c r="A7" s="29" t="s">
        <v>78</v>
      </c>
      <c r="B7" s="30">
        <v>22.21</v>
      </c>
      <c r="C7" s="30">
        <v>24.97</v>
      </c>
      <c r="D7" s="30">
        <v>41.286000000000001</v>
      </c>
      <c r="E7" s="30">
        <v>14.532999999999999</v>
      </c>
      <c r="F7" s="30">
        <v>41.286000000000001</v>
      </c>
      <c r="G7" s="30">
        <v>705.99300000000005</v>
      </c>
      <c r="H7" s="30">
        <v>26</v>
      </c>
      <c r="I7" s="31">
        <v>50</v>
      </c>
      <c r="J7" s="30">
        <v>26</v>
      </c>
      <c r="K7" s="30">
        <v>16.209</v>
      </c>
      <c r="L7" s="30">
        <v>36.017000000000003</v>
      </c>
      <c r="M7" s="30">
        <v>16.152999999999999</v>
      </c>
      <c r="N7" s="30">
        <v>657.005</v>
      </c>
      <c r="O7" s="30">
        <v>1.56</v>
      </c>
      <c r="P7" s="30">
        <v>20.867000000000001</v>
      </c>
      <c r="Q7" s="30">
        <v>25.114999999999998</v>
      </c>
      <c r="R7" s="30">
        <v>657.005</v>
      </c>
      <c r="S7" s="30">
        <v>1.56</v>
      </c>
      <c r="T7" s="30">
        <v>349.15</v>
      </c>
      <c r="U7" s="30">
        <v>1520.4380000000001</v>
      </c>
      <c r="V7" s="30">
        <v>6907</v>
      </c>
      <c r="W7" s="30">
        <v>23.739999771118164</v>
      </c>
      <c r="X7" s="30">
        <v>68.316154145581933</v>
      </c>
      <c r="Y7" s="30">
        <v>3.5310000000000001</v>
      </c>
      <c r="Z7" s="30">
        <v>3.5310000000000001</v>
      </c>
      <c r="AA7" s="30">
        <v>12.417</v>
      </c>
      <c r="AB7" s="30">
        <v>2.2349999999999994</v>
      </c>
      <c r="AC7" s="30">
        <v>23.954809379648633</v>
      </c>
      <c r="AD7" s="23">
        <v>100</v>
      </c>
      <c r="AE7" s="30">
        <v>9.7513534250812377</v>
      </c>
      <c r="AF7" s="32">
        <v>9.7513534250812377</v>
      </c>
      <c r="AG7" s="32">
        <v>281.86599999999999</v>
      </c>
      <c r="AH7" s="32">
        <v>11.266705870628355</v>
      </c>
      <c r="AI7" s="32">
        <v>28.822000503540039</v>
      </c>
      <c r="AJ7" s="30">
        <v>9.7319320864746022</v>
      </c>
      <c r="AK7" s="32">
        <v>9.7319320864746022</v>
      </c>
      <c r="AL7" s="32">
        <v>281.86599999999999</v>
      </c>
      <c r="AM7" s="32">
        <v>11.266705870628355</v>
      </c>
      <c r="AN7" s="32">
        <v>28.822000503540039</v>
      </c>
      <c r="AO7" s="30">
        <v>9.8001122958315872</v>
      </c>
      <c r="AP7" s="32">
        <v>9.8001122958315872</v>
      </c>
      <c r="AQ7" s="32">
        <v>281.86599999999999</v>
      </c>
      <c r="AR7" s="32">
        <v>11.266705870628355</v>
      </c>
      <c r="AS7" s="32">
        <v>28.822000503540039</v>
      </c>
      <c r="AT7" s="30">
        <v>9.7388951827188581</v>
      </c>
      <c r="AU7" s="30">
        <v>9.7388951827188581</v>
      </c>
      <c r="AV7" s="32">
        <v>28.822000503540039</v>
      </c>
      <c r="AW7" s="30">
        <v>9.4099286064064369</v>
      </c>
      <c r="AX7" s="32">
        <v>9.4099286064064369</v>
      </c>
      <c r="AY7" s="32">
        <v>281.86599999999999</v>
      </c>
      <c r="AZ7" s="32">
        <v>11.266705870628355</v>
      </c>
      <c r="BA7" s="32">
        <v>28.822000503540039</v>
      </c>
      <c r="BB7" s="31">
        <v>92</v>
      </c>
      <c r="BC7" s="31">
        <v>281.86599999999999</v>
      </c>
      <c r="BD7" s="30">
        <v>9.4099286064064369</v>
      </c>
      <c r="BE7" s="33">
        <v>0</v>
      </c>
      <c r="BF7" s="30">
        <v>23.954809379648633</v>
      </c>
      <c r="BG7" s="34">
        <v>273.49700000000001</v>
      </c>
      <c r="BH7" s="34">
        <v>41.469000000000001</v>
      </c>
      <c r="BI7" s="35">
        <v>12.417</v>
      </c>
      <c r="BJ7" s="30">
        <v>9.6986214684789864</v>
      </c>
      <c r="BK7" s="32">
        <v>9.6986214684789864</v>
      </c>
      <c r="BL7" s="32">
        <v>281.86599999999999</v>
      </c>
      <c r="BM7" s="32">
        <v>11.266705870628355</v>
      </c>
      <c r="BN7" s="32">
        <v>28.822000503540039</v>
      </c>
      <c r="BO7" s="36">
        <v>281.86599999999999</v>
      </c>
      <c r="BP7" s="30">
        <v>281.86599999999999</v>
      </c>
      <c r="BQ7" s="30">
        <v>281.86599999999999</v>
      </c>
      <c r="BR7" s="30">
        <v>281.86599999999999</v>
      </c>
      <c r="BS7" s="30">
        <v>22.21</v>
      </c>
      <c r="BT7" s="242">
        <v>31.159273059355947</v>
      </c>
      <c r="BU7" s="426">
        <v>9.4099286064064369</v>
      </c>
    </row>
    <row r="8" spans="1:73" ht="14.45" x14ac:dyDescent="0.3">
      <c r="A8" s="29" t="s">
        <v>79</v>
      </c>
      <c r="B8" s="30">
        <v>36.4</v>
      </c>
      <c r="C8" s="30">
        <v>41.05</v>
      </c>
      <c r="D8" s="30">
        <v>31.969000000000001</v>
      </c>
      <c r="E8" s="30">
        <v>17.425000000000001</v>
      </c>
      <c r="F8" s="30">
        <v>31.969000000000001</v>
      </c>
      <c r="G8" s="30">
        <v>832.952</v>
      </c>
      <c r="H8" s="30">
        <v>48.900001525878899</v>
      </c>
      <c r="I8" s="31">
        <v>100</v>
      </c>
      <c r="J8" s="30">
        <v>48.900001525878899</v>
      </c>
      <c r="K8" s="30">
        <v>433.51799999999997</v>
      </c>
      <c r="L8" s="30">
        <v>137.08099999999999</v>
      </c>
      <c r="M8" s="30">
        <v>177.68799999999999</v>
      </c>
      <c r="N8" s="30">
        <v>2076.9879999999998</v>
      </c>
      <c r="O8" s="30">
        <v>256.41199999999998</v>
      </c>
      <c r="P8" s="30">
        <v>53.86</v>
      </c>
      <c r="Q8" s="30">
        <v>66.543000000000006</v>
      </c>
      <c r="R8" s="30">
        <v>2076.9879999999998</v>
      </c>
      <c r="S8" s="30">
        <v>256.41199999999998</v>
      </c>
      <c r="T8" s="30">
        <v>628.01</v>
      </c>
      <c r="U8" s="30">
        <v>98.587999999999994</v>
      </c>
      <c r="V8" s="30">
        <v>267.62</v>
      </c>
      <c r="W8" s="30">
        <v>181.60000610351562</v>
      </c>
      <c r="X8" s="30">
        <v>189.33522771506424</v>
      </c>
      <c r="Y8" s="30">
        <v>69.412999999999997</v>
      </c>
      <c r="Z8" s="30">
        <v>69.412999999999997</v>
      </c>
      <c r="AA8" s="30">
        <v>116.035</v>
      </c>
      <c r="AB8" s="30">
        <v>11.902000000000001</v>
      </c>
      <c r="AC8" s="30">
        <v>121.63087470943928</v>
      </c>
      <c r="AD8" s="23">
        <v>40</v>
      </c>
      <c r="AE8" s="30">
        <v>64.213488868141468</v>
      </c>
      <c r="AF8" s="32">
        <v>64.213488868141468</v>
      </c>
      <c r="AG8" s="32">
        <v>103.351</v>
      </c>
      <c r="AH8" s="32">
        <v>9.8552168130874609</v>
      </c>
      <c r="AI8" s="32">
        <v>30</v>
      </c>
      <c r="AJ8" s="30">
        <v>64.085597707185912</v>
      </c>
      <c r="AK8" s="32">
        <v>64.085597707185912</v>
      </c>
      <c r="AL8" s="32">
        <v>103.351</v>
      </c>
      <c r="AM8" s="32">
        <v>9.8552168130874609</v>
      </c>
      <c r="AN8" s="32">
        <v>30</v>
      </c>
      <c r="AO8" s="30">
        <v>64.534570165030743</v>
      </c>
      <c r="AP8" s="32">
        <v>64.534570165030743</v>
      </c>
      <c r="AQ8" s="32">
        <v>103.351</v>
      </c>
      <c r="AR8" s="32">
        <v>9.8552168130874609</v>
      </c>
      <c r="AS8" s="32">
        <v>30</v>
      </c>
      <c r="AT8" s="30">
        <v>64.131450286174399</v>
      </c>
      <c r="AU8" s="30">
        <v>64.131450286174399</v>
      </c>
      <c r="AV8" s="32">
        <v>30</v>
      </c>
      <c r="AW8" s="30">
        <v>61.965177496625472</v>
      </c>
      <c r="AX8" s="32">
        <v>61.965177496625472</v>
      </c>
      <c r="AY8" s="32">
        <v>103.351</v>
      </c>
      <c r="AZ8" s="32">
        <v>9.8552168130874609</v>
      </c>
      <c r="BA8" s="32">
        <v>30</v>
      </c>
      <c r="BB8" s="31">
        <v>2.5</v>
      </c>
      <c r="BC8" s="31">
        <v>103.351</v>
      </c>
      <c r="BD8" s="34">
        <v>76.411000000000001</v>
      </c>
      <c r="BE8" s="33">
        <v>60</v>
      </c>
      <c r="BF8" s="30">
        <v>121.63087470943928</v>
      </c>
      <c r="BG8" s="34">
        <v>20.137</v>
      </c>
      <c r="BH8" s="34">
        <v>16.204000000000001</v>
      </c>
      <c r="BI8" s="35">
        <v>116.035</v>
      </c>
      <c r="BJ8" s="30">
        <v>63.866244464142675</v>
      </c>
      <c r="BK8" s="32">
        <v>63.866244464142675</v>
      </c>
      <c r="BL8" s="32">
        <v>103.351</v>
      </c>
      <c r="BM8" s="32">
        <v>9.8552168130874609</v>
      </c>
      <c r="BN8" s="32">
        <v>30</v>
      </c>
      <c r="BO8" s="36">
        <v>103.351</v>
      </c>
      <c r="BP8" s="30">
        <v>103.351</v>
      </c>
      <c r="BQ8" s="30">
        <v>103.351</v>
      </c>
      <c r="BR8" s="30">
        <v>103.351</v>
      </c>
      <c r="BS8" s="30">
        <v>36.4</v>
      </c>
      <c r="BT8" s="242">
        <v>245.78219697681638</v>
      </c>
      <c r="BU8" s="426">
        <v>61.965177496625472</v>
      </c>
    </row>
    <row r="9" spans="1:73" ht="14.45" x14ac:dyDescent="0.3">
      <c r="A9" s="29" t="s">
        <v>80</v>
      </c>
      <c r="B9" s="30">
        <v>3.5070000000000001</v>
      </c>
      <c r="C9" s="30">
        <v>3.5070000000000001</v>
      </c>
      <c r="D9" s="30">
        <v>3.5750000000000002</v>
      </c>
      <c r="E9" s="30">
        <v>0.13300000000000001</v>
      </c>
      <c r="F9" s="30">
        <v>3.5750000000000002</v>
      </c>
      <c r="G9" s="30">
        <v>7.1970000000000001</v>
      </c>
      <c r="H9" s="30">
        <v>3.7000000476837154</v>
      </c>
      <c r="I9" s="31">
        <v>90</v>
      </c>
      <c r="J9" s="30">
        <v>3.7000000476837154</v>
      </c>
      <c r="K9" s="30">
        <v>17.379000000000001</v>
      </c>
      <c r="L9" s="30">
        <v>35.344999999999999</v>
      </c>
      <c r="M9" s="30">
        <v>35.344999999999999</v>
      </c>
      <c r="N9" s="30">
        <v>54.607999999999997</v>
      </c>
      <c r="O9" s="30">
        <v>25.943999999999999</v>
      </c>
      <c r="P9" s="30">
        <v>8.1219999999999999</v>
      </c>
      <c r="Q9" s="30">
        <v>8.4039999999999999</v>
      </c>
      <c r="R9" s="30">
        <v>54.607999999999997</v>
      </c>
      <c r="S9" s="30">
        <v>25.943999999999999</v>
      </c>
      <c r="T9" s="30">
        <v>55.97</v>
      </c>
      <c r="U9" s="30">
        <v>52.558</v>
      </c>
      <c r="V9" s="30">
        <v>7.84</v>
      </c>
      <c r="W9" s="30">
        <v>29.711999893188477</v>
      </c>
      <c r="X9" s="30">
        <v>1.4152588555858308</v>
      </c>
      <c r="Y9" s="30">
        <v>3.738</v>
      </c>
      <c r="Z9" s="30">
        <v>3.738</v>
      </c>
      <c r="AA9" s="30">
        <v>28.841000000000001</v>
      </c>
      <c r="AB9" s="30">
        <v>251.84100000000001</v>
      </c>
      <c r="AC9" s="30">
        <v>2.6634014598039615</v>
      </c>
      <c r="AD9" s="23">
        <v>20</v>
      </c>
      <c r="AE9" s="30">
        <v>1.4347004592228441</v>
      </c>
      <c r="AF9" s="32">
        <v>1.4347004592228441</v>
      </c>
      <c r="AG9" s="32">
        <v>36.619</v>
      </c>
      <c r="AH9" s="32">
        <v>5.9736224174499508</v>
      </c>
      <c r="AI9" s="32">
        <v>2.9600000381469727</v>
      </c>
      <c r="AJ9" s="30">
        <v>1.4318430298791394</v>
      </c>
      <c r="AK9" s="32">
        <v>1.4318430298791394</v>
      </c>
      <c r="AL9" s="32">
        <v>36.619</v>
      </c>
      <c r="AM9" s="32">
        <v>5.9736224174499508</v>
      </c>
      <c r="AN9" s="32">
        <v>2.9600000381469727</v>
      </c>
      <c r="AO9" s="30">
        <v>1.4418742710218078</v>
      </c>
      <c r="AP9" s="32">
        <v>1.4418742710218078</v>
      </c>
      <c r="AQ9" s="32">
        <v>36.619</v>
      </c>
      <c r="AR9" s="32">
        <v>5.9736224174499508</v>
      </c>
      <c r="AS9" s="32">
        <v>2.9600000381469727</v>
      </c>
      <c r="AT9" s="30">
        <v>1.4328674986829826</v>
      </c>
      <c r="AU9" s="30">
        <v>1.4328674986829826</v>
      </c>
      <c r="AV9" s="32">
        <v>2.9600000381469727</v>
      </c>
      <c r="AW9" s="30">
        <v>1.3844671918198903</v>
      </c>
      <c r="AX9" s="32">
        <v>1.3844671918198903</v>
      </c>
      <c r="AY9" s="32">
        <v>36.619</v>
      </c>
      <c r="AZ9" s="32">
        <v>5.9736224174499508</v>
      </c>
      <c r="BA9" s="32">
        <v>2.9600000381469727</v>
      </c>
      <c r="BB9" s="31">
        <v>7.8</v>
      </c>
      <c r="BC9" s="31">
        <v>158.315</v>
      </c>
      <c r="BD9" s="34">
        <v>86.599000000000004</v>
      </c>
      <c r="BE9" s="33">
        <v>0</v>
      </c>
      <c r="BF9" s="30">
        <v>2.6634014598039615</v>
      </c>
      <c r="BG9" s="34">
        <v>8.4960000000000004</v>
      </c>
      <c r="BH9" s="34">
        <v>5.0410000000000004</v>
      </c>
      <c r="BI9" s="35">
        <v>28.841000000000001</v>
      </c>
      <c r="BJ9" s="30">
        <v>1.4269420938908708</v>
      </c>
      <c r="BK9" s="32">
        <v>1.4269420938908708</v>
      </c>
      <c r="BL9" s="32">
        <v>36.619</v>
      </c>
      <c r="BM9" s="32">
        <v>5.9736224174499508</v>
      </c>
      <c r="BN9" s="32">
        <v>2.9600000381469727</v>
      </c>
      <c r="BO9" s="36">
        <v>36.619</v>
      </c>
      <c r="BP9" s="30">
        <v>36.619</v>
      </c>
      <c r="BQ9" s="30">
        <v>36.619</v>
      </c>
      <c r="BR9" s="30">
        <v>36.619</v>
      </c>
      <c r="BS9" s="30">
        <v>3.5070000000000001</v>
      </c>
      <c r="BT9" s="242">
        <v>2.2520854494353459</v>
      </c>
      <c r="BU9" s="426">
        <v>1.3844671918198903</v>
      </c>
    </row>
    <row r="10" spans="1:73" s="38" customFormat="1" ht="14.45" x14ac:dyDescent="0.3">
      <c r="A10" s="37" t="s">
        <v>81</v>
      </c>
      <c r="B10" s="30">
        <v>3.5070000000000001</v>
      </c>
      <c r="C10" s="30">
        <v>3.5070000000000001</v>
      </c>
      <c r="D10" s="30">
        <v>3.5750000000000002</v>
      </c>
      <c r="E10" s="30">
        <v>0.13300000000000001</v>
      </c>
      <c r="F10" s="30">
        <v>3.5750000000000002</v>
      </c>
      <c r="G10" s="30">
        <v>7.1970000000000001</v>
      </c>
      <c r="H10" s="30">
        <v>3.7000000476837154</v>
      </c>
      <c r="I10" s="31">
        <v>90</v>
      </c>
      <c r="J10" s="30">
        <v>3.7000000476837154</v>
      </c>
      <c r="K10" s="30">
        <v>13.492000000000001</v>
      </c>
      <c r="L10" s="30">
        <v>16.172999999999998</v>
      </c>
      <c r="M10" s="30">
        <v>16.172999999999998</v>
      </c>
      <c r="N10" s="30">
        <v>54.042999999999999</v>
      </c>
      <c r="O10" s="30">
        <v>6.5739999999999998</v>
      </c>
      <c r="P10" s="30">
        <v>5.4729999999999999</v>
      </c>
      <c r="Q10" s="30">
        <v>7.5220000000000002</v>
      </c>
      <c r="R10" s="30">
        <v>54.042999999999999</v>
      </c>
      <c r="S10" s="30">
        <v>6.5739999999999998</v>
      </c>
      <c r="T10" s="30">
        <v>54.290900000000001</v>
      </c>
      <c r="U10" s="30">
        <v>52.558</v>
      </c>
      <c r="V10" s="30">
        <v>7.6048</v>
      </c>
      <c r="W10" s="30">
        <v>19.312799453735352</v>
      </c>
      <c r="X10" s="30">
        <v>1.3739976644608798</v>
      </c>
      <c r="Y10" s="30">
        <v>3.738</v>
      </c>
      <c r="Z10" s="30">
        <v>3.738</v>
      </c>
      <c r="AA10" s="30">
        <v>20.277999999999999</v>
      </c>
      <c r="AB10" s="30">
        <v>73.411000000000001</v>
      </c>
      <c r="AC10" s="30">
        <v>2.5210846263102669</v>
      </c>
      <c r="AD10" s="23">
        <v>20</v>
      </c>
      <c r="AE10" s="30">
        <v>1.2671066692492206</v>
      </c>
      <c r="AF10" s="32">
        <v>1.2671066692492206</v>
      </c>
      <c r="AG10" s="32">
        <v>32.837000000000003</v>
      </c>
      <c r="AH10" s="32">
        <v>2.9868112087249754</v>
      </c>
      <c r="AI10" s="32">
        <v>2.9600000381469727</v>
      </c>
      <c r="AJ10" s="30">
        <v>1.2645830290321691</v>
      </c>
      <c r="AK10" s="32">
        <v>1.2645830290321691</v>
      </c>
      <c r="AL10" s="32">
        <v>32.837000000000003</v>
      </c>
      <c r="AM10" s="32">
        <v>2.9868112087249754</v>
      </c>
      <c r="AN10" s="32">
        <v>2.9600000381469727</v>
      </c>
      <c r="AO10" s="30">
        <v>1.2734424759439011</v>
      </c>
      <c r="AP10" s="32">
        <v>1.2734424759439011</v>
      </c>
      <c r="AQ10" s="32">
        <v>32.837000000000003</v>
      </c>
      <c r="AR10" s="32">
        <v>2.9868112087249754</v>
      </c>
      <c r="AS10" s="32">
        <v>2.9600000381469727</v>
      </c>
      <c r="AT10" s="30">
        <v>1.2654878250440773</v>
      </c>
      <c r="AU10" s="30">
        <v>1.2654878250440773</v>
      </c>
      <c r="AV10" s="32">
        <v>2.9600000381469727</v>
      </c>
      <c r="AW10" s="30">
        <v>1.2227413749222493</v>
      </c>
      <c r="AX10" s="32">
        <v>1.2227413749222493</v>
      </c>
      <c r="AY10" s="32">
        <v>32.837000000000003</v>
      </c>
      <c r="AZ10" s="32">
        <v>2.9868112087249754</v>
      </c>
      <c r="BA10" s="32">
        <v>2.9600000381469727</v>
      </c>
      <c r="BB10" s="31">
        <v>2.6</v>
      </c>
      <c r="BC10" s="31">
        <v>32.837000000000003</v>
      </c>
      <c r="BD10" s="30">
        <v>43.299500000000002</v>
      </c>
      <c r="BE10" s="36">
        <v>0</v>
      </c>
      <c r="BF10" s="30">
        <v>2.5210846263102669</v>
      </c>
      <c r="BG10" s="34">
        <v>8.4960000000000004</v>
      </c>
      <c r="BH10" s="34">
        <v>5.0410000000000004</v>
      </c>
      <c r="BI10" s="35">
        <v>20.277999999999999</v>
      </c>
      <c r="BJ10" s="30">
        <v>1.2602545933392841</v>
      </c>
      <c r="BK10" s="32">
        <v>1.2602545933392841</v>
      </c>
      <c r="BL10" s="32">
        <v>32.837000000000003</v>
      </c>
      <c r="BM10" s="32">
        <v>2.9868112087249754</v>
      </c>
      <c r="BN10" s="32">
        <v>2.9600000381469727</v>
      </c>
      <c r="BO10" s="36">
        <v>32.837000000000003</v>
      </c>
      <c r="BP10" s="30">
        <v>32.837000000000003</v>
      </c>
      <c r="BQ10" s="30">
        <v>32.837000000000003</v>
      </c>
      <c r="BR10" s="30">
        <v>32.837000000000003</v>
      </c>
      <c r="BS10" s="30">
        <v>3.5070000000000001</v>
      </c>
      <c r="BT10" s="242">
        <v>2.2520854494353459</v>
      </c>
      <c r="BU10" s="426">
        <v>1.2227413749222493</v>
      </c>
    </row>
    <row r="11" spans="1:73" s="38" customFormat="1" ht="14.45" x14ac:dyDescent="0.3">
      <c r="A11" s="37" t="s">
        <v>82</v>
      </c>
      <c r="B11" s="30">
        <v>0.26856561546286878</v>
      </c>
      <c r="C11" s="30">
        <v>0.26856561546286878</v>
      </c>
      <c r="D11" s="30">
        <v>0.26856561546286878</v>
      </c>
      <c r="E11" s="30">
        <v>0.26856561546286878</v>
      </c>
      <c r="F11" s="30">
        <v>0.26856561546286878</v>
      </c>
      <c r="G11" s="30">
        <v>0.26856561546286878</v>
      </c>
      <c r="H11" s="30">
        <v>0.26856561546286878</v>
      </c>
      <c r="I11" s="31">
        <v>30</v>
      </c>
      <c r="J11" s="30">
        <v>67.488512384866468</v>
      </c>
      <c r="K11" s="30">
        <v>739.29700000000003</v>
      </c>
      <c r="L11" s="30">
        <v>683.32500000000005</v>
      </c>
      <c r="M11" s="30">
        <v>667.78499999999997</v>
      </c>
      <c r="N11" s="30">
        <v>267.3268667464024</v>
      </c>
      <c r="O11" s="30">
        <v>267.3268667464024</v>
      </c>
      <c r="P11" s="30">
        <v>0.54242117555469049</v>
      </c>
      <c r="Q11" s="30">
        <v>0.54242117555469049</v>
      </c>
      <c r="R11" s="30">
        <v>0.54242117555469049</v>
      </c>
      <c r="S11" s="30">
        <v>0.54242117555469049</v>
      </c>
      <c r="T11" s="30">
        <v>0.54242117555469049</v>
      </c>
      <c r="U11" s="30">
        <v>1.238427082436041</v>
      </c>
      <c r="V11" s="30">
        <v>1.238427082436041</v>
      </c>
      <c r="W11" s="30">
        <v>395.46499633789062</v>
      </c>
      <c r="X11" s="30">
        <v>87.038587400922992</v>
      </c>
      <c r="Y11" s="30">
        <v>0</v>
      </c>
      <c r="Z11" s="30">
        <v>0</v>
      </c>
      <c r="AA11" s="30">
        <v>325.40600000000001</v>
      </c>
      <c r="AB11" s="30">
        <v>4.1099999999999994</v>
      </c>
      <c r="AC11" s="30">
        <v>544.40099999999995</v>
      </c>
      <c r="AD11" s="23">
        <v>20</v>
      </c>
      <c r="AE11" s="30">
        <v>58.923404780462455</v>
      </c>
      <c r="AF11" s="32">
        <v>58.923404780462455</v>
      </c>
      <c r="AG11" s="32">
        <v>58.923404780462455</v>
      </c>
      <c r="AH11" s="32">
        <v>58.923404780462455</v>
      </c>
      <c r="AI11" s="32">
        <v>58.923404780462455</v>
      </c>
      <c r="AJ11" s="30">
        <v>22.7807078912675</v>
      </c>
      <c r="AK11" s="32">
        <v>22.7807078912675</v>
      </c>
      <c r="AL11" s="32">
        <v>22.7807078912675</v>
      </c>
      <c r="AM11" s="32">
        <v>22.7807078912675</v>
      </c>
      <c r="AN11" s="32">
        <v>22.7807078912675</v>
      </c>
      <c r="AO11" s="30">
        <v>138.14677289402644</v>
      </c>
      <c r="AP11" s="32">
        <v>138.14677289402644</v>
      </c>
      <c r="AQ11" s="32">
        <v>138.14677289402644</v>
      </c>
      <c r="AR11" s="32">
        <v>138.14677289402644</v>
      </c>
      <c r="AS11" s="32">
        <v>138.14677289402644</v>
      </c>
      <c r="AT11" s="30">
        <v>123.29229953791791</v>
      </c>
      <c r="AU11" s="30">
        <v>123.29229953791791</v>
      </c>
      <c r="AV11" s="32">
        <v>123.29229953791791</v>
      </c>
      <c r="AW11" s="30">
        <v>41.977430273584361</v>
      </c>
      <c r="AX11" s="32">
        <v>41.977430273584361</v>
      </c>
      <c r="AY11" s="32">
        <v>41.977430273584361</v>
      </c>
      <c r="AZ11" s="32">
        <v>41.977430273584361</v>
      </c>
      <c r="BA11" s="32">
        <v>41.977430273584361</v>
      </c>
      <c r="BB11" s="31">
        <v>0.4</v>
      </c>
      <c r="BC11" s="31">
        <v>11.744</v>
      </c>
      <c r="BD11" s="30">
        <v>41.977430273584361</v>
      </c>
      <c r="BE11" s="36">
        <v>0</v>
      </c>
      <c r="BF11" s="30">
        <v>544.40099999999995</v>
      </c>
      <c r="BG11" s="30">
        <v>0.26856561546286878</v>
      </c>
      <c r="BH11" s="30">
        <v>0.26856561546286878</v>
      </c>
      <c r="BI11" s="35">
        <v>0</v>
      </c>
      <c r="BJ11" s="30">
        <v>94.609280667448843</v>
      </c>
      <c r="BK11" s="32">
        <v>94.609280667448843</v>
      </c>
      <c r="BL11" s="32">
        <v>94.609280667448843</v>
      </c>
      <c r="BM11" s="32">
        <v>94.609280667448843</v>
      </c>
      <c r="BN11" s="32">
        <v>94.609280667448843</v>
      </c>
      <c r="BO11" s="36">
        <v>0</v>
      </c>
      <c r="BP11" s="30">
        <v>0</v>
      </c>
      <c r="BQ11" s="30">
        <v>0</v>
      </c>
      <c r="BR11" s="30">
        <v>0</v>
      </c>
      <c r="BS11" s="30">
        <v>0.24806517311608964</v>
      </c>
      <c r="BT11" s="242">
        <v>39.2591410272845</v>
      </c>
      <c r="BU11" s="426">
        <v>48.383186133333346</v>
      </c>
    </row>
    <row r="12" spans="1:73" ht="14.45" x14ac:dyDescent="0.3">
      <c r="A12" s="39" t="s">
        <v>83</v>
      </c>
      <c r="B12" s="40">
        <v>0.57865500000000003</v>
      </c>
      <c r="C12" s="40">
        <v>0.57865500000000003</v>
      </c>
      <c r="D12" s="40">
        <v>0.103675</v>
      </c>
      <c r="E12" s="40">
        <v>3.8569999999999998E-3</v>
      </c>
      <c r="F12" s="40">
        <v>0.103675</v>
      </c>
      <c r="G12" s="30">
        <v>1.4394</v>
      </c>
      <c r="H12" s="40">
        <v>3.5150000452995296</v>
      </c>
      <c r="I12" s="41">
        <v>14.85</v>
      </c>
      <c r="J12" s="40">
        <v>3.5150000452995296</v>
      </c>
      <c r="K12" s="40">
        <v>0.85539280000000006</v>
      </c>
      <c r="L12" s="40">
        <v>1.0253682</v>
      </c>
      <c r="M12" s="40">
        <v>1.0253682</v>
      </c>
      <c r="N12" s="30">
        <v>43.936958999999995</v>
      </c>
      <c r="O12" s="42">
        <v>0.65739999999999998</v>
      </c>
      <c r="P12" s="40">
        <v>0.54730000000000001</v>
      </c>
      <c r="Q12" s="40">
        <v>0.75219999999999998</v>
      </c>
      <c r="R12" s="40">
        <v>43.936958999999995</v>
      </c>
      <c r="S12" s="40">
        <v>0.65739999999999998</v>
      </c>
      <c r="T12" s="40">
        <v>30.565776699999997</v>
      </c>
      <c r="U12" s="40">
        <v>5.2558000000000007</v>
      </c>
      <c r="V12" s="40">
        <v>1.0342528</v>
      </c>
      <c r="W12" s="40">
        <v>0.56007118415832513</v>
      </c>
      <c r="X12" s="40">
        <v>0.21983962631374077</v>
      </c>
      <c r="Y12" s="40">
        <v>0.61677000000000004</v>
      </c>
      <c r="Z12" s="40">
        <v>0.61677000000000004</v>
      </c>
      <c r="AA12" s="40">
        <v>0.8719539999999999</v>
      </c>
      <c r="AB12" s="40">
        <v>3.1566730000000001</v>
      </c>
      <c r="AC12" s="40">
        <v>0.10840663893134148</v>
      </c>
      <c r="AD12" s="40">
        <v>0.86</v>
      </c>
      <c r="AE12" s="40">
        <v>0.17486072035639247</v>
      </c>
      <c r="AF12" s="40">
        <v>0.17486072035639247</v>
      </c>
      <c r="AG12" s="40">
        <v>4.5315060000000003</v>
      </c>
      <c r="AH12" s="40">
        <v>0.41217994680404663</v>
      </c>
      <c r="AI12" s="41">
        <v>0.40848000526428224</v>
      </c>
      <c r="AJ12" s="40">
        <v>0.17451245800643936</v>
      </c>
      <c r="AK12" s="40">
        <v>0.17451245800643936</v>
      </c>
      <c r="AL12" s="40">
        <v>4.5315060000000003</v>
      </c>
      <c r="AM12" s="40">
        <v>0.41217994680404663</v>
      </c>
      <c r="AN12" s="41">
        <v>0.40848000526428224</v>
      </c>
      <c r="AO12" s="40">
        <v>0.17573506168025838</v>
      </c>
      <c r="AP12" s="40">
        <v>0.17573506168025838</v>
      </c>
      <c r="AQ12" s="40">
        <v>4.5315060000000003</v>
      </c>
      <c r="AR12" s="40">
        <v>0.41217994680404663</v>
      </c>
      <c r="AS12" s="41">
        <v>0.40848000526428224</v>
      </c>
      <c r="AT12" s="40">
        <v>0.17463731985608266</v>
      </c>
      <c r="AU12" s="40">
        <v>0.17463731985608266</v>
      </c>
      <c r="AV12" s="40">
        <v>0.40848000526428224</v>
      </c>
      <c r="AW12" s="40">
        <v>0.16873830973927043</v>
      </c>
      <c r="AX12" s="40">
        <v>0.16873830973927043</v>
      </c>
      <c r="AY12" s="40">
        <v>4.5315060000000003</v>
      </c>
      <c r="AZ12" s="40">
        <v>0.41217994680404663</v>
      </c>
      <c r="BA12" s="41">
        <v>0.40848000526428224</v>
      </c>
      <c r="BB12" s="40">
        <v>0.31459999999999999</v>
      </c>
      <c r="BC12" s="42">
        <v>0.17463731985608266</v>
      </c>
      <c r="BD12" s="40">
        <v>5.9753310000000006</v>
      </c>
      <c r="BE12" s="41">
        <v>0</v>
      </c>
      <c r="BF12" s="30">
        <v>0.10840663893134148</v>
      </c>
      <c r="BG12" s="41">
        <v>1.6992000000000003</v>
      </c>
      <c r="BH12" s="40">
        <v>4.7889500000000007</v>
      </c>
      <c r="BI12" s="43">
        <v>0.8719539999999999</v>
      </c>
      <c r="BJ12" s="40">
        <v>0.17391513388082122</v>
      </c>
      <c r="BK12" s="40">
        <v>0.17391513388082122</v>
      </c>
      <c r="BL12" s="40">
        <v>4.5315060000000003</v>
      </c>
      <c r="BM12" s="40">
        <v>0.41217994680404663</v>
      </c>
      <c r="BN12" s="33">
        <v>0.40848000526428224</v>
      </c>
      <c r="BO12" s="40">
        <v>4.5315060000000003</v>
      </c>
      <c r="BP12" s="40">
        <v>4.5315060000000003</v>
      </c>
      <c r="BQ12" s="40">
        <v>4.5315060000000003</v>
      </c>
      <c r="BR12" s="40">
        <v>4.5315060000000003</v>
      </c>
      <c r="BS12" s="30">
        <v>0.57865500000000003</v>
      </c>
      <c r="BT12" s="242">
        <v>31.078779202207773</v>
      </c>
      <c r="BU12" s="426">
        <v>0.16873830973927043</v>
      </c>
    </row>
    <row r="13" spans="1:73" ht="14.45" x14ac:dyDescent="0.3">
      <c r="A13" s="39" t="s">
        <v>84</v>
      </c>
      <c r="B13" s="40">
        <v>1.5009959999999998</v>
      </c>
      <c r="C13" s="30">
        <v>1.5009959999999998</v>
      </c>
      <c r="D13" s="40">
        <v>2.431</v>
      </c>
      <c r="E13" s="40">
        <v>9.0440000000000006E-2</v>
      </c>
      <c r="F13" s="40">
        <v>2.431</v>
      </c>
      <c r="G13" s="40">
        <v>3.0803159999999998</v>
      </c>
      <c r="H13" s="40">
        <v>0.18500000238418576</v>
      </c>
      <c r="I13" s="41">
        <v>38.519999999999996</v>
      </c>
      <c r="J13" s="40">
        <v>0.18500000238418576</v>
      </c>
      <c r="K13" s="40">
        <v>0.59364800000000006</v>
      </c>
      <c r="L13" s="40">
        <v>0.71161199999999991</v>
      </c>
      <c r="M13" s="40">
        <v>0.71161199999999991</v>
      </c>
      <c r="N13" s="30">
        <v>9.7817830000000008</v>
      </c>
      <c r="O13" s="42">
        <v>1.6435</v>
      </c>
      <c r="P13" s="40">
        <v>1.36825</v>
      </c>
      <c r="Q13" s="40">
        <v>1.8805000000000001</v>
      </c>
      <c r="R13" s="40">
        <v>9.7817830000000008</v>
      </c>
      <c r="S13" s="40">
        <v>1.6435</v>
      </c>
      <c r="T13" s="40">
        <v>18.947524099999999</v>
      </c>
      <c r="U13" s="40">
        <v>16.818560000000002</v>
      </c>
      <c r="V13" s="40">
        <v>6.5705472000000009</v>
      </c>
      <c r="W13" s="40">
        <v>0.40556878852844241</v>
      </c>
      <c r="X13" s="40">
        <v>0.90683845854418066</v>
      </c>
      <c r="Y13" s="40">
        <v>1.5998639999999997</v>
      </c>
      <c r="Z13" s="40">
        <v>1.5998639999999997</v>
      </c>
      <c r="AA13" s="40">
        <v>1.6425179999999997</v>
      </c>
      <c r="AB13" s="40">
        <v>5.9462909999999995</v>
      </c>
      <c r="AC13" s="40">
        <v>0.20420785473113159</v>
      </c>
      <c r="AD13" s="40">
        <v>1.62</v>
      </c>
      <c r="AE13" s="40">
        <v>0.41307677417524596</v>
      </c>
      <c r="AF13" s="40">
        <v>0.41307677417524596</v>
      </c>
      <c r="AG13" s="40">
        <v>10.704862</v>
      </c>
      <c r="AH13" s="40">
        <v>0.97370045404434213</v>
      </c>
      <c r="AI13" s="41">
        <v>0.96496001243591312</v>
      </c>
      <c r="AJ13" s="40">
        <v>0.41225406746448712</v>
      </c>
      <c r="AK13" s="40">
        <v>0.41225406746448712</v>
      </c>
      <c r="AL13" s="40">
        <v>10.704862</v>
      </c>
      <c r="AM13" s="40">
        <v>0.97370045404434213</v>
      </c>
      <c r="AN13" s="41">
        <v>0.96496001243591312</v>
      </c>
      <c r="AO13" s="40">
        <v>0.41514224715771175</v>
      </c>
      <c r="AP13" s="40">
        <v>0.41514224715771175</v>
      </c>
      <c r="AQ13" s="40">
        <v>10.704862</v>
      </c>
      <c r="AR13" s="40">
        <v>0.97370045404434213</v>
      </c>
      <c r="AS13" s="41">
        <v>0.96496001243591312</v>
      </c>
      <c r="AT13" s="40">
        <v>0.41254903096436918</v>
      </c>
      <c r="AU13" s="40">
        <v>0.41254903096436918</v>
      </c>
      <c r="AV13" s="40">
        <v>0.96496001243591312</v>
      </c>
      <c r="AW13" s="40">
        <v>0.39861368822465332</v>
      </c>
      <c r="AX13" s="40">
        <v>0.39861368822465332</v>
      </c>
      <c r="AY13" s="40">
        <v>10.704862</v>
      </c>
      <c r="AZ13" s="40">
        <v>0.97370045404434213</v>
      </c>
      <c r="BA13" s="41">
        <v>0.96496001243591312</v>
      </c>
      <c r="BB13" s="40">
        <v>0.88139999999999996</v>
      </c>
      <c r="BC13" s="42">
        <v>0.41254903096436918</v>
      </c>
      <c r="BD13" s="40">
        <v>14.115637000000001</v>
      </c>
      <c r="BE13" s="41">
        <v>0</v>
      </c>
      <c r="BF13" s="30">
        <v>0.20420785473113159</v>
      </c>
      <c r="BG13" s="41">
        <v>3.636288</v>
      </c>
      <c r="BH13" s="40">
        <v>0.25205</v>
      </c>
      <c r="BI13" s="43">
        <v>1.6425179999999997</v>
      </c>
      <c r="BJ13" s="40">
        <v>0.41084299742860664</v>
      </c>
      <c r="BK13" s="40">
        <v>0.41084299742860664</v>
      </c>
      <c r="BL13" s="40">
        <v>10.704862</v>
      </c>
      <c r="BM13" s="40">
        <v>0.97370045404434213</v>
      </c>
      <c r="BN13" s="33">
        <v>0.96496001243591312</v>
      </c>
      <c r="BO13" s="40">
        <v>10.704862</v>
      </c>
      <c r="BP13" s="40">
        <v>10.704862</v>
      </c>
      <c r="BQ13" s="40">
        <v>10.704862</v>
      </c>
      <c r="BR13" s="40">
        <v>10.704862</v>
      </c>
      <c r="BS13" s="30">
        <v>1.5009959999999998</v>
      </c>
      <c r="BT13" s="242">
        <v>73.417985651592275</v>
      </c>
      <c r="BU13" s="426">
        <v>0.39861368822465332</v>
      </c>
    </row>
    <row r="14" spans="1:73" ht="14.45" x14ac:dyDescent="0.3">
      <c r="A14" s="29" t="s">
        <v>85</v>
      </c>
      <c r="B14" s="40">
        <v>1.06</v>
      </c>
      <c r="C14" s="40">
        <v>1.06</v>
      </c>
      <c r="D14" s="40">
        <v>1.056</v>
      </c>
      <c r="E14" s="40">
        <v>1.1419999999999999</v>
      </c>
      <c r="F14" s="30">
        <v>1.056</v>
      </c>
      <c r="G14" s="40">
        <v>392.35399999999998</v>
      </c>
      <c r="H14" s="40">
        <v>49</v>
      </c>
      <c r="I14" s="31">
        <v>2.85</v>
      </c>
      <c r="J14" s="30">
        <v>49</v>
      </c>
      <c r="K14" s="40">
        <v>3.1819999999999999</v>
      </c>
      <c r="L14" s="40">
        <v>3.2309999999999999</v>
      </c>
      <c r="M14" s="40">
        <v>1.5349999999999999</v>
      </c>
      <c r="N14" s="30">
        <v>4.2210000000000001</v>
      </c>
      <c r="O14" s="30">
        <v>3.024</v>
      </c>
      <c r="P14" s="40">
        <v>0.19800000000000001</v>
      </c>
      <c r="Q14" s="40">
        <v>0.76300000000000001</v>
      </c>
      <c r="R14" s="40">
        <v>4.2210000000000001</v>
      </c>
      <c r="S14" s="40">
        <v>3.024</v>
      </c>
      <c r="T14" s="40">
        <v>0.62999999523162842</v>
      </c>
      <c r="U14" s="40">
        <v>3</v>
      </c>
      <c r="V14" s="40">
        <v>3.5749998897021387</v>
      </c>
      <c r="W14" s="40">
        <v>0.36000001430511475</v>
      </c>
      <c r="X14" s="30">
        <v>19.136940443752433</v>
      </c>
      <c r="Y14" s="40">
        <v>1.0680000000000001</v>
      </c>
      <c r="Z14" s="40">
        <v>1.0680000000000001</v>
      </c>
      <c r="AA14" s="40">
        <v>1.0580000000000001</v>
      </c>
      <c r="AB14" s="40">
        <v>1.0499999999999996</v>
      </c>
      <c r="AC14" s="40">
        <v>1.246</v>
      </c>
      <c r="AD14" s="23">
        <v>0</v>
      </c>
      <c r="AE14" s="40">
        <v>9.8650000000000002</v>
      </c>
      <c r="AF14" s="32">
        <v>9.8650000000000002</v>
      </c>
      <c r="AG14" s="32">
        <v>9.8650000000000002</v>
      </c>
      <c r="AH14" s="32">
        <v>3.8340001106262211</v>
      </c>
      <c r="AI14" s="32">
        <v>1.1000000238418579</v>
      </c>
      <c r="AJ14" s="40">
        <v>9.8650000000000002</v>
      </c>
      <c r="AK14" s="32">
        <v>9.8650000000000002</v>
      </c>
      <c r="AL14" s="32">
        <v>9.8650000000000002</v>
      </c>
      <c r="AM14" s="32">
        <v>3.8340001106262211</v>
      </c>
      <c r="AN14" s="32">
        <v>1.1000000238418579</v>
      </c>
      <c r="AO14" s="40">
        <v>9.8650000000000002</v>
      </c>
      <c r="AP14" s="32">
        <v>9.8650000000000002</v>
      </c>
      <c r="AQ14" s="32">
        <v>9.8650000000000002</v>
      </c>
      <c r="AR14" s="32">
        <v>3.8340001106262211</v>
      </c>
      <c r="AS14" s="32">
        <v>1.1000000238418579</v>
      </c>
      <c r="AT14" s="30">
        <v>9.8650000000000002</v>
      </c>
      <c r="AU14" s="30">
        <v>9.8650000000000002</v>
      </c>
      <c r="AV14" s="32">
        <v>1.1000000238418579</v>
      </c>
      <c r="AW14" s="30">
        <v>9.8650000000000002</v>
      </c>
      <c r="AX14" s="32">
        <v>9.8650000000000002</v>
      </c>
      <c r="AY14" s="32">
        <v>9.8650000000000002</v>
      </c>
      <c r="AZ14" s="32">
        <v>3.8340001106262211</v>
      </c>
      <c r="BA14" s="32">
        <v>1.1000000238418579</v>
      </c>
      <c r="BB14" s="31">
        <v>2.7</v>
      </c>
      <c r="BC14" s="31">
        <v>9.8650000000000002</v>
      </c>
      <c r="BD14" s="34">
        <v>31.65</v>
      </c>
      <c r="BE14" s="33">
        <v>0</v>
      </c>
      <c r="BF14" s="30">
        <v>1.246</v>
      </c>
      <c r="BG14" s="34">
        <v>445.95800000000003</v>
      </c>
      <c r="BH14" s="34">
        <v>31.587</v>
      </c>
      <c r="BI14" s="44">
        <v>1.0580000000000001</v>
      </c>
      <c r="BJ14" s="40">
        <v>9.8650000000000002</v>
      </c>
      <c r="BK14" s="32">
        <v>9.8650000000000002</v>
      </c>
      <c r="BL14" s="32">
        <v>9.8650000000000002</v>
      </c>
      <c r="BM14" s="32">
        <v>3.8340001106262211</v>
      </c>
      <c r="BN14" s="32">
        <v>1.1000000238418579</v>
      </c>
      <c r="BO14" s="33">
        <v>9.8650000000000002</v>
      </c>
      <c r="BP14" s="40">
        <v>9.8650000000000002</v>
      </c>
      <c r="BQ14" s="40">
        <v>9.8650000000000002</v>
      </c>
      <c r="BR14" s="30">
        <v>9.8650000000000002</v>
      </c>
      <c r="BS14" s="30">
        <v>1.06</v>
      </c>
      <c r="BT14" s="242">
        <v>9.8650000000000002</v>
      </c>
      <c r="BU14" s="426">
        <v>9.8650000000000002</v>
      </c>
    </row>
    <row r="15" spans="1:73" ht="14.45" x14ac:dyDescent="0.3">
      <c r="A15" s="29" t="s">
        <v>86</v>
      </c>
      <c r="B15" s="40">
        <v>0.75</v>
      </c>
      <c r="C15" s="40">
        <v>0.35</v>
      </c>
      <c r="D15" s="40">
        <v>0.10199999999999999</v>
      </c>
      <c r="E15" s="40">
        <v>0.11899999999999999</v>
      </c>
      <c r="F15" s="30">
        <v>0.10199999999999999</v>
      </c>
      <c r="G15" s="40">
        <v>0.111</v>
      </c>
      <c r="H15" s="40">
        <v>1.1000000238418579</v>
      </c>
      <c r="I15" s="31">
        <v>0</v>
      </c>
      <c r="J15" s="30">
        <v>1.1000000238418579</v>
      </c>
      <c r="K15" s="40">
        <v>0.63800000000000001</v>
      </c>
      <c r="L15" s="40">
        <v>1.712</v>
      </c>
      <c r="M15" s="40">
        <v>1.712</v>
      </c>
      <c r="N15" s="30">
        <v>0.6</v>
      </c>
      <c r="O15" s="30">
        <v>0.60299999999999998</v>
      </c>
      <c r="P15" s="40">
        <v>0.91800000000000004</v>
      </c>
      <c r="Q15" s="40">
        <v>0.91800000000000004</v>
      </c>
      <c r="R15" s="40">
        <v>0.6</v>
      </c>
      <c r="S15" s="40">
        <v>0.60299999999999998</v>
      </c>
      <c r="T15" s="40">
        <v>0.92000001668930043</v>
      </c>
      <c r="U15" s="40">
        <v>0.6</v>
      </c>
      <c r="V15" s="40">
        <v>1.1039999723434448</v>
      </c>
      <c r="W15" s="40">
        <v>2</v>
      </c>
      <c r="X15" s="30">
        <v>8.2522382249902687E-2</v>
      </c>
      <c r="Y15" s="40">
        <v>4.806</v>
      </c>
      <c r="Z15" s="40">
        <v>4.806</v>
      </c>
      <c r="AA15" s="40">
        <v>1.5860000000000001</v>
      </c>
      <c r="AB15" s="40">
        <v>1.5809999999999997</v>
      </c>
      <c r="AC15" s="40">
        <v>0.85699999999999998</v>
      </c>
      <c r="AD15" s="23">
        <v>0</v>
      </c>
      <c r="AE15" s="40">
        <v>6.1070000000000002</v>
      </c>
      <c r="AF15" s="32">
        <v>6.1070000000000002</v>
      </c>
      <c r="AG15" s="32">
        <v>6.1070000000000002</v>
      </c>
      <c r="AH15" s="32">
        <v>11</v>
      </c>
      <c r="AI15" s="32">
        <v>1.1000000238418579</v>
      </c>
      <c r="AJ15" s="40">
        <v>6.1070000000000002</v>
      </c>
      <c r="AK15" s="32">
        <v>6.1070000000000002</v>
      </c>
      <c r="AL15" s="32">
        <v>6.1070000000000002</v>
      </c>
      <c r="AM15" s="32">
        <v>11</v>
      </c>
      <c r="AN15" s="32">
        <v>1.1000000238418579</v>
      </c>
      <c r="AO15" s="40">
        <v>6.1070000000000002</v>
      </c>
      <c r="AP15" s="32">
        <v>6.1070000000000002</v>
      </c>
      <c r="AQ15" s="32">
        <v>6.1070000000000002</v>
      </c>
      <c r="AR15" s="32">
        <v>11</v>
      </c>
      <c r="AS15" s="32">
        <v>1.1000000238418579</v>
      </c>
      <c r="AT15" s="30">
        <v>6.1070000000000002</v>
      </c>
      <c r="AU15" s="30">
        <v>6.1070000000000002</v>
      </c>
      <c r="AV15" s="32">
        <v>1.1000000238418579</v>
      </c>
      <c r="AW15" s="30">
        <v>6.1070000000000002</v>
      </c>
      <c r="AX15" s="32">
        <v>6.1070000000000002</v>
      </c>
      <c r="AY15" s="32">
        <v>6.1070000000000002</v>
      </c>
      <c r="AZ15" s="32">
        <v>11</v>
      </c>
      <c r="BA15" s="32">
        <v>1.1000000238418579</v>
      </c>
      <c r="BB15" s="31">
        <v>7.0000000000000007E-2</v>
      </c>
      <c r="BC15" s="31">
        <v>6.1070000000000002</v>
      </c>
      <c r="BD15" s="34">
        <v>4.22</v>
      </c>
      <c r="BE15" s="33">
        <v>0</v>
      </c>
      <c r="BF15" s="30">
        <v>0.85699999999999998</v>
      </c>
      <c r="BG15" s="34">
        <v>0.86699999999999999</v>
      </c>
      <c r="BH15" s="34">
        <v>1.1000000000000001</v>
      </c>
      <c r="BI15" s="44">
        <v>1.5860000000000001</v>
      </c>
      <c r="BJ15" s="40">
        <v>6.1070000000000002</v>
      </c>
      <c r="BK15" s="32">
        <v>6.1070000000000002</v>
      </c>
      <c r="BL15" s="32">
        <v>6.1070000000000002</v>
      </c>
      <c r="BM15" s="32">
        <v>11</v>
      </c>
      <c r="BN15" s="32">
        <v>94.609280667448843</v>
      </c>
      <c r="BO15" s="33">
        <v>6.1070000000000002</v>
      </c>
      <c r="BP15" s="40">
        <v>6.1070000000000002</v>
      </c>
      <c r="BQ15" s="40">
        <v>6.1070000000000002</v>
      </c>
      <c r="BR15" s="30">
        <v>6.1070000000000002</v>
      </c>
      <c r="BS15" s="30">
        <v>0.75</v>
      </c>
      <c r="BT15" s="242">
        <v>6.1070000000000002</v>
      </c>
      <c r="BU15" s="426">
        <v>6.1070000000000002</v>
      </c>
    </row>
    <row r="16" spans="1:73" x14ac:dyDescent="0.25">
      <c r="A16" s="45" t="s">
        <v>87</v>
      </c>
      <c r="B16" s="46">
        <v>59366.949503269869</v>
      </c>
      <c r="C16" s="47">
        <v>59362.612360412735</v>
      </c>
      <c r="D16" s="46">
        <v>59341.609065174642</v>
      </c>
      <c r="E16" s="47">
        <v>59385.872043746065</v>
      </c>
      <c r="F16" s="48">
        <v>59341.609065174642</v>
      </c>
      <c r="G16" s="47">
        <v>56808.789660412731</v>
      </c>
      <c r="H16" s="46">
        <v>59229.283455650831</v>
      </c>
      <c r="I16" s="47">
        <v>59014.60666993654</v>
      </c>
      <c r="J16" s="48">
        <v>64819.984012604291</v>
      </c>
      <c r="K16" s="47">
        <v>85040.498287440714</v>
      </c>
      <c r="L16" s="46">
        <v>85012.926813631188</v>
      </c>
      <c r="M16" s="47">
        <v>85040.247304107383</v>
      </c>
      <c r="N16" s="48">
        <v>84030.8691279169</v>
      </c>
      <c r="O16" s="49">
        <v>85069.659261250243</v>
      </c>
      <c r="P16" s="46">
        <v>78163.223975801229</v>
      </c>
      <c r="Q16" s="47">
        <v>78153.745013896463</v>
      </c>
      <c r="R16" s="46">
        <v>77148.691147229794</v>
      </c>
      <c r="S16" s="47">
        <v>78187.481280563123</v>
      </c>
      <c r="T16" s="46">
        <v>77452.243690100047</v>
      </c>
      <c r="U16" s="47">
        <v>72576.771959343969</v>
      </c>
      <c r="V16" s="46">
        <v>65371.378447742522</v>
      </c>
      <c r="W16" s="47">
        <v>77264.397841775266</v>
      </c>
      <c r="X16" s="48">
        <v>75639.038977268836</v>
      </c>
      <c r="Y16" s="47">
        <v>68039.647796249905</v>
      </c>
      <c r="Z16" s="46">
        <v>68039.647796249905</v>
      </c>
      <c r="AA16" s="47">
        <v>100017.06454396401</v>
      </c>
      <c r="AB16" s="46">
        <v>100037.36601301163</v>
      </c>
      <c r="AC16" s="47">
        <v>100001.60646895067</v>
      </c>
      <c r="AD16" s="46">
        <v>99855.836365392577</v>
      </c>
      <c r="AE16" s="47">
        <v>105173.1907876577</v>
      </c>
      <c r="AF16" s="48">
        <v>105173.1907876577</v>
      </c>
      <c r="AG16" s="49">
        <v>104722.60906726484</v>
      </c>
      <c r="AH16" s="48">
        <v>105185.10872922823</v>
      </c>
      <c r="AI16" s="50">
        <v>105161.71010433085</v>
      </c>
      <c r="AJ16" s="46">
        <v>104576.06631199722</v>
      </c>
      <c r="AK16" s="49">
        <v>104576.06631199722</v>
      </c>
      <c r="AL16" s="48">
        <v>104125.45025493171</v>
      </c>
      <c r="AM16" s="49">
        <v>104587.9499168951</v>
      </c>
      <c r="AN16" s="51">
        <v>104564.55129199772</v>
      </c>
      <c r="AO16" s="47">
        <v>107249.53839399332</v>
      </c>
      <c r="AP16" s="48">
        <v>107249.53839399332</v>
      </c>
      <c r="AQ16" s="49">
        <v>106799.04287864626</v>
      </c>
      <c r="AR16" s="48">
        <v>107261.54254060965</v>
      </c>
      <c r="AS16" s="50">
        <v>105161.71010433085</v>
      </c>
      <c r="AT16" s="48">
        <v>105514.41013173554</v>
      </c>
      <c r="AU16" s="49">
        <v>105514.41013173554</v>
      </c>
      <c r="AV16" s="51">
        <v>105502.90742239912</v>
      </c>
      <c r="AW16" s="49">
        <v>96731.701995851909</v>
      </c>
      <c r="AX16" s="48">
        <v>96731.701995851909</v>
      </c>
      <c r="AY16" s="49">
        <v>96280.516640845002</v>
      </c>
      <c r="AZ16" s="48">
        <v>96743.016302808377</v>
      </c>
      <c r="BA16" s="50">
        <v>96719.61767791101</v>
      </c>
      <c r="BB16" s="48">
        <v>1659.5202380952383</v>
      </c>
      <c r="BC16" s="49">
        <v>123123.74848107772</v>
      </c>
      <c r="BD16" s="48">
        <v>124280.57225933895</v>
      </c>
      <c r="BE16" s="52">
        <v>0</v>
      </c>
      <c r="BF16" s="48">
        <v>106933.47159684247</v>
      </c>
      <c r="BG16" s="47">
        <v>57561.09864850797</v>
      </c>
      <c r="BH16" s="46">
        <v>59186.893410412733</v>
      </c>
      <c r="BI16" s="47">
        <v>90002.849570264574</v>
      </c>
      <c r="BJ16" s="46">
        <v>103158.68120883028</v>
      </c>
      <c r="BK16" s="49">
        <v>103158.68120883028</v>
      </c>
      <c r="BL16" s="48">
        <v>102708.00625902782</v>
      </c>
      <c r="BM16" s="49">
        <v>103170.50592099121</v>
      </c>
      <c r="BN16" s="51">
        <v>103147.10729609383</v>
      </c>
      <c r="BO16" s="47">
        <v>101885.33147731407</v>
      </c>
      <c r="BP16" s="46">
        <v>96421.92721058242</v>
      </c>
      <c r="BQ16" s="47">
        <v>96421.92721058242</v>
      </c>
      <c r="BR16" s="46">
        <v>144676.9380736608</v>
      </c>
      <c r="BS16" s="46">
        <v>57408.917611482888</v>
      </c>
      <c r="BT16" s="243"/>
      <c r="BU16" s="427">
        <v>105955.73157307041</v>
      </c>
    </row>
    <row r="17" spans="1:81" ht="14.45" hidden="1" x14ac:dyDescent="0.3">
      <c r="A17" s="53" t="s">
        <v>88</v>
      </c>
      <c r="B17" s="53"/>
      <c r="C17" s="53"/>
      <c r="D17" s="53"/>
      <c r="E17" s="53"/>
      <c r="F17" s="53"/>
      <c r="G17" s="53"/>
      <c r="H17" s="53"/>
      <c r="I17" s="53"/>
      <c r="J17" s="53"/>
      <c r="K17" s="53"/>
      <c r="L17" s="53" t="s">
        <v>89</v>
      </c>
      <c r="M17" s="53"/>
      <c r="N17" s="53"/>
      <c r="O17" s="53"/>
      <c r="P17" s="53"/>
      <c r="Q17" s="53"/>
      <c r="R17" s="53"/>
      <c r="S17" s="53"/>
      <c r="T17" s="53"/>
      <c r="U17" s="53"/>
      <c r="V17" s="53"/>
      <c r="W17" s="53"/>
      <c r="X17" s="53" t="s">
        <v>90</v>
      </c>
      <c r="Y17" s="53"/>
      <c r="Z17" s="53"/>
      <c r="AA17" s="53"/>
      <c r="AB17" s="53" t="s">
        <v>91</v>
      </c>
      <c r="AC17" s="53"/>
      <c r="AD17" s="53" t="s">
        <v>92</v>
      </c>
      <c r="AE17" s="53"/>
      <c r="AF17" s="53" t="s">
        <v>91</v>
      </c>
      <c r="AG17" s="53" t="s">
        <v>93</v>
      </c>
      <c r="AH17" s="53"/>
      <c r="AI17" s="53" t="s">
        <v>92</v>
      </c>
      <c r="AJ17" s="53"/>
      <c r="AK17" s="53"/>
      <c r="AL17" s="53"/>
      <c r="AM17" s="53"/>
      <c r="AN17" s="53"/>
      <c r="AO17" s="53"/>
      <c r="AP17" s="53" t="s">
        <v>94</v>
      </c>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row>
    <row r="18" spans="1:81"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row>
    <row r="19" spans="1:81" x14ac:dyDescent="0.25">
      <c r="A19" s="6" t="s">
        <v>95</v>
      </c>
      <c r="AQ19" s="54"/>
      <c r="BC19" s="5" t="s">
        <v>96</v>
      </c>
    </row>
    <row r="20" spans="1:81" x14ac:dyDescent="0.25">
      <c r="A20" s="45" t="s">
        <v>97</v>
      </c>
    </row>
    <row r="21" spans="1:81" x14ac:dyDescent="0.25">
      <c r="A21" s="7"/>
      <c r="B21" s="55" t="s">
        <v>98</v>
      </c>
      <c r="C21" s="56"/>
      <c r="D21" s="56"/>
      <c r="E21" s="56"/>
      <c r="F21" s="56"/>
      <c r="G21" s="57"/>
      <c r="H21" s="55" t="s">
        <v>99</v>
      </c>
      <c r="I21" s="56"/>
      <c r="J21" s="56"/>
      <c r="K21" s="56"/>
      <c r="L21" s="56"/>
      <c r="M21" s="56"/>
      <c r="N21" s="56"/>
      <c r="O21" s="56"/>
      <c r="P21" s="56"/>
      <c r="Q21" s="55" t="s">
        <v>100</v>
      </c>
      <c r="R21" s="58"/>
      <c r="S21" s="58"/>
      <c r="T21" s="58"/>
      <c r="U21" s="58"/>
      <c r="V21" s="58"/>
      <c r="W21" s="58"/>
      <c r="X21" s="58"/>
      <c r="Y21" s="59"/>
      <c r="Z21" s="55" t="s">
        <v>101</v>
      </c>
      <c r="AA21" s="56"/>
      <c r="AB21" s="56"/>
      <c r="AC21" s="56"/>
      <c r="AD21" s="56"/>
      <c r="AE21" s="56"/>
      <c r="AF21" s="56"/>
      <c r="AG21" s="56"/>
      <c r="AH21" s="56"/>
      <c r="AI21" s="56"/>
      <c r="AJ21" s="60" t="s">
        <v>102</v>
      </c>
      <c r="AK21" s="58"/>
      <c r="AL21" s="58"/>
      <c r="AM21" s="58"/>
      <c r="AN21" s="58"/>
      <c r="AO21" s="58"/>
      <c r="AP21" s="58"/>
      <c r="AQ21" s="59"/>
    </row>
    <row r="22" spans="1:81" ht="26.25" x14ac:dyDescent="0.25">
      <c r="A22" s="13"/>
      <c r="B22" s="61" t="s">
        <v>103</v>
      </c>
      <c r="C22" s="62" t="s">
        <v>25</v>
      </c>
      <c r="D22" s="62" t="s">
        <v>32</v>
      </c>
      <c r="E22" s="62" t="s">
        <v>104</v>
      </c>
      <c r="F22" s="62" t="s">
        <v>105</v>
      </c>
      <c r="G22" s="63" t="s">
        <v>41</v>
      </c>
      <c r="H22" s="64" t="s">
        <v>103</v>
      </c>
      <c r="I22" s="64" t="s">
        <v>25</v>
      </c>
      <c r="J22" s="64" t="s">
        <v>32</v>
      </c>
      <c r="K22" s="64" t="s">
        <v>104</v>
      </c>
      <c r="L22" s="64" t="s">
        <v>105</v>
      </c>
      <c r="M22" s="64" t="s">
        <v>106</v>
      </c>
      <c r="N22" s="64" t="s">
        <v>107</v>
      </c>
      <c r="O22" s="64" t="s">
        <v>108</v>
      </c>
      <c r="P22" s="64" t="s">
        <v>41</v>
      </c>
      <c r="Q22" s="65" t="s">
        <v>25</v>
      </c>
      <c r="R22" s="64" t="s">
        <v>32</v>
      </c>
      <c r="S22" s="64" t="s">
        <v>104</v>
      </c>
      <c r="T22" s="64" t="s">
        <v>105</v>
      </c>
      <c r="U22" s="64" t="s">
        <v>106</v>
      </c>
      <c r="V22" s="64" t="s">
        <v>107</v>
      </c>
      <c r="W22" s="64" t="s">
        <v>108</v>
      </c>
      <c r="X22" s="64" t="s">
        <v>41</v>
      </c>
      <c r="Y22" s="66" t="s">
        <v>109</v>
      </c>
      <c r="Z22" s="64" t="s">
        <v>110</v>
      </c>
      <c r="AA22" s="67" t="s">
        <v>104</v>
      </c>
      <c r="AB22" s="67" t="s">
        <v>105</v>
      </c>
      <c r="AC22" s="67" t="s">
        <v>111</v>
      </c>
      <c r="AD22" s="67" t="s">
        <v>112</v>
      </c>
      <c r="AE22" s="67" t="s">
        <v>32</v>
      </c>
      <c r="AF22" s="67" t="s">
        <v>106</v>
      </c>
      <c r="AG22" s="67" t="s">
        <v>107</v>
      </c>
      <c r="AH22" s="67" t="s">
        <v>108</v>
      </c>
      <c r="AI22" s="64" t="s">
        <v>41</v>
      </c>
      <c r="AJ22" s="65" t="s">
        <v>27</v>
      </c>
      <c r="AK22" s="64" t="s">
        <v>32</v>
      </c>
      <c r="AL22" s="64" t="s">
        <v>104</v>
      </c>
      <c r="AM22" s="64" t="s">
        <v>105</v>
      </c>
      <c r="AN22" s="64" t="s">
        <v>106</v>
      </c>
      <c r="AO22" s="64" t="s">
        <v>107</v>
      </c>
      <c r="AP22" s="64" t="s">
        <v>108</v>
      </c>
      <c r="AQ22" s="66" t="s">
        <v>41</v>
      </c>
    </row>
    <row r="23" spans="1:81" x14ac:dyDescent="0.25">
      <c r="A23" s="68"/>
      <c r="B23" s="69"/>
      <c r="C23" s="53"/>
      <c r="D23" s="53"/>
      <c r="E23" s="53"/>
      <c r="F23" s="53"/>
      <c r="G23" s="70"/>
      <c r="H23" s="53"/>
      <c r="I23" s="53"/>
      <c r="J23" s="53"/>
      <c r="K23" s="53"/>
      <c r="L23" s="53"/>
      <c r="M23" s="53"/>
      <c r="N23" s="53"/>
      <c r="O23" s="53"/>
      <c r="P23" s="53"/>
      <c r="Q23" s="69"/>
      <c r="R23" s="53"/>
      <c r="S23" s="53"/>
      <c r="T23" s="53"/>
      <c r="U23" s="53"/>
      <c r="V23" s="53"/>
      <c r="W23" s="53"/>
      <c r="X23" s="53"/>
      <c r="Y23" s="70"/>
      <c r="Z23" s="53"/>
      <c r="AA23" s="53"/>
      <c r="AB23" s="53"/>
      <c r="AC23" s="53"/>
      <c r="AD23" s="53"/>
      <c r="AE23" s="53"/>
      <c r="AF23" s="53"/>
      <c r="AG23" s="53"/>
      <c r="AH23" s="53"/>
      <c r="AI23" s="53"/>
      <c r="AJ23" s="69"/>
      <c r="AK23" s="53"/>
      <c r="AL23" s="53"/>
      <c r="AM23" s="53"/>
      <c r="AN23" s="53"/>
      <c r="AO23" s="53"/>
      <c r="AP23" s="53"/>
      <c r="AQ23" s="70"/>
    </row>
    <row r="24" spans="1:81" x14ac:dyDescent="0.25">
      <c r="A24" s="37" t="s">
        <v>77</v>
      </c>
      <c r="B24" s="71">
        <v>1</v>
      </c>
      <c r="C24" s="72">
        <v>1</v>
      </c>
      <c r="D24" s="72">
        <v>1</v>
      </c>
      <c r="E24" s="72">
        <v>1</v>
      </c>
      <c r="F24" s="72">
        <v>1</v>
      </c>
      <c r="G24" s="73">
        <v>0</v>
      </c>
      <c r="H24" s="72">
        <v>1</v>
      </c>
      <c r="I24" s="72">
        <v>1</v>
      </c>
      <c r="J24" s="72">
        <v>1</v>
      </c>
      <c r="K24" s="72">
        <v>1</v>
      </c>
      <c r="L24" s="72">
        <v>1</v>
      </c>
      <c r="M24" s="72">
        <v>1</v>
      </c>
      <c r="N24" s="72">
        <v>1</v>
      </c>
      <c r="O24" s="72">
        <v>1</v>
      </c>
      <c r="P24" s="72">
        <v>0</v>
      </c>
      <c r="Q24" s="71">
        <v>1</v>
      </c>
      <c r="R24" s="72">
        <v>1</v>
      </c>
      <c r="S24" s="72">
        <v>1</v>
      </c>
      <c r="T24" s="72">
        <v>1</v>
      </c>
      <c r="U24" s="72">
        <v>1</v>
      </c>
      <c r="V24" s="72">
        <v>1</v>
      </c>
      <c r="W24" s="72">
        <v>1</v>
      </c>
      <c r="X24" s="72">
        <v>0</v>
      </c>
      <c r="Y24" s="73">
        <v>0</v>
      </c>
      <c r="Z24" s="75">
        <v>1.1111111111111112</v>
      </c>
      <c r="AA24" s="75">
        <v>1</v>
      </c>
      <c r="AB24" s="72">
        <v>1</v>
      </c>
      <c r="AC24" s="72">
        <v>1.4</v>
      </c>
      <c r="AD24" s="72">
        <v>1.4</v>
      </c>
      <c r="AE24" s="72">
        <v>1</v>
      </c>
      <c r="AF24" s="75">
        <v>1</v>
      </c>
      <c r="AG24" s="75">
        <v>1</v>
      </c>
      <c r="AH24" s="72">
        <v>1</v>
      </c>
      <c r="AI24" s="72">
        <v>0</v>
      </c>
      <c r="AJ24" s="71">
        <v>1</v>
      </c>
      <c r="AK24" s="72">
        <v>1</v>
      </c>
      <c r="AL24" s="72">
        <v>1</v>
      </c>
      <c r="AM24" s="72">
        <v>1</v>
      </c>
      <c r="AN24" s="72">
        <v>1</v>
      </c>
      <c r="AO24" s="72">
        <v>1</v>
      </c>
      <c r="AP24" s="72">
        <v>1</v>
      </c>
      <c r="AQ24" s="73">
        <v>0</v>
      </c>
      <c r="AS24" s="244"/>
      <c r="AU24" s="244"/>
      <c r="AZ24" s="244"/>
      <c r="BA24" s="244"/>
      <c r="BB24" s="244"/>
      <c r="CC24" s="244"/>
    </row>
    <row r="25" spans="1:81" x14ac:dyDescent="0.25">
      <c r="A25" s="37" t="s">
        <v>78</v>
      </c>
      <c r="B25" s="71">
        <v>1</v>
      </c>
      <c r="C25" s="72">
        <v>0.5</v>
      </c>
      <c r="D25" s="72">
        <v>0.5</v>
      </c>
      <c r="E25" s="72">
        <v>1</v>
      </c>
      <c r="F25" s="72">
        <v>1</v>
      </c>
      <c r="G25" s="73">
        <v>0</v>
      </c>
      <c r="H25" s="72">
        <v>1</v>
      </c>
      <c r="I25" s="72">
        <v>0.5</v>
      </c>
      <c r="J25" s="72">
        <v>0.5</v>
      </c>
      <c r="K25" s="72">
        <v>1</v>
      </c>
      <c r="L25" s="72">
        <v>1</v>
      </c>
      <c r="M25" s="72">
        <v>1</v>
      </c>
      <c r="N25" s="72">
        <v>1</v>
      </c>
      <c r="O25" s="72">
        <v>1</v>
      </c>
      <c r="P25" s="72">
        <v>0</v>
      </c>
      <c r="Q25" s="71">
        <v>0.5</v>
      </c>
      <c r="R25" s="72">
        <v>0.5</v>
      </c>
      <c r="S25" s="72">
        <v>1</v>
      </c>
      <c r="T25" s="72">
        <v>1</v>
      </c>
      <c r="U25" s="72">
        <v>1</v>
      </c>
      <c r="V25" s="72">
        <v>1</v>
      </c>
      <c r="W25" s="72">
        <v>1</v>
      </c>
      <c r="X25" s="72">
        <v>0</v>
      </c>
      <c r="Y25" s="73">
        <v>0</v>
      </c>
      <c r="Z25" s="75">
        <v>15.936401015947206</v>
      </c>
      <c r="AA25" s="75">
        <v>1</v>
      </c>
      <c r="AB25" s="72">
        <v>1</v>
      </c>
      <c r="AC25" s="72">
        <v>1</v>
      </c>
      <c r="AD25" s="72">
        <v>1</v>
      </c>
      <c r="AE25" s="72">
        <v>0.5</v>
      </c>
      <c r="AF25" s="75">
        <v>1</v>
      </c>
      <c r="AG25" s="75">
        <v>1</v>
      </c>
      <c r="AH25" s="72">
        <v>1</v>
      </c>
      <c r="AI25" s="72">
        <v>0</v>
      </c>
      <c r="AJ25" s="71">
        <v>1</v>
      </c>
      <c r="AK25" s="72">
        <v>0.5</v>
      </c>
      <c r="AL25" s="72">
        <v>1</v>
      </c>
      <c r="AM25" s="72">
        <v>1</v>
      </c>
      <c r="AN25" s="72">
        <v>1</v>
      </c>
      <c r="AO25" s="72">
        <v>1</v>
      </c>
      <c r="AP25" s="72">
        <v>1</v>
      </c>
      <c r="AQ25" s="73">
        <v>0</v>
      </c>
      <c r="CC25" s="244"/>
    </row>
    <row r="26" spans="1:81" x14ac:dyDescent="0.25">
      <c r="A26" s="37" t="s">
        <v>79</v>
      </c>
      <c r="B26" s="71">
        <v>1</v>
      </c>
      <c r="C26" s="72">
        <v>1</v>
      </c>
      <c r="D26" s="72">
        <v>1</v>
      </c>
      <c r="E26" s="72">
        <v>0.5</v>
      </c>
      <c r="F26" s="72">
        <v>1</v>
      </c>
      <c r="G26" s="73">
        <v>1.75</v>
      </c>
      <c r="H26" s="72">
        <v>1</v>
      </c>
      <c r="I26" s="72">
        <v>1</v>
      </c>
      <c r="J26" s="72">
        <v>1</v>
      </c>
      <c r="K26" s="72">
        <v>0.5</v>
      </c>
      <c r="L26" s="72">
        <v>1</v>
      </c>
      <c r="M26" s="72">
        <v>1</v>
      </c>
      <c r="N26" s="72">
        <v>1</v>
      </c>
      <c r="O26" s="72">
        <v>1</v>
      </c>
      <c r="P26" s="72">
        <v>1.75</v>
      </c>
      <c r="Q26" s="71">
        <v>1</v>
      </c>
      <c r="R26" s="72">
        <v>1</v>
      </c>
      <c r="S26" s="72">
        <v>0.5</v>
      </c>
      <c r="T26" s="72">
        <v>1</v>
      </c>
      <c r="U26" s="72">
        <v>1</v>
      </c>
      <c r="V26" s="72">
        <v>1</v>
      </c>
      <c r="W26" s="72">
        <v>1</v>
      </c>
      <c r="X26" s="72">
        <v>0.75</v>
      </c>
      <c r="Y26" s="73">
        <v>0</v>
      </c>
      <c r="Z26" s="75">
        <v>0.55555555555555558</v>
      </c>
      <c r="AA26" s="75">
        <v>1</v>
      </c>
      <c r="AB26" s="72">
        <v>1</v>
      </c>
      <c r="AC26" s="72">
        <v>1</v>
      </c>
      <c r="AD26" s="72">
        <v>1</v>
      </c>
      <c r="AE26" s="72">
        <v>1</v>
      </c>
      <c r="AF26" s="75">
        <v>1</v>
      </c>
      <c r="AG26" s="75">
        <v>1</v>
      </c>
      <c r="AH26" s="72">
        <v>1</v>
      </c>
      <c r="AI26" s="72">
        <v>0.75</v>
      </c>
      <c r="AJ26" s="71">
        <v>1</v>
      </c>
      <c r="AK26" s="72">
        <v>1</v>
      </c>
      <c r="AL26" s="72">
        <v>0.5</v>
      </c>
      <c r="AM26" s="72">
        <v>1</v>
      </c>
      <c r="AN26" s="72">
        <v>1</v>
      </c>
      <c r="AO26" s="72">
        <v>1</v>
      </c>
      <c r="AP26" s="72">
        <v>1</v>
      </c>
      <c r="AQ26" s="73">
        <v>0.75</v>
      </c>
      <c r="CC26" s="244"/>
    </row>
    <row r="27" spans="1:81" x14ac:dyDescent="0.25">
      <c r="A27" s="37" t="s">
        <v>80</v>
      </c>
      <c r="B27" s="71">
        <v>1</v>
      </c>
      <c r="C27" s="72">
        <v>0.1</v>
      </c>
      <c r="D27" s="72">
        <v>0.1</v>
      </c>
      <c r="E27" s="72">
        <v>0.7</v>
      </c>
      <c r="F27" s="72">
        <v>1</v>
      </c>
      <c r="G27" s="73">
        <v>0</v>
      </c>
      <c r="H27" s="72">
        <v>1</v>
      </c>
      <c r="I27" s="72">
        <v>0.1</v>
      </c>
      <c r="J27" s="72">
        <v>0.1</v>
      </c>
      <c r="K27" s="72">
        <v>0.7</v>
      </c>
      <c r="L27" s="72">
        <v>1</v>
      </c>
      <c r="M27" s="72">
        <v>1</v>
      </c>
      <c r="N27" s="72">
        <v>1</v>
      </c>
      <c r="O27" s="72">
        <v>1</v>
      </c>
      <c r="P27" s="72">
        <v>0</v>
      </c>
      <c r="Q27" s="71">
        <v>0.1</v>
      </c>
      <c r="R27" s="72">
        <v>0.1</v>
      </c>
      <c r="S27" s="72">
        <v>0.7</v>
      </c>
      <c r="T27" s="72">
        <v>1</v>
      </c>
      <c r="U27" s="72">
        <v>1</v>
      </c>
      <c r="V27" s="72">
        <v>1</v>
      </c>
      <c r="W27" s="72">
        <v>1</v>
      </c>
      <c r="X27" s="72">
        <v>0</v>
      </c>
      <c r="Y27" s="73">
        <v>0</v>
      </c>
      <c r="Z27" s="75">
        <v>1.1111111111111112</v>
      </c>
      <c r="AA27" s="75">
        <v>1</v>
      </c>
      <c r="AB27" s="72">
        <v>1</v>
      </c>
      <c r="AC27" s="72">
        <v>0.1</v>
      </c>
      <c r="AD27" s="72">
        <v>0.1</v>
      </c>
      <c r="AE27" s="72">
        <v>0.1</v>
      </c>
      <c r="AF27" s="75">
        <v>1</v>
      </c>
      <c r="AG27" s="75">
        <v>1</v>
      </c>
      <c r="AH27" s="72">
        <v>1</v>
      </c>
      <c r="AI27" s="72">
        <v>0</v>
      </c>
      <c r="AJ27" s="71">
        <v>1</v>
      </c>
      <c r="AK27" s="72">
        <v>0.1</v>
      </c>
      <c r="AL27" s="72">
        <v>0.7</v>
      </c>
      <c r="AM27" s="72">
        <v>1</v>
      </c>
      <c r="AN27" s="72">
        <v>1</v>
      </c>
      <c r="AO27" s="72">
        <v>1</v>
      </c>
      <c r="AP27" s="72">
        <v>1</v>
      </c>
      <c r="AQ27" s="73">
        <v>0</v>
      </c>
      <c r="CC27" s="244"/>
    </row>
    <row r="28" spans="1:81" s="38" customFormat="1" x14ac:dyDescent="0.25">
      <c r="A28" s="37" t="s">
        <v>81</v>
      </c>
      <c r="B28" s="74">
        <v>1</v>
      </c>
      <c r="C28" s="75">
        <v>0.1</v>
      </c>
      <c r="D28" s="75">
        <v>0.1</v>
      </c>
      <c r="E28" s="75">
        <v>0.7</v>
      </c>
      <c r="F28" s="75">
        <v>1</v>
      </c>
      <c r="G28" s="76">
        <v>0</v>
      </c>
      <c r="H28" s="75">
        <v>1</v>
      </c>
      <c r="I28" s="75">
        <v>0.1</v>
      </c>
      <c r="J28" s="75">
        <v>0.1</v>
      </c>
      <c r="K28" s="75">
        <v>0.7</v>
      </c>
      <c r="L28" s="75">
        <v>1</v>
      </c>
      <c r="M28" s="75">
        <v>1</v>
      </c>
      <c r="N28" s="75">
        <v>1</v>
      </c>
      <c r="O28" s="75">
        <v>1</v>
      </c>
      <c r="P28" s="75">
        <v>0</v>
      </c>
      <c r="Q28" s="74">
        <v>0.1</v>
      </c>
      <c r="R28" s="75">
        <v>0.1</v>
      </c>
      <c r="S28" s="75">
        <v>0.7</v>
      </c>
      <c r="T28" s="75">
        <v>1</v>
      </c>
      <c r="U28" s="75">
        <v>1</v>
      </c>
      <c r="V28" s="75">
        <v>1</v>
      </c>
      <c r="W28" s="75">
        <v>1</v>
      </c>
      <c r="X28" s="75">
        <v>0</v>
      </c>
      <c r="Y28" s="76">
        <v>0</v>
      </c>
      <c r="Z28" s="75">
        <v>1.1111111111111112</v>
      </c>
      <c r="AA28" s="75">
        <v>1</v>
      </c>
      <c r="AB28" s="75">
        <v>1</v>
      </c>
      <c r="AC28" s="75">
        <v>0.1</v>
      </c>
      <c r="AD28" s="75">
        <v>0.1</v>
      </c>
      <c r="AE28" s="75">
        <v>0.1</v>
      </c>
      <c r="AF28" s="75">
        <v>1</v>
      </c>
      <c r="AG28" s="75">
        <v>1</v>
      </c>
      <c r="AH28" s="75">
        <v>1</v>
      </c>
      <c r="AI28" s="75">
        <v>0</v>
      </c>
      <c r="AJ28" s="74">
        <v>1</v>
      </c>
      <c r="AK28" s="75">
        <v>0.1</v>
      </c>
      <c r="AL28" s="75">
        <v>0.7</v>
      </c>
      <c r="AM28" s="75">
        <v>1</v>
      </c>
      <c r="AN28" s="75">
        <v>1</v>
      </c>
      <c r="AO28" s="75">
        <v>1</v>
      </c>
      <c r="AP28" s="75">
        <v>1</v>
      </c>
      <c r="AQ28" s="76">
        <v>0</v>
      </c>
      <c r="CC28" s="244"/>
    </row>
    <row r="29" spans="1:81" x14ac:dyDescent="0.25">
      <c r="A29" s="77" t="s">
        <v>83</v>
      </c>
      <c r="B29" s="74">
        <v>1</v>
      </c>
      <c r="C29" s="75">
        <v>0.1</v>
      </c>
      <c r="D29" s="75">
        <v>0.1</v>
      </c>
      <c r="E29" s="75">
        <v>0.7</v>
      </c>
      <c r="F29" s="75">
        <v>1</v>
      </c>
      <c r="G29" s="75">
        <v>0</v>
      </c>
      <c r="H29" s="74">
        <v>1</v>
      </c>
      <c r="I29" s="75">
        <v>0.1</v>
      </c>
      <c r="J29" s="75">
        <v>0.1</v>
      </c>
      <c r="K29" s="75">
        <v>0.7</v>
      </c>
      <c r="L29" s="75">
        <v>1</v>
      </c>
      <c r="M29" s="75">
        <v>1</v>
      </c>
      <c r="N29" s="75">
        <v>1</v>
      </c>
      <c r="O29" s="75">
        <v>1</v>
      </c>
      <c r="P29" s="75">
        <v>0</v>
      </c>
      <c r="Q29" s="74">
        <v>0.1</v>
      </c>
      <c r="R29" s="75">
        <v>0.1</v>
      </c>
      <c r="S29" s="75">
        <v>0.7</v>
      </c>
      <c r="T29" s="75">
        <v>1</v>
      </c>
      <c r="U29" s="75">
        <v>1</v>
      </c>
      <c r="V29" s="75">
        <v>1</v>
      </c>
      <c r="W29" s="75">
        <v>1</v>
      </c>
      <c r="X29" s="75">
        <v>0</v>
      </c>
      <c r="Y29" s="75">
        <v>0</v>
      </c>
      <c r="Z29" s="74">
        <v>1.1111111111111112</v>
      </c>
      <c r="AA29" s="75">
        <v>1</v>
      </c>
      <c r="AB29" s="75">
        <v>1</v>
      </c>
      <c r="AC29" s="75">
        <v>0.1</v>
      </c>
      <c r="AD29" s="75">
        <v>0.1</v>
      </c>
      <c r="AE29" s="75">
        <v>0.1</v>
      </c>
      <c r="AF29" s="75">
        <v>1</v>
      </c>
      <c r="AG29" s="75">
        <v>1</v>
      </c>
      <c r="AH29" s="75">
        <v>1</v>
      </c>
      <c r="AI29" s="75">
        <v>0</v>
      </c>
      <c r="AJ29" s="74">
        <v>1</v>
      </c>
      <c r="AK29" s="75">
        <v>0.1</v>
      </c>
      <c r="AL29" s="75">
        <v>0.7</v>
      </c>
      <c r="AM29" s="75">
        <v>1</v>
      </c>
      <c r="AN29" s="75">
        <v>1</v>
      </c>
      <c r="AO29" s="75">
        <v>1</v>
      </c>
      <c r="AP29" s="75">
        <v>1</v>
      </c>
      <c r="AQ29" s="75">
        <v>0</v>
      </c>
      <c r="CC29" s="244"/>
    </row>
    <row r="30" spans="1:81" x14ac:dyDescent="0.25">
      <c r="A30" s="77" t="s">
        <v>84</v>
      </c>
      <c r="B30" s="74">
        <v>1</v>
      </c>
      <c r="C30" s="75">
        <v>0.1</v>
      </c>
      <c r="D30" s="75">
        <v>0.1</v>
      </c>
      <c r="E30" s="75">
        <v>0.7</v>
      </c>
      <c r="F30" s="75">
        <v>1</v>
      </c>
      <c r="G30" s="75">
        <v>0</v>
      </c>
      <c r="H30" s="74">
        <v>1</v>
      </c>
      <c r="I30" s="75">
        <v>0.1</v>
      </c>
      <c r="J30" s="75">
        <v>0.1</v>
      </c>
      <c r="K30" s="75">
        <v>0.7</v>
      </c>
      <c r="L30" s="75">
        <v>1</v>
      </c>
      <c r="M30" s="75">
        <v>1</v>
      </c>
      <c r="N30" s="75">
        <v>1</v>
      </c>
      <c r="O30" s="75">
        <v>1</v>
      </c>
      <c r="P30" s="75">
        <v>0</v>
      </c>
      <c r="Q30" s="74">
        <v>0.1</v>
      </c>
      <c r="R30" s="75">
        <v>0.1</v>
      </c>
      <c r="S30" s="75">
        <v>0.7</v>
      </c>
      <c r="T30" s="75">
        <v>1</v>
      </c>
      <c r="U30" s="75">
        <v>1</v>
      </c>
      <c r="V30" s="75">
        <v>1</v>
      </c>
      <c r="W30" s="75">
        <v>1</v>
      </c>
      <c r="X30" s="75">
        <v>0</v>
      </c>
      <c r="Y30" s="75">
        <v>0</v>
      </c>
      <c r="Z30" s="74">
        <v>1.1111111111111112</v>
      </c>
      <c r="AA30" s="75">
        <v>1</v>
      </c>
      <c r="AB30" s="75">
        <v>1</v>
      </c>
      <c r="AC30" s="75">
        <v>0.1</v>
      </c>
      <c r="AD30" s="75">
        <v>0.1</v>
      </c>
      <c r="AE30" s="75">
        <v>0.1</v>
      </c>
      <c r="AF30" s="75">
        <v>1</v>
      </c>
      <c r="AG30" s="75">
        <v>1</v>
      </c>
      <c r="AH30" s="75">
        <v>1</v>
      </c>
      <c r="AI30" s="75">
        <v>0</v>
      </c>
      <c r="AJ30" s="74">
        <v>1</v>
      </c>
      <c r="AK30" s="75">
        <v>0.1</v>
      </c>
      <c r="AL30" s="75">
        <v>0.7</v>
      </c>
      <c r="AM30" s="75">
        <v>1</v>
      </c>
      <c r="AN30" s="75">
        <v>1</v>
      </c>
      <c r="AO30" s="75">
        <v>1</v>
      </c>
      <c r="AP30" s="75">
        <v>1</v>
      </c>
      <c r="AQ30" s="76">
        <v>0</v>
      </c>
      <c r="CC30" s="244"/>
    </row>
    <row r="31" spans="1:81" x14ac:dyDescent="0.25">
      <c r="A31" s="37" t="s">
        <v>85</v>
      </c>
      <c r="B31" s="71">
        <v>1</v>
      </c>
      <c r="C31" s="72">
        <v>20</v>
      </c>
      <c r="D31" s="72">
        <v>1</v>
      </c>
      <c r="E31" s="72">
        <v>1</v>
      </c>
      <c r="F31" s="72">
        <v>1</v>
      </c>
      <c r="G31" s="73">
        <v>0</v>
      </c>
      <c r="H31" s="72">
        <v>1</v>
      </c>
      <c r="I31" s="72">
        <v>20</v>
      </c>
      <c r="J31" s="72">
        <v>1</v>
      </c>
      <c r="K31" s="72">
        <v>1</v>
      </c>
      <c r="L31" s="72">
        <v>1</v>
      </c>
      <c r="M31" s="72">
        <v>1</v>
      </c>
      <c r="N31" s="72">
        <v>1</v>
      </c>
      <c r="O31" s="72">
        <v>1</v>
      </c>
      <c r="P31" s="72">
        <v>0</v>
      </c>
      <c r="Q31" s="71">
        <v>20</v>
      </c>
      <c r="R31" s="72">
        <v>1</v>
      </c>
      <c r="S31" s="72">
        <v>1</v>
      </c>
      <c r="T31" s="72">
        <v>1</v>
      </c>
      <c r="U31" s="72">
        <v>1</v>
      </c>
      <c r="V31" s="72">
        <v>1</v>
      </c>
      <c r="W31" s="72">
        <v>1</v>
      </c>
      <c r="X31" s="72">
        <v>0</v>
      </c>
      <c r="Y31" s="73">
        <v>0</v>
      </c>
      <c r="Z31" s="75">
        <v>70.309465834505886</v>
      </c>
      <c r="AA31" s="75">
        <v>1</v>
      </c>
      <c r="AB31" s="72">
        <v>1</v>
      </c>
      <c r="AC31" s="72">
        <v>0.65</v>
      </c>
      <c r="AD31" s="72">
        <v>0.65</v>
      </c>
      <c r="AE31" s="72">
        <v>1</v>
      </c>
      <c r="AF31" s="75">
        <v>1</v>
      </c>
      <c r="AG31" s="75">
        <v>1</v>
      </c>
      <c r="AH31" s="72">
        <v>1</v>
      </c>
      <c r="AI31" s="72">
        <v>0</v>
      </c>
      <c r="AJ31" s="71">
        <v>1</v>
      </c>
      <c r="AK31" s="72">
        <v>1</v>
      </c>
      <c r="AL31" s="72">
        <v>1</v>
      </c>
      <c r="AM31" s="72">
        <v>1</v>
      </c>
      <c r="AN31" s="72">
        <v>1</v>
      </c>
      <c r="AO31" s="72">
        <v>1</v>
      </c>
      <c r="AP31" s="72">
        <v>1</v>
      </c>
      <c r="AQ31" s="73">
        <v>0</v>
      </c>
      <c r="CC31" s="244"/>
    </row>
    <row r="32" spans="1:81" x14ac:dyDescent="0.25">
      <c r="A32" s="79" t="s">
        <v>86</v>
      </c>
      <c r="B32" s="80">
        <v>1</v>
      </c>
      <c r="C32" s="81">
        <v>1</v>
      </c>
      <c r="D32" s="81">
        <v>1</v>
      </c>
      <c r="E32" s="81">
        <v>1</v>
      </c>
      <c r="F32" s="81">
        <v>1</v>
      </c>
      <c r="G32" s="82">
        <v>0</v>
      </c>
      <c r="H32" s="81">
        <v>1</v>
      </c>
      <c r="I32" s="81">
        <v>1</v>
      </c>
      <c r="J32" s="81">
        <v>1</v>
      </c>
      <c r="K32" s="81">
        <v>1</v>
      </c>
      <c r="L32" s="81">
        <v>1</v>
      </c>
      <c r="M32" s="81">
        <v>1</v>
      </c>
      <c r="N32" s="81">
        <v>1</v>
      </c>
      <c r="O32" s="81">
        <v>1</v>
      </c>
      <c r="P32" s="81">
        <v>0</v>
      </c>
      <c r="Q32" s="80">
        <v>1</v>
      </c>
      <c r="R32" s="81">
        <v>1</v>
      </c>
      <c r="S32" s="81">
        <v>1</v>
      </c>
      <c r="T32" s="81">
        <v>1</v>
      </c>
      <c r="U32" s="81">
        <v>1</v>
      </c>
      <c r="V32" s="81">
        <v>1</v>
      </c>
      <c r="W32" s="81">
        <v>1</v>
      </c>
      <c r="X32" s="81">
        <v>0</v>
      </c>
      <c r="Y32" s="82">
        <v>0</v>
      </c>
      <c r="Z32" s="245">
        <v>0.27777777777777779</v>
      </c>
      <c r="AA32" s="245">
        <v>1</v>
      </c>
      <c r="AB32" s="81">
        <v>1</v>
      </c>
      <c r="AC32" s="81">
        <v>1</v>
      </c>
      <c r="AD32" s="81">
        <v>1</v>
      </c>
      <c r="AE32" s="81">
        <v>1</v>
      </c>
      <c r="AF32" s="245">
        <v>1</v>
      </c>
      <c r="AG32" s="245">
        <v>1</v>
      </c>
      <c r="AH32" s="81">
        <v>1</v>
      </c>
      <c r="AI32" s="81">
        <v>0</v>
      </c>
      <c r="AJ32" s="80">
        <v>1</v>
      </c>
      <c r="AK32" s="81">
        <v>1</v>
      </c>
      <c r="AL32" s="81">
        <v>1</v>
      </c>
      <c r="AM32" s="81">
        <v>1</v>
      </c>
      <c r="AN32" s="81">
        <v>1</v>
      </c>
      <c r="AO32" s="81">
        <v>1</v>
      </c>
      <c r="AP32" s="81">
        <v>1</v>
      </c>
      <c r="AQ32" s="82">
        <v>0</v>
      </c>
      <c r="CC32" s="244"/>
    </row>
    <row r="33" spans="1:86" s="38" customFormat="1" x14ac:dyDescent="0.25"/>
    <row r="34" spans="1:86" x14ac:dyDescent="0.25">
      <c r="A34" s="45" t="s">
        <v>113</v>
      </c>
    </row>
    <row r="35" spans="1:86" ht="12.75" customHeight="1" x14ac:dyDescent="0.25">
      <c r="A35" s="20"/>
      <c r="B35" s="55" t="s">
        <v>114</v>
      </c>
      <c r="C35" s="56"/>
      <c r="D35" s="56"/>
      <c r="E35" s="56"/>
      <c r="F35" s="56"/>
      <c r="G35" s="56"/>
      <c r="H35" s="57"/>
      <c r="I35" s="55" t="s">
        <v>115</v>
      </c>
      <c r="J35" s="56"/>
      <c r="K35" s="56"/>
      <c r="L35" s="56"/>
      <c r="M35" s="56"/>
      <c r="N35" s="56"/>
      <c r="O35" s="56"/>
      <c r="P35" s="56"/>
      <c r="Q35" s="56"/>
      <c r="R35" s="57"/>
      <c r="S35" s="55" t="s">
        <v>116</v>
      </c>
      <c r="T35" s="56"/>
      <c r="U35" s="56"/>
      <c r="V35" s="56"/>
      <c r="W35" s="56"/>
      <c r="X35" s="56"/>
      <c r="Y35" s="56"/>
      <c r="Z35" s="56"/>
      <c r="AA35" s="56"/>
      <c r="AB35" s="57"/>
      <c r="AC35" s="702" t="s">
        <v>117</v>
      </c>
      <c r="AD35" s="60" t="s">
        <v>118</v>
      </c>
      <c r="AE35" s="83"/>
      <c r="AF35" s="83"/>
      <c r="AG35" s="83"/>
      <c r="AH35" s="83"/>
      <c r="AI35" s="83"/>
      <c r="AJ35" s="83"/>
      <c r="AK35" s="83"/>
      <c r="AL35" s="83"/>
      <c r="AM35" s="83"/>
      <c r="AN35" s="84"/>
      <c r="AO35" s="702" t="s">
        <v>119</v>
      </c>
      <c r="AP35" s="60" t="s">
        <v>120</v>
      </c>
      <c r="AQ35" s="58"/>
      <c r="AR35" s="58"/>
      <c r="AS35" s="58"/>
      <c r="AT35" s="58"/>
      <c r="AU35" s="58"/>
      <c r="AV35" s="58"/>
      <c r="AW35" s="58"/>
      <c r="AX35" s="58"/>
      <c r="AY35" s="59"/>
      <c r="AZ35" s="55" t="s">
        <v>121</v>
      </c>
      <c r="BA35" s="58"/>
      <c r="BB35" s="58"/>
      <c r="BC35" s="58"/>
      <c r="BD35" s="58"/>
      <c r="BE35" s="58"/>
      <c r="BF35" s="58"/>
      <c r="BG35" s="58"/>
      <c r="BH35" s="58"/>
      <c r="BI35" s="58"/>
      <c r="BJ35" s="59"/>
      <c r="BK35" s="85" t="s">
        <v>122</v>
      </c>
      <c r="BL35" s="86"/>
      <c r="BM35" s="86"/>
      <c r="BN35" s="86"/>
      <c r="BO35" s="86"/>
      <c r="BP35" s="86"/>
      <c r="BQ35" s="86"/>
      <c r="BR35" s="86"/>
      <c r="BS35" s="86"/>
      <c r="BT35" s="86"/>
      <c r="BU35" s="87"/>
      <c r="BV35" s="86" t="s">
        <v>123</v>
      </c>
      <c r="BW35" s="86"/>
      <c r="BX35" s="86"/>
      <c r="BY35" s="86"/>
      <c r="BZ35" s="86"/>
      <c r="CA35" s="86"/>
      <c r="CB35" s="86"/>
      <c r="CC35" s="86"/>
      <c r="CD35" s="86"/>
      <c r="CE35" s="86"/>
      <c r="CF35" s="87"/>
    </row>
    <row r="36" spans="1:86" ht="66.75" customHeight="1" x14ac:dyDescent="0.25">
      <c r="A36" s="29"/>
      <c r="B36" s="88" t="s">
        <v>124</v>
      </c>
      <c r="C36" s="89" t="s">
        <v>103</v>
      </c>
      <c r="D36" s="89" t="s">
        <v>25</v>
      </c>
      <c r="E36" s="89" t="s">
        <v>32</v>
      </c>
      <c r="F36" s="89" t="s">
        <v>104</v>
      </c>
      <c r="G36" s="89" t="s">
        <v>105</v>
      </c>
      <c r="H36" s="90" t="s">
        <v>41</v>
      </c>
      <c r="I36" s="67" t="s">
        <v>27</v>
      </c>
      <c r="J36" s="67" t="s">
        <v>103</v>
      </c>
      <c r="K36" s="67" t="s">
        <v>25</v>
      </c>
      <c r="L36" s="67" t="s">
        <v>32</v>
      </c>
      <c r="M36" s="67" t="s">
        <v>104</v>
      </c>
      <c r="N36" s="67" t="s">
        <v>105</v>
      </c>
      <c r="O36" s="67" t="s">
        <v>106</v>
      </c>
      <c r="P36" s="67" t="s">
        <v>107</v>
      </c>
      <c r="Q36" s="67" t="s">
        <v>108</v>
      </c>
      <c r="R36" s="67" t="s">
        <v>41</v>
      </c>
      <c r="S36" s="88" t="s">
        <v>103</v>
      </c>
      <c r="T36" s="89" t="s">
        <v>25</v>
      </c>
      <c r="U36" s="89" t="s">
        <v>32</v>
      </c>
      <c r="V36" s="89" t="s">
        <v>104</v>
      </c>
      <c r="W36" s="89" t="s">
        <v>105</v>
      </c>
      <c r="X36" s="89" t="s">
        <v>106</v>
      </c>
      <c r="Y36" s="89" t="s">
        <v>107</v>
      </c>
      <c r="Z36" s="89" t="s">
        <v>108</v>
      </c>
      <c r="AA36" s="89" t="s">
        <v>41</v>
      </c>
      <c r="AB36" s="90" t="s">
        <v>109</v>
      </c>
      <c r="AC36" s="703"/>
      <c r="AD36" s="61" t="s">
        <v>103</v>
      </c>
      <c r="AE36" s="62" t="s">
        <v>110</v>
      </c>
      <c r="AF36" s="62" t="s">
        <v>104</v>
      </c>
      <c r="AG36" s="62" t="s">
        <v>105</v>
      </c>
      <c r="AH36" s="62" t="s">
        <v>125</v>
      </c>
      <c r="AI36" s="62" t="s">
        <v>126</v>
      </c>
      <c r="AJ36" s="62" t="s">
        <v>32</v>
      </c>
      <c r="AK36" s="62" t="s">
        <v>106</v>
      </c>
      <c r="AL36" s="62" t="s">
        <v>107</v>
      </c>
      <c r="AM36" s="62" t="s">
        <v>108</v>
      </c>
      <c r="AN36" s="63" t="s">
        <v>41</v>
      </c>
      <c r="AO36" s="703"/>
      <c r="AP36" s="65" t="s">
        <v>103</v>
      </c>
      <c r="AQ36" s="64" t="s">
        <v>110</v>
      </c>
      <c r="AR36" s="64" t="s">
        <v>104</v>
      </c>
      <c r="AS36" s="64" t="s">
        <v>105</v>
      </c>
      <c r="AT36" s="64" t="s">
        <v>125</v>
      </c>
      <c r="AU36" s="64" t="s">
        <v>126</v>
      </c>
      <c r="AV36" s="64" t="s">
        <v>32</v>
      </c>
      <c r="AW36" s="64" t="s">
        <v>106</v>
      </c>
      <c r="AX36" s="64" t="s">
        <v>107</v>
      </c>
      <c r="AY36" s="66" t="s">
        <v>108</v>
      </c>
      <c r="AZ36" s="65" t="s">
        <v>127</v>
      </c>
      <c r="BA36" s="64" t="s">
        <v>103</v>
      </c>
      <c r="BB36" s="64" t="s">
        <v>109</v>
      </c>
      <c r="BC36" s="64" t="s">
        <v>27</v>
      </c>
      <c r="BD36" s="64" t="s">
        <v>32</v>
      </c>
      <c r="BE36" s="64" t="s">
        <v>104</v>
      </c>
      <c r="BF36" s="64" t="s">
        <v>105</v>
      </c>
      <c r="BG36" s="64" t="s">
        <v>106</v>
      </c>
      <c r="BH36" s="64" t="s">
        <v>107</v>
      </c>
      <c r="BI36" s="64" t="s">
        <v>108</v>
      </c>
      <c r="BJ36" s="66" t="s">
        <v>41</v>
      </c>
      <c r="BK36" s="91" t="s">
        <v>127</v>
      </c>
      <c r="BL36" s="92" t="s">
        <v>103</v>
      </c>
      <c r="BM36" s="92" t="s">
        <v>109</v>
      </c>
      <c r="BN36" s="92" t="s">
        <v>27</v>
      </c>
      <c r="BO36" s="92" t="s">
        <v>32</v>
      </c>
      <c r="BP36" s="92" t="s">
        <v>104</v>
      </c>
      <c r="BQ36" s="92" t="s">
        <v>105</v>
      </c>
      <c r="BR36" s="92" t="s">
        <v>106</v>
      </c>
      <c r="BS36" s="92" t="s">
        <v>107</v>
      </c>
      <c r="BT36" s="92" t="s">
        <v>108</v>
      </c>
      <c r="BU36" s="93" t="s">
        <v>41</v>
      </c>
      <c r="BV36" s="94" t="s">
        <v>127</v>
      </c>
      <c r="BW36" s="94" t="s">
        <v>103</v>
      </c>
      <c r="BX36" s="94" t="s">
        <v>109</v>
      </c>
      <c r="BY36" s="94" t="s">
        <v>27</v>
      </c>
      <c r="BZ36" s="94" t="s">
        <v>32</v>
      </c>
      <c r="CA36" s="94" t="s">
        <v>104</v>
      </c>
      <c r="CB36" s="94" t="s">
        <v>105</v>
      </c>
      <c r="CC36" s="94" t="s">
        <v>106</v>
      </c>
      <c r="CD36" s="94" t="s">
        <v>107</v>
      </c>
      <c r="CE36" s="94" t="s">
        <v>108</v>
      </c>
      <c r="CF36" s="95" t="s">
        <v>41</v>
      </c>
    </row>
    <row r="37" spans="1:86" x14ac:dyDescent="0.25">
      <c r="A37" s="20" t="s">
        <v>77</v>
      </c>
      <c r="B37" s="96">
        <v>79.908003051108707</v>
      </c>
      <c r="C37" s="97">
        <v>79.908003051108707</v>
      </c>
      <c r="D37" s="97">
        <v>79.908003051108707</v>
      </c>
      <c r="E37" s="97">
        <v>79.908003051108707</v>
      </c>
      <c r="F37" s="97">
        <v>79.908003051108707</v>
      </c>
      <c r="G37" s="97">
        <v>79.908003051108707</v>
      </c>
      <c r="H37" s="28">
        <v>0</v>
      </c>
      <c r="I37" s="97">
        <v>20.987999780002628</v>
      </c>
      <c r="J37" s="97">
        <v>20.987999780002628</v>
      </c>
      <c r="K37" s="97">
        <v>20.987999780002628</v>
      </c>
      <c r="L37" s="97">
        <v>20.987999780002628</v>
      </c>
      <c r="M37" s="97">
        <v>20.987999780002628</v>
      </c>
      <c r="N37" s="97">
        <v>20.987999780002628</v>
      </c>
      <c r="O37" s="97">
        <v>20.987999780002628</v>
      </c>
      <c r="P37" s="97">
        <v>20.987999780002628</v>
      </c>
      <c r="Q37" s="97">
        <v>20.987999780002628</v>
      </c>
      <c r="R37" s="97">
        <v>0</v>
      </c>
      <c r="S37" s="96">
        <v>41.05120026850549</v>
      </c>
      <c r="T37" s="97">
        <v>41.05120026850549</v>
      </c>
      <c r="U37" s="97">
        <v>41.05120026850549</v>
      </c>
      <c r="V37" s="97">
        <v>41.05120026850549</v>
      </c>
      <c r="W37" s="97">
        <v>41.05120026850549</v>
      </c>
      <c r="X37" s="97">
        <v>41.05120026850549</v>
      </c>
      <c r="Y37" s="97">
        <v>41.05120026850549</v>
      </c>
      <c r="Z37" s="97">
        <v>41.05120026850549</v>
      </c>
      <c r="AA37" s="97">
        <v>0</v>
      </c>
      <c r="AB37" s="28">
        <v>0</v>
      </c>
      <c r="AC37" s="97">
        <v>0.4052</v>
      </c>
      <c r="AD37" s="96">
        <v>16.71903464383028</v>
      </c>
      <c r="AE37" s="97">
        <v>18.576705159811425</v>
      </c>
      <c r="AF37" s="97">
        <v>16.71903464383028</v>
      </c>
      <c r="AG37" s="97">
        <v>16.71903464383028</v>
      </c>
      <c r="AH37" s="97">
        <v>23.40664850136239</v>
      </c>
      <c r="AI37" s="97">
        <v>23.40664850136239</v>
      </c>
      <c r="AJ37" s="97">
        <v>16.71903464383028</v>
      </c>
      <c r="AK37" s="97">
        <v>16.71903464383028</v>
      </c>
      <c r="AL37" s="97">
        <v>16.71903464383028</v>
      </c>
      <c r="AM37" s="97">
        <v>16.71903464383028</v>
      </c>
      <c r="AN37" s="28">
        <v>0</v>
      </c>
      <c r="AO37" s="97">
        <v>7.7100000000000002E-2</v>
      </c>
      <c r="AP37" s="96">
        <v>6.2424289606850918</v>
      </c>
      <c r="AQ37" s="97">
        <v>6.9360321785389916</v>
      </c>
      <c r="AR37" s="97">
        <v>6.2424289606850918</v>
      </c>
      <c r="AS37" s="97">
        <v>6.2424289606850918</v>
      </c>
      <c r="AT37" s="97">
        <v>8.7394005449591283</v>
      </c>
      <c r="AU37" s="97">
        <v>8.7394005449591283</v>
      </c>
      <c r="AV37" s="97">
        <v>6.2424289606850918</v>
      </c>
      <c r="AW37" s="97">
        <v>6.2424289606850918</v>
      </c>
      <c r="AX37" s="97">
        <v>6.2424289606850918</v>
      </c>
      <c r="AY37" s="28">
        <v>6.2424289606850918</v>
      </c>
      <c r="AZ37" s="96">
        <v>133.316</v>
      </c>
      <c r="BA37" s="98">
        <v>40.86</v>
      </c>
      <c r="BB37" s="97">
        <v>0</v>
      </c>
      <c r="BC37" s="97">
        <v>40.86</v>
      </c>
      <c r="BD37" s="97">
        <v>40.86</v>
      </c>
      <c r="BE37" s="97">
        <v>40.86</v>
      </c>
      <c r="BF37" s="97">
        <v>40.86</v>
      </c>
      <c r="BG37" s="97">
        <v>40.86</v>
      </c>
      <c r="BH37" s="97">
        <v>40.86</v>
      </c>
      <c r="BI37" s="97">
        <v>40.86</v>
      </c>
      <c r="BJ37" s="28">
        <v>0</v>
      </c>
      <c r="BK37" s="99">
        <v>0.90800000000000003</v>
      </c>
      <c r="BL37" s="100">
        <v>1.335</v>
      </c>
      <c r="BM37" s="100">
        <v>0</v>
      </c>
      <c r="BN37" s="100">
        <v>1.335</v>
      </c>
      <c r="BO37" s="100">
        <v>1.335</v>
      </c>
      <c r="BP37" s="100">
        <v>1.335</v>
      </c>
      <c r="BQ37" s="100">
        <v>1.335</v>
      </c>
      <c r="BR37" s="100">
        <v>1.335</v>
      </c>
      <c r="BS37" s="100">
        <v>1.335</v>
      </c>
      <c r="BT37" s="100">
        <v>1.335</v>
      </c>
      <c r="BU37" s="101">
        <v>0</v>
      </c>
      <c r="BV37" s="100">
        <v>61.29</v>
      </c>
      <c r="BW37" s="100">
        <v>40.86</v>
      </c>
      <c r="BX37" s="100">
        <v>0</v>
      </c>
      <c r="BY37" s="100">
        <v>40.86</v>
      </c>
      <c r="BZ37" s="100">
        <v>40.86</v>
      </c>
      <c r="CA37" s="100">
        <v>40.86</v>
      </c>
      <c r="CB37" s="100">
        <v>40.86</v>
      </c>
      <c r="CC37" s="100">
        <v>40.86</v>
      </c>
      <c r="CD37" s="100">
        <v>40.86</v>
      </c>
      <c r="CE37" s="100">
        <v>40.86</v>
      </c>
      <c r="CF37" s="101">
        <v>0</v>
      </c>
    </row>
    <row r="38" spans="1:86" x14ac:dyDescent="0.25">
      <c r="A38" s="29" t="s">
        <v>78</v>
      </c>
      <c r="B38" s="102">
        <v>181.59600634510556</v>
      </c>
      <c r="C38" s="42">
        <v>181.59600634510556</v>
      </c>
      <c r="D38" s="42">
        <v>90.798003172552782</v>
      </c>
      <c r="E38" s="42">
        <v>90.798003172552782</v>
      </c>
      <c r="F38" s="42">
        <v>181.59600634510556</v>
      </c>
      <c r="G38" s="42">
        <v>181.59600634510556</v>
      </c>
      <c r="H38" s="36">
        <v>0</v>
      </c>
      <c r="I38" s="42">
        <v>202.08099652393116</v>
      </c>
      <c r="J38" s="42">
        <v>202.08099652393116</v>
      </c>
      <c r="K38" s="42">
        <v>101.04049826196558</v>
      </c>
      <c r="L38" s="42">
        <v>101.04049826196558</v>
      </c>
      <c r="M38" s="42">
        <v>202.08099652393116</v>
      </c>
      <c r="N38" s="42">
        <v>202.08099652393116</v>
      </c>
      <c r="O38" s="42">
        <v>202.08099652393116</v>
      </c>
      <c r="P38" s="42">
        <v>202.08099652393116</v>
      </c>
      <c r="Q38" s="42">
        <v>202.08099652393116</v>
      </c>
      <c r="R38" s="42">
        <v>0</v>
      </c>
      <c r="S38" s="102">
        <v>137.7594087373416</v>
      </c>
      <c r="T38" s="42">
        <v>68.879704368670801</v>
      </c>
      <c r="U38" s="42">
        <v>68.879704368670801</v>
      </c>
      <c r="V38" s="42">
        <v>137.7594087373416</v>
      </c>
      <c r="W38" s="42">
        <v>137.7594087373416</v>
      </c>
      <c r="X38" s="42">
        <v>137.7594087373416</v>
      </c>
      <c r="Y38" s="42">
        <v>137.7594087373416</v>
      </c>
      <c r="Z38" s="42">
        <v>137.7594087373416</v>
      </c>
      <c r="AA38" s="42">
        <v>0</v>
      </c>
      <c r="AB38" s="36">
        <v>0</v>
      </c>
      <c r="AC38" s="42">
        <v>1.6556999999999999</v>
      </c>
      <c r="AD38" s="102">
        <v>68.316154145581933</v>
      </c>
      <c r="AE38" s="42">
        <v>1088.713628331258</v>
      </c>
      <c r="AF38" s="42">
        <v>68.316154145581933</v>
      </c>
      <c r="AG38" s="42">
        <v>68.316154145581933</v>
      </c>
      <c r="AH38" s="42">
        <v>68.316154145581933</v>
      </c>
      <c r="AI38" s="42">
        <v>68.316154145581933</v>
      </c>
      <c r="AJ38" s="42">
        <v>34.158077072790967</v>
      </c>
      <c r="AK38" s="42">
        <v>68.316154145581933</v>
      </c>
      <c r="AL38" s="42">
        <v>68.316154145581933</v>
      </c>
      <c r="AM38" s="42">
        <v>68.316154145581933</v>
      </c>
      <c r="AN38" s="36">
        <v>0</v>
      </c>
      <c r="AO38" s="42">
        <v>1.0141</v>
      </c>
      <c r="AP38" s="102">
        <v>82.106967691708832</v>
      </c>
      <c r="AQ38" s="42">
        <v>1308.4895633384931</v>
      </c>
      <c r="AR38" s="42">
        <v>82.106967691708832</v>
      </c>
      <c r="AS38" s="42">
        <v>82.106967691708832</v>
      </c>
      <c r="AT38" s="42">
        <v>82.106967691708832</v>
      </c>
      <c r="AU38" s="42">
        <v>82.106967691708832</v>
      </c>
      <c r="AV38" s="42">
        <v>41.053483845854416</v>
      </c>
      <c r="AW38" s="42">
        <v>82.106967691708832</v>
      </c>
      <c r="AX38" s="42">
        <v>82.106967691708832</v>
      </c>
      <c r="AY38" s="36">
        <v>82.106967691708832</v>
      </c>
      <c r="AZ38" s="102">
        <v>705.99300000000005</v>
      </c>
      <c r="BA38" s="103">
        <v>459.6</v>
      </c>
      <c r="BB38" s="42">
        <v>0</v>
      </c>
      <c r="BC38" s="42">
        <v>459.6</v>
      </c>
      <c r="BD38" s="42">
        <v>229.8</v>
      </c>
      <c r="BE38" s="42">
        <v>459.6</v>
      </c>
      <c r="BF38" s="42">
        <v>459.6</v>
      </c>
      <c r="BG38" s="42">
        <v>459.6</v>
      </c>
      <c r="BH38" s="42">
        <v>459.6</v>
      </c>
      <c r="BI38" s="42">
        <v>459.6</v>
      </c>
      <c r="BJ38" s="36">
        <v>0</v>
      </c>
      <c r="BK38" s="104">
        <v>77.180000000000007</v>
      </c>
      <c r="BL38" s="105">
        <v>8.7140000000000004</v>
      </c>
      <c r="BM38" s="105">
        <v>0</v>
      </c>
      <c r="BN38" s="105">
        <v>8.7140000000000004</v>
      </c>
      <c r="BO38" s="105">
        <v>4.3570000000000002</v>
      </c>
      <c r="BP38" s="105">
        <v>8.7140000000000004</v>
      </c>
      <c r="BQ38" s="105">
        <v>8.7140000000000004</v>
      </c>
      <c r="BR38" s="105">
        <v>8.7140000000000004</v>
      </c>
      <c r="BS38" s="105">
        <v>8.7140000000000004</v>
      </c>
      <c r="BT38" s="105">
        <v>8.7140000000000004</v>
      </c>
      <c r="BU38" s="106">
        <v>0</v>
      </c>
      <c r="BV38" s="105">
        <v>331.42</v>
      </c>
      <c r="BW38" s="105">
        <v>459.6</v>
      </c>
      <c r="BX38" s="105">
        <v>0</v>
      </c>
      <c r="BY38" s="105">
        <v>459.6</v>
      </c>
      <c r="BZ38" s="105">
        <v>229.8</v>
      </c>
      <c r="CA38" s="105">
        <v>459.6</v>
      </c>
      <c r="CB38" s="105">
        <v>459.6</v>
      </c>
      <c r="CC38" s="105">
        <v>459.6</v>
      </c>
      <c r="CD38" s="105">
        <v>459.6</v>
      </c>
      <c r="CE38" s="105">
        <v>459.6</v>
      </c>
      <c r="CF38" s="106">
        <v>0</v>
      </c>
    </row>
    <row r="39" spans="1:86" x14ac:dyDescent="0.25">
      <c r="A39" s="29" t="s">
        <v>79</v>
      </c>
      <c r="B39" s="102">
        <v>2085.2410958809787</v>
      </c>
      <c r="C39" s="42">
        <v>2085.2410958809787</v>
      </c>
      <c r="D39" s="42">
        <v>2085.2410958809787</v>
      </c>
      <c r="E39" s="42">
        <v>2085.2410958809787</v>
      </c>
      <c r="F39" s="42">
        <v>1042.6205479404894</v>
      </c>
      <c r="G39" s="42">
        <v>2085.2410958809787</v>
      </c>
      <c r="H39" s="36">
        <v>3649.171917791713</v>
      </c>
      <c r="I39" s="42">
        <v>897.90095779451167</v>
      </c>
      <c r="J39" s="42">
        <v>897.90095779451167</v>
      </c>
      <c r="K39" s="42">
        <v>897.90095779451167</v>
      </c>
      <c r="L39" s="42">
        <v>897.90095779451167</v>
      </c>
      <c r="M39" s="42">
        <v>448.95047889725583</v>
      </c>
      <c r="N39" s="42">
        <v>897.90095779451167</v>
      </c>
      <c r="O39" s="42">
        <v>897.90095779451167</v>
      </c>
      <c r="P39" s="42">
        <v>897.90095779451167</v>
      </c>
      <c r="Q39" s="42">
        <v>897.90095779451167</v>
      </c>
      <c r="R39" s="42">
        <v>1571.3266761403954</v>
      </c>
      <c r="S39" s="102">
        <v>988.9190382650786</v>
      </c>
      <c r="T39" s="42">
        <v>988.9190382650786</v>
      </c>
      <c r="U39" s="42">
        <v>988.9190382650786</v>
      </c>
      <c r="V39" s="42">
        <v>494.4595191325393</v>
      </c>
      <c r="W39" s="42">
        <v>988.9190382650786</v>
      </c>
      <c r="X39" s="42">
        <v>988.9190382650786</v>
      </c>
      <c r="Y39" s="42">
        <v>988.9190382650786</v>
      </c>
      <c r="Z39" s="42">
        <v>988.9190382650786</v>
      </c>
      <c r="AA39" s="42">
        <v>741.68927869880895</v>
      </c>
      <c r="AB39" s="36">
        <v>0</v>
      </c>
      <c r="AC39" s="42">
        <v>4.5887000000000002</v>
      </c>
      <c r="AD39" s="102">
        <v>189.33522771506424</v>
      </c>
      <c r="AE39" s="42">
        <v>105.18623761948014</v>
      </c>
      <c r="AF39" s="42">
        <v>189.33522771506424</v>
      </c>
      <c r="AG39" s="42">
        <v>189.33522771506424</v>
      </c>
      <c r="AH39" s="42">
        <v>189.33522771506424</v>
      </c>
      <c r="AI39" s="42">
        <v>189.33522771506424</v>
      </c>
      <c r="AJ39" s="42">
        <v>189.33522771506424</v>
      </c>
      <c r="AK39" s="42">
        <v>189.33522771506424</v>
      </c>
      <c r="AL39" s="42">
        <v>189.33522771506424</v>
      </c>
      <c r="AM39" s="42">
        <v>189.33522771506424</v>
      </c>
      <c r="AN39" s="36">
        <v>142.00142078629818</v>
      </c>
      <c r="AO39" s="42">
        <v>0.93789999999999996</v>
      </c>
      <c r="AP39" s="102">
        <v>75.937407551576499</v>
      </c>
      <c r="AQ39" s="42">
        <v>42.187448639764725</v>
      </c>
      <c r="AR39" s="42">
        <v>75.937407551576499</v>
      </c>
      <c r="AS39" s="42">
        <v>75.937407551576499</v>
      </c>
      <c r="AT39" s="42">
        <v>75.937407551576499</v>
      </c>
      <c r="AU39" s="42">
        <v>75.937407551576499</v>
      </c>
      <c r="AV39" s="42">
        <v>75.937407551576499</v>
      </c>
      <c r="AW39" s="42">
        <v>75.937407551576499</v>
      </c>
      <c r="AX39" s="42">
        <v>75.937407551576499</v>
      </c>
      <c r="AY39" s="36">
        <v>75.937407551576499</v>
      </c>
      <c r="AZ39" s="102">
        <v>832.952</v>
      </c>
      <c r="BA39" s="103">
        <v>2133.6</v>
      </c>
      <c r="BB39" s="42">
        <v>0</v>
      </c>
      <c r="BC39" s="42">
        <v>2133.6</v>
      </c>
      <c r="BD39" s="42">
        <v>2133.6</v>
      </c>
      <c r="BE39" s="42">
        <v>1066.8</v>
      </c>
      <c r="BF39" s="42">
        <v>2133.6</v>
      </c>
      <c r="BG39" s="42">
        <v>2133.6</v>
      </c>
      <c r="BH39" s="42">
        <v>2133.6</v>
      </c>
      <c r="BI39" s="42">
        <v>2133.6</v>
      </c>
      <c r="BJ39" s="36">
        <v>1600.1999999999998</v>
      </c>
      <c r="BK39" s="104">
        <v>154.36000000000001</v>
      </c>
      <c r="BL39" s="105">
        <v>131.66</v>
      </c>
      <c r="BM39" s="105">
        <v>0</v>
      </c>
      <c r="BN39" s="105">
        <v>131.66</v>
      </c>
      <c r="BO39" s="105">
        <v>131.66</v>
      </c>
      <c r="BP39" s="105">
        <v>65.83</v>
      </c>
      <c r="BQ39" s="105">
        <v>131.66</v>
      </c>
      <c r="BR39" s="105">
        <v>131.66</v>
      </c>
      <c r="BS39" s="105">
        <v>131.66</v>
      </c>
      <c r="BT39" s="105">
        <v>131.66</v>
      </c>
      <c r="BU39" s="106">
        <v>98.745000000000005</v>
      </c>
      <c r="BV39" s="105">
        <v>871.68</v>
      </c>
      <c r="BW39" s="105">
        <v>2133.6</v>
      </c>
      <c r="BX39" s="105">
        <v>0</v>
      </c>
      <c r="BY39" s="105">
        <v>2133.6</v>
      </c>
      <c r="BZ39" s="105">
        <v>2133.6</v>
      </c>
      <c r="CA39" s="105">
        <v>1066.8</v>
      </c>
      <c r="CB39" s="105">
        <v>2133.6</v>
      </c>
      <c r="CC39" s="105">
        <v>2133.6</v>
      </c>
      <c r="CD39" s="105">
        <v>2133.6</v>
      </c>
      <c r="CE39" s="105">
        <v>2133.6</v>
      </c>
      <c r="CF39" s="106">
        <v>1600.1999999999998</v>
      </c>
    </row>
    <row r="40" spans="1:86" s="38" customFormat="1" x14ac:dyDescent="0.25">
      <c r="A40" s="37" t="s">
        <v>80</v>
      </c>
      <c r="B40" s="102">
        <v>181.2140046361902</v>
      </c>
      <c r="C40" s="42">
        <v>181.2140046361902</v>
      </c>
      <c r="D40" s="42">
        <v>18.121400463619022</v>
      </c>
      <c r="E40" s="42">
        <v>18.121400463619022</v>
      </c>
      <c r="F40" s="42">
        <v>126.84980324533313</v>
      </c>
      <c r="G40" s="42">
        <v>181.2140046361902</v>
      </c>
      <c r="H40" s="36">
        <v>0</v>
      </c>
      <c r="I40" s="42">
        <v>29.507000920968107</v>
      </c>
      <c r="J40" s="42">
        <v>29.507000920968107</v>
      </c>
      <c r="K40" s="42">
        <v>2.9507000920968109</v>
      </c>
      <c r="L40" s="42">
        <v>2.9507000920968109</v>
      </c>
      <c r="M40" s="42">
        <v>20.654900644677674</v>
      </c>
      <c r="N40" s="42">
        <v>29.507000920968107</v>
      </c>
      <c r="O40" s="42">
        <v>29.507000920968107</v>
      </c>
      <c r="P40" s="42">
        <v>29.507000920968107</v>
      </c>
      <c r="Q40" s="42">
        <v>29.507000920968107</v>
      </c>
      <c r="R40" s="42">
        <v>0</v>
      </c>
      <c r="S40" s="102">
        <v>29</v>
      </c>
      <c r="T40" s="42">
        <v>2.9000000000000004</v>
      </c>
      <c r="U40" s="42">
        <v>2.9000000000000004</v>
      </c>
      <c r="V40" s="42">
        <v>20.299999999999997</v>
      </c>
      <c r="W40" s="42">
        <v>29</v>
      </c>
      <c r="X40" s="42">
        <v>29</v>
      </c>
      <c r="Y40" s="42">
        <v>29</v>
      </c>
      <c r="Z40" s="42">
        <v>29</v>
      </c>
      <c r="AA40" s="42">
        <v>0</v>
      </c>
      <c r="AB40" s="36">
        <v>0</v>
      </c>
      <c r="AC40" s="42">
        <v>3.4299999999999997E-2</v>
      </c>
      <c r="AD40" s="102">
        <v>1.4152588555858308</v>
      </c>
      <c r="AE40" s="42">
        <v>1.572509839539812</v>
      </c>
      <c r="AF40" s="42">
        <v>1.4152588555858308</v>
      </c>
      <c r="AG40" s="42">
        <v>1.4152588555858308</v>
      </c>
      <c r="AH40" s="42">
        <v>0.14152588555858309</v>
      </c>
      <c r="AI40" s="42">
        <v>0.14152588555858309</v>
      </c>
      <c r="AJ40" s="42">
        <v>0.14152588555858309</v>
      </c>
      <c r="AK40" s="42">
        <v>1.4152588555858308</v>
      </c>
      <c r="AL40" s="42">
        <v>1.4152588555858308</v>
      </c>
      <c r="AM40" s="42">
        <v>1.4152588555858308</v>
      </c>
      <c r="AN40" s="36">
        <v>0</v>
      </c>
      <c r="AO40" s="42">
        <v>1.3899999999999999E-2</v>
      </c>
      <c r="AP40" s="102">
        <v>1.1254184507590501</v>
      </c>
      <c r="AQ40" s="42">
        <v>1.2504649452878336</v>
      </c>
      <c r="AR40" s="42">
        <v>1.1254184507590501</v>
      </c>
      <c r="AS40" s="42">
        <v>1.1254184507590501</v>
      </c>
      <c r="AT40" s="42">
        <v>0.11254184507590502</v>
      </c>
      <c r="AU40" s="42">
        <v>0.11254184507590502</v>
      </c>
      <c r="AV40" s="42">
        <v>0.11254184507590502</v>
      </c>
      <c r="AW40" s="42">
        <v>1.1254184507590501</v>
      </c>
      <c r="AX40" s="42">
        <v>1.1254184507590501</v>
      </c>
      <c r="AY40" s="36">
        <v>1.1254184507590501</v>
      </c>
      <c r="AZ40" s="102">
        <v>1.2</v>
      </c>
      <c r="BA40" s="103">
        <v>16.989000000000001</v>
      </c>
      <c r="BB40" s="42">
        <v>0</v>
      </c>
      <c r="BC40" s="42">
        <v>16.989000000000001</v>
      </c>
      <c r="BD40" s="42">
        <v>1.6989000000000001</v>
      </c>
      <c r="BE40" s="42">
        <v>11.892300000000001</v>
      </c>
      <c r="BF40" s="42">
        <v>16.989000000000001</v>
      </c>
      <c r="BG40" s="42">
        <v>16.989000000000001</v>
      </c>
      <c r="BH40" s="42">
        <v>16.989000000000001</v>
      </c>
      <c r="BI40" s="42">
        <v>16.989000000000001</v>
      </c>
      <c r="BJ40" s="36">
        <v>0</v>
      </c>
      <c r="BK40" s="104">
        <v>11.606999999999999</v>
      </c>
      <c r="BL40" s="105">
        <v>16.989000000000001</v>
      </c>
      <c r="BM40" s="105">
        <v>0</v>
      </c>
      <c r="BN40" s="105">
        <v>16.989000000000001</v>
      </c>
      <c r="BO40" s="105">
        <v>1.6989000000000001</v>
      </c>
      <c r="BP40" s="105">
        <v>11.892300000000001</v>
      </c>
      <c r="BQ40" s="105">
        <v>16.989000000000001</v>
      </c>
      <c r="BR40" s="105">
        <v>16.989000000000001</v>
      </c>
      <c r="BS40" s="105">
        <v>16.989000000000001</v>
      </c>
      <c r="BT40" s="105">
        <v>16.989000000000001</v>
      </c>
      <c r="BU40" s="106">
        <v>0</v>
      </c>
      <c r="BV40" s="105">
        <v>11.606999999999999</v>
      </c>
      <c r="BW40" s="105">
        <v>16.989000000000001</v>
      </c>
      <c r="BX40" s="105">
        <v>0</v>
      </c>
      <c r="BY40" s="105">
        <v>16.989000000000001</v>
      </c>
      <c r="BZ40" s="105">
        <v>1.6989000000000001</v>
      </c>
      <c r="CA40" s="105">
        <v>11.892300000000001</v>
      </c>
      <c r="CB40" s="105">
        <v>16.989000000000001</v>
      </c>
      <c r="CC40" s="105">
        <v>16.989000000000001</v>
      </c>
      <c r="CD40" s="105">
        <v>16.989000000000001</v>
      </c>
      <c r="CE40" s="105">
        <v>16.989000000000001</v>
      </c>
      <c r="CF40" s="106">
        <v>0</v>
      </c>
    </row>
    <row r="41" spans="1:86" x14ac:dyDescent="0.25">
      <c r="A41" s="37" t="s">
        <v>81</v>
      </c>
      <c r="B41" s="102">
        <v>166.75300341616594</v>
      </c>
      <c r="C41" s="42">
        <v>166.75300341616594</v>
      </c>
      <c r="D41" s="42">
        <v>16.675300341616595</v>
      </c>
      <c r="E41" s="42">
        <v>16.675300341616595</v>
      </c>
      <c r="F41" s="42">
        <v>116.72710239131615</v>
      </c>
      <c r="G41" s="42">
        <v>166.75300341616594</v>
      </c>
      <c r="H41" s="36">
        <v>0</v>
      </c>
      <c r="I41" s="42">
        <v>28.621998764534485</v>
      </c>
      <c r="J41" s="42">
        <v>28.621998764534485</v>
      </c>
      <c r="K41" s="42">
        <v>2.8621998764534489</v>
      </c>
      <c r="L41" s="42">
        <v>2.8621998764534489</v>
      </c>
      <c r="M41" s="42">
        <v>20.035399135174139</v>
      </c>
      <c r="N41" s="42">
        <v>28.621998764534485</v>
      </c>
      <c r="O41" s="42">
        <v>28.621998764534485</v>
      </c>
      <c r="P41" s="42">
        <v>28.621998764534485</v>
      </c>
      <c r="Q41" s="42">
        <v>28.621998764534485</v>
      </c>
      <c r="R41" s="42">
        <v>0</v>
      </c>
      <c r="S41" s="102">
        <v>28.13</v>
      </c>
      <c r="T41" s="42">
        <v>2.8130000000000002</v>
      </c>
      <c r="U41" s="42">
        <v>2.8130000000000002</v>
      </c>
      <c r="V41" s="42">
        <v>19.690999999999999</v>
      </c>
      <c r="W41" s="42">
        <v>28.13</v>
      </c>
      <c r="X41" s="42">
        <v>28.13</v>
      </c>
      <c r="Y41" s="42">
        <v>28.13</v>
      </c>
      <c r="Z41" s="42">
        <v>28.13</v>
      </c>
      <c r="AA41" s="42">
        <v>0</v>
      </c>
      <c r="AB41" s="36">
        <v>0</v>
      </c>
      <c r="AC41" s="42">
        <v>3.3300000000000003E-2</v>
      </c>
      <c r="AD41" s="102">
        <v>1.3739976644608798</v>
      </c>
      <c r="AE41" s="42">
        <v>1.5266640716231998</v>
      </c>
      <c r="AF41" s="42">
        <v>1.3739976644608798</v>
      </c>
      <c r="AG41" s="42">
        <v>1.3739976644608798</v>
      </c>
      <c r="AH41" s="42">
        <v>0.13739976644608798</v>
      </c>
      <c r="AI41" s="42">
        <v>0.13739976644608798</v>
      </c>
      <c r="AJ41" s="42">
        <v>0.13739976644608798</v>
      </c>
      <c r="AK41" s="42">
        <v>1.3739976644608798</v>
      </c>
      <c r="AL41" s="42">
        <v>1.3739976644608798</v>
      </c>
      <c r="AM41" s="42">
        <v>1.3739976644608798</v>
      </c>
      <c r="AN41" s="36">
        <v>0</v>
      </c>
      <c r="AO41" s="42">
        <v>1.35E-2</v>
      </c>
      <c r="AP41" s="102">
        <v>1.0930323082911637</v>
      </c>
      <c r="AQ41" s="42">
        <v>1.2144803425457376</v>
      </c>
      <c r="AR41" s="42">
        <v>1.0930323082911637</v>
      </c>
      <c r="AS41" s="42">
        <v>1.0930323082911637</v>
      </c>
      <c r="AT41" s="42">
        <v>0.10930323082911637</v>
      </c>
      <c r="AU41" s="42">
        <v>0.10930323082911637</v>
      </c>
      <c r="AV41" s="42">
        <v>0.10930323082911637</v>
      </c>
      <c r="AW41" s="42">
        <v>1.0930323082911637</v>
      </c>
      <c r="AX41" s="42">
        <v>1.0930323082911637</v>
      </c>
      <c r="AY41" s="36">
        <v>1.0930323082911637</v>
      </c>
      <c r="AZ41" s="102">
        <v>1.2</v>
      </c>
      <c r="BA41" s="42">
        <v>13.591200000000001</v>
      </c>
      <c r="BB41" s="42">
        <v>0</v>
      </c>
      <c r="BC41" s="42">
        <v>13.591200000000001</v>
      </c>
      <c r="BD41" s="42">
        <v>1.3591200000000001</v>
      </c>
      <c r="BE41" s="42">
        <v>9.5138400000000001</v>
      </c>
      <c r="BF41" s="42">
        <v>13.591200000000001</v>
      </c>
      <c r="BG41" s="42">
        <v>13.591200000000001</v>
      </c>
      <c r="BH41" s="42">
        <v>13.591200000000001</v>
      </c>
      <c r="BI41" s="42">
        <v>13.591200000000001</v>
      </c>
      <c r="BJ41" s="36">
        <v>0</v>
      </c>
      <c r="BK41" s="104">
        <v>11.606999999999999</v>
      </c>
      <c r="BL41" s="105">
        <v>13.591200000000001</v>
      </c>
      <c r="BM41" s="105">
        <v>0</v>
      </c>
      <c r="BN41" s="105">
        <v>13.591200000000001</v>
      </c>
      <c r="BO41" s="105">
        <v>1.3591200000000001</v>
      </c>
      <c r="BP41" s="105">
        <v>9.5138400000000001</v>
      </c>
      <c r="BQ41" s="105">
        <v>13.591200000000001</v>
      </c>
      <c r="BR41" s="105">
        <v>13.591200000000001</v>
      </c>
      <c r="BS41" s="105">
        <v>13.591200000000001</v>
      </c>
      <c r="BT41" s="105">
        <v>13.591200000000001</v>
      </c>
      <c r="BU41" s="106">
        <v>0</v>
      </c>
      <c r="BV41" s="105">
        <v>11.606999999999999</v>
      </c>
      <c r="BW41" s="105">
        <v>13.591200000000001</v>
      </c>
      <c r="BX41" s="105">
        <v>0</v>
      </c>
      <c r="BY41" s="105">
        <v>13.591200000000001</v>
      </c>
      <c r="BZ41" s="105">
        <v>1.3591200000000001</v>
      </c>
      <c r="CA41" s="105">
        <v>9.5138400000000001</v>
      </c>
      <c r="CB41" s="105">
        <v>13.591200000000001</v>
      </c>
      <c r="CC41" s="105">
        <v>13.591200000000001</v>
      </c>
      <c r="CD41" s="105">
        <v>13.591200000000001</v>
      </c>
      <c r="CE41" s="105">
        <v>13.591200000000001</v>
      </c>
      <c r="CF41" s="106">
        <v>0</v>
      </c>
    </row>
    <row r="42" spans="1:86" x14ac:dyDescent="0.25">
      <c r="A42" s="29" t="s">
        <v>82</v>
      </c>
      <c r="B42" s="102">
        <v>1443.5650804305726</v>
      </c>
      <c r="C42" s="42">
        <v>0.54242117555469049</v>
      </c>
      <c r="D42" s="42">
        <v>0.26856561546286878</v>
      </c>
      <c r="E42" s="42">
        <v>0</v>
      </c>
      <c r="F42" s="42">
        <v>0</v>
      </c>
      <c r="G42" s="42">
        <v>0</v>
      </c>
      <c r="H42" s="36">
        <v>0</v>
      </c>
      <c r="I42" s="42">
        <v>267.32686674640235</v>
      </c>
      <c r="J42" s="42">
        <v>0.54242117555469049</v>
      </c>
      <c r="K42" s="42">
        <v>0.26856561546286878</v>
      </c>
      <c r="L42" s="42">
        <v>0</v>
      </c>
      <c r="M42" s="42">
        <v>0</v>
      </c>
      <c r="N42" s="42">
        <v>0</v>
      </c>
      <c r="O42" s="42">
        <v>0</v>
      </c>
      <c r="P42" s="42">
        <v>0</v>
      </c>
      <c r="Q42" s="42">
        <v>0</v>
      </c>
      <c r="R42" s="42">
        <v>0</v>
      </c>
      <c r="S42" s="102">
        <v>0.54242117555469049</v>
      </c>
      <c r="T42" s="42">
        <v>0.26856561546286878</v>
      </c>
      <c r="U42" s="42">
        <v>0</v>
      </c>
      <c r="V42" s="42">
        <v>0</v>
      </c>
      <c r="W42" s="42">
        <v>0</v>
      </c>
      <c r="X42" s="42">
        <v>0</v>
      </c>
      <c r="Y42" s="42">
        <v>0</v>
      </c>
      <c r="Z42" s="42">
        <v>0</v>
      </c>
      <c r="AA42" s="42">
        <v>0</v>
      </c>
      <c r="AB42" s="36">
        <v>0</v>
      </c>
      <c r="AC42" s="42">
        <v>1.3307924528301887E-2</v>
      </c>
      <c r="AD42" s="102">
        <v>0.54469976387990127</v>
      </c>
      <c r="AE42" s="42">
        <v>0</v>
      </c>
      <c r="AF42" s="42">
        <v>0</v>
      </c>
      <c r="AG42" s="42">
        <v>0</v>
      </c>
      <c r="AH42" s="42">
        <v>4.4626236992676947E-2</v>
      </c>
      <c r="AI42" s="42">
        <v>0</v>
      </c>
      <c r="AJ42" s="42">
        <v>0</v>
      </c>
      <c r="AK42" s="42">
        <v>0</v>
      </c>
      <c r="AL42" s="42">
        <v>0</v>
      </c>
      <c r="AM42" s="42">
        <v>0</v>
      </c>
      <c r="AN42" s="36">
        <v>0</v>
      </c>
      <c r="AO42" s="42">
        <v>6.7819230769230769E-3</v>
      </c>
      <c r="AP42" s="102">
        <v>0.54469976387990127</v>
      </c>
      <c r="AQ42" s="42">
        <v>0</v>
      </c>
      <c r="AR42" s="42">
        <v>0</v>
      </c>
      <c r="AS42" s="42">
        <v>0</v>
      </c>
      <c r="AT42" s="42">
        <v>4.4626236992676947E-2</v>
      </c>
      <c r="AU42" s="42">
        <v>0</v>
      </c>
      <c r="AV42" s="42">
        <v>0</v>
      </c>
      <c r="AW42" s="42">
        <v>0</v>
      </c>
      <c r="AX42" s="42">
        <v>0</v>
      </c>
      <c r="AY42" s="36">
        <v>0</v>
      </c>
      <c r="AZ42" s="102">
        <v>0.26856561546286878</v>
      </c>
      <c r="BA42" s="42">
        <v>0.54242117555469049</v>
      </c>
      <c r="BB42" s="42">
        <v>0</v>
      </c>
      <c r="BC42" s="42">
        <v>267.32686674640235</v>
      </c>
      <c r="BD42" s="42">
        <v>0</v>
      </c>
      <c r="BE42" s="42">
        <v>0</v>
      </c>
      <c r="BF42" s="42">
        <v>0</v>
      </c>
      <c r="BG42" s="42">
        <v>0</v>
      </c>
      <c r="BH42" s="42">
        <v>0</v>
      </c>
      <c r="BI42" s="42">
        <v>0</v>
      </c>
      <c r="BJ42" s="36">
        <v>0</v>
      </c>
      <c r="BK42" s="104">
        <v>0.26856561546286878</v>
      </c>
      <c r="BL42" s="105">
        <v>0.54242117555469049</v>
      </c>
      <c r="BM42" s="105">
        <v>0</v>
      </c>
      <c r="BN42" s="105">
        <v>267.32686674640235</v>
      </c>
      <c r="BO42" s="105">
        <v>0</v>
      </c>
      <c r="BP42" s="105">
        <v>0</v>
      </c>
      <c r="BQ42" s="105">
        <v>0</v>
      </c>
      <c r="BR42" s="105">
        <v>0</v>
      </c>
      <c r="BS42" s="105">
        <v>0</v>
      </c>
      <c r="BT42" s="105">
        <v>0</v>
      </c>
      <c r="BU42" s="106">
        <v>0</v>
      </c>
      <c r="BV42" s="105">
        <v>0.26856561546286878</v>
      </c>
      <c r="BW42" s="105">
        <v>0.54242117555469049</v>
      </c>
      <c r="BX42" s="105">
        <v>0</v>
      </c>
      <c r="BY42" s="105">
        <v>267.32686674640235</v>
      </c>
      <c r="BZ42" s="105">
        <v>0</v>
      </c>
      <c r="CA42" s="105">
        <v>0</v>
      </c>
      <c r="CB42" s="105">
        <v>0</v>
      </c>
      <c r="CC42" s="105">
        <v>0</v>
      </c>
      <c r="CD42" s="105">
        <v>0</v>
      </c>
      <c r="CE42" s="105">
        <v>0</v>
      </c>
      <c r="CF42" s="106">
        <v>0</v>
      </c>
    </row>
    <row r="43" spans="1:86" x14ac:dyDescent="0.25">
      <c r="A43" s="77" t="s">
        <v>83</v>
      </c>
      <c r="B43" s="102">
        <v>25.01295051242489</v>
      </c>
      <c r="C43" s="42">
        <v>25.01295051242489</v>
      </c>
      <c r="D43" s="42">
        <v>2.5012950512424892</v>
      </c>
      <c r="E43" s="42">
        <v>2.5012950512424892</v>
      </c>
      <c r="F43" s="42">
        <v>17.509065358697423</v>
      </c>
      <c r="G43" s="42">
        <v>25.01295051242489</v>
      </c>
      <c r="H43" s="42">
        <v>0</v>
      </c>
      <c r="I43" s="102">
        <v>4.2932998146801724</v>
      </c>
      <c r="J43" s="42">
        <v>4.2932998146801724</v>
      </c>
      <c r="K43" s="42">
        <v>0.42932998146801726</v>
      </c>
      <c r="L43" s="42">
        <v>0.42932998146801726</v>
      </c>
      <c r="M43" s="42">
        <v>3.0053098702761205</v>
      </c>
      <c r="N43" s="42">
        <v>4.2932998146801724</v>
      </c>
      <c r="O43" s="42">
        <v>4.2932998146801724</v>
      </c>
      <c r="P43" s="42">
        <v>4.2932998146801724</v>
      </c>
      <c r="Q43" s="42">
        <v>4.2932998146801724</v>
      </c>
      <c r="R43" s="42">
        <v>0</v>
      </c>
      <c r="S43" s="102">
        <v>2.3629199999999999</v>
      </c>
      <c r="T43" s="42">
        <v>0.236292</v>
      </c>
      <c r="U43" s="42">
        <v>0.236292</v>
      </c>
      <c r="V43" s="42">
        <v>1.6540439999999998</v>
      </c>
      <c r="W43" s="42">
        <v>2.3629199999999999</v>
      </c>
      <c r="X43" s="42">
        <v>2.3629199999999999</v>
      </c>
      <c r="Y43" s="42">
        <v>2.3629199999999999</v>
      </c>
      <c r="Z43" s="42">
        <v>2.3629199999999999</v>
      </c>
      <c r="AA43" s="42">
        <v>0</v>
      </c>
      <c r="AB43" s="42">
        <v>0</v>
      </c>
      <c r="AC43" s="102">
        <v>5.3280000000000003E-3</v>
      </c>
      <c r="AD43" s="102">
        <v>0.21983962631374074</v>
      </c>
      <c r="AE43" s="42">
        <v>0.24426625145971195</v>
      </c>
      <c r="AF43" s="42">
        <v>0.21983962631374074</v>
      </c>
      <c r="AG43" s="42">
        <v>0.21983962631374074</v>
      </c>
      <c r="AH43" s="42">
        <v>2.1983962631374074E-2</v>
      </c>
      <c r="AI43" s="42">
        <v>2.1983962631374074E-2</v>
      </c>
      <c r="AJ43" s="42">
        <v>2.1983962631374074E-2</v>
      </c>
      <c r="AK43" s="42">
        <v>0.21983962631374074</v>
      </c>
      <c r="AL43" s="42">
        <v>0.21983962631374074</v>
      </c>
      <c r="AM43" s="42">
        <v>0.21983962631374074</v>
      </c>
      <c r="AN43" s="42">
        <v>0</v>
      </c>
      <c r="AO43" s="102">
        <v>1.0934999999999999E-3</v>
      </c>
      <c r="AP43" s="102">
        <v>8.8535616971584269E-2</v>
      </c>
      <c r="AQ43" s="42">
        <v>9.8372907746204746E-2</v>
      </c>
      <c r="AR43" s="42">
        <v>8.8535616971584269E-2</v>
      </c>
      <c r="AS43" s="42">
        <v>8.8535616971584269E-2</v>
      </c>
      <c r="AT43" s="42">
        <v>8.8535616971584276E-3</v>
      </c>
      <c r="AU43" s="42">
        <v>8.8535616971584276E-3</v>
      </c>
      <c r="AV43" s="42">
        <v>8.8535616971584276E-3</v>
      </c>
      <c r="AW43" s="42">
        <v>8.8535616971584269E-2</v>
      </c>
      <c r="AX43" s="42">
        <v>8.8535616971584269E-2</v>
      </c>
      <c r="AY43" s="42">
        <v>8.8535616971584269E-2</v>
      </c>
      <c r="AZ43" s="102">
        <v>0.24</v>
      </c>
      <c r="BA43" s="42">
        <v>11.049645600000002</v>
      </c>
      <c r="BB43" s="42">
        <v>0</v>
      </c>
      <c r="BC43" s="42">
        <v>11.049645600000002</v>
      </c>
      <c r="BD43" s="42">
        <v>1.1049645600000002</v>
      </c>
      <c r="BE43" s="42">
        <v>7.7347519200000008</v>
      </c>
      <c r="BF43" s="42">
        <v>11.049645600000002</v>
      </c>
      <c r="BG43" s="42">
        <v>11.049645600000002</v>
      </c>
      <c r="BH43" s="42">
        <v>11.049645600000002</v>
      </c>
      <c r="BI43" s="42">
        <v>11.049645600000002</v>
      </c>
      <c r="BJ43" s="42">
        <v>0</v>
      </c>
      <c r="BK43" s="105">
        <v>0.33660299999999999</v>
      </c>
      <c r="BL43" s="105">
        <v>1.3591200000000001</v>
      </c>
      <c r="BM43" s="105">
        <v>0</v>
      </c>
      <c r="BN43" s="105">
        <v>1.3591200000000001</v>
      </c>
      <c r="BO43" s="105">
        <v>0.13591200000000001</v>
      </c>
      <c r="BP43" s="105">
        <v>0.95138400000000001</v>
      </c>
      <c r="BQ43" s="105">
        <v>1.3591200000000001</v>
      </c>
      <c r="BR43" s="105">
        <v>1.3591200000000001</v>
      </c>
      <c r="BS43" s="105">
        <v>1.3591200000000001</v>
      </c>
      <c r="BT43" s="105">
        <v>1.3591200000000001</v>
      </c>
      <c r="BU43" s="105">
        <v>0</v>
      </c>
      <c r="BV43" s="104">
        <v>2.3213999999999997</v>
      </c>
      <c r="BW43" s="105">
        <v>11.049645600000002</v>
      </c>
      <c r="BX43" s="105">
        <v>0</v>
      </c>
      <c r="BY43" s="105">
        <v>11.049645600000002</v>
      </c>
      <c r="BZ43" s="105">
        <v>1.1049645600000002</v>
      </c>
      <c r="CA43" s="105">
        <v>7.7347519200000008</v>
      </c>
      <c r="CB43" s="105">
        <v>11.049645600000002</v>
      </c>
      <c r="CC43" s="105">
        <v>11.049645600000002</v>
      </c>
      <c r="CD43" s="105">
        <v>11.049645600000002</v>
      </c>
      <c r="CE43" s="105">
        <v>11.049645600000002</v>
      </c>
      <c r="CF43" s="106">
        <v>0</v>
      </c>
    </row>
    <row r="44" spans="1:86" x14ac:dyDescent="0.25">
      <c r="A44" s="77" t="s">
        <v>84</v>
      </c>
      <c r="B44" s="102">
        <v>65.033671332304706</v>
      </c>
      <c r="C44" s="42">
        <v>65.033671332304706</v>
      </c>
      <c r="D44" s="42">
        <v>6.503367133230471</v>
      </c>
      <c r="E44" s="42">
        <v>6.503367133230471</v>
      </c>
      <c r="F44" s="42">
        <v>45.523569932613292</v>
      </c>
      <c r="G44" s="42">
        <v>65.033671332304706</v>
      </c>
      <c r="H44" s="42">
        <v>0</v>
      </c>
      <c r="I44" s="102">
        <v>11.16257951816845</v>
      </c>
      <c r="J44" s="42">
        <v>11.16257951816845</v>
      </c>
      <c r="K44" s="42">
        <v>1.116257951816845</v>
      </c>
      <c r="L44" s="42">
        <v>1.116257951816845</v>
      </c>
      <c r="M44" s="42">
        <v>7.8138056627179138</v>
      </c>
      <c r="N44" s="42">
        <v>11.16257951816845</v>
      </c>
      <c r="O44" s="42">
        <v>11.16257951816845</v>
      </c>
      <c r="P44" s="42">
        <v>11.16257951816845</v>
      </c>
      <c r="Q44" s="42">
        <v>11.16257951816845</v>
      </c>
      <c r="R44" s="42">
        <v>0</v>
      </c>
      <c r="S44" s="102">
        <v>24.923179999999999</v>
      </c>
      <c r="T44" s="42">
        <v>2.492318</v>
      </c>
      <c r="U44" s="42">
        <v>2.492318</v>
      </c>
      <c r="V44" s="42">
        <v>17.446225999999999</v>
      </c>
      <c r="W44" s="42">
        <v>24.923179999999999</v>
      </c>
      <c r="X44" s="42">
        <v>24.923179999999999</v>
      </c>
      <c r="Y44" s="42">
        <v>24.923179999999999</v>
      </c>
      <c r="Z44" s="42">
        <v>24.923179999999999</v>
      </c>
      <c r="AA44" s="42">
        <v>0</v>
      </c>
      <c r="AB44" s="42">
        <v>0</v>
      </c>
      <c r="AC44" s="102">
        <v>2.1978000000000004E-2</v>
      </c>
      <c r="AD44" s="102">
        <v>0.90683845854418077</v>
      </c>
      <c r="AE44" s="42">
        <v>1.0075982872713121</v>
      </c>
      <c r="AF44" s="42">
        <v>0.90683845854418077</v>
      </c>
      <c r="AG44" s="42">
        <v>0.90683845854418077</v>
      </c>
      <c r="AH44" s="42">
        <v>9.0683845854418077E-2</v>
      </c>
      <c r="AI44" s="42">
        <v>9.0683845854418077E-2</v>
      </c>
      <c r="AJ44" s="42">
        <v>9.0683845854418077E-2</v>
      </c>
      <c r="AK44" s="42">
        <v>0.90683845854418077</v>
      </c>
      <c r="AL44" s="42">
        <v>0.90683845854418077</v>
      </c>
      <c r="AM44" s="42">
        <v>0.90683845854418077</v>
      </c>
      <c r="AN44" s="42">
        <v>0</v>
      </c>
      <c r="AO44" s="102">
        <v>1.188E-2</v>
      </c>
      <c r="AP44" s="102">
        <v>0.96186843129622435</v>
      </c>
      <c r="AQ44" s="42">
        <v>1.0687427014402493</v>
      </c>
      <c r="AR44" s="42">
        <v>0.96186843129622435</v>
      </c>
      <c r="AS44" s="42">
        <v>0.96186843129622435</v>
      </c>
      <c r="AT44" s="42">
        <v>9.6186843129622446E-2</v>
      </c>
      <c r="AU44" s="42">
        <v>9.6186843129622446E-2</v>
      </c>
      <c r="AV44" s="42">
        <v>9.6186843129622446E-2</v>
      </c>
      <c r="AW44" s="42">
        <v>0.96186843129622435</v>
      </c>
      <c r="AX44" s="42">
        <v>0.96186843129622435</v>
      </c>
      <c r="AY44" s="42">
        <v>0.96186843129622435</v>
      </c>
      <c r="AZ44" s="102">
        <v>0.51359999999999995</v>
      </c>
      <c r="BA44" s="42">
        <v>2.4600072000000002</v>
      </c>
      <c r="BB44" s="42">
        <v>0</v>
      </c>
      <c r="BC44" s="42">
        <v>2.4600072000000002</v>
      </c>
      <c r="BD44" s="42">
        <v>0.24600072000000003</v>
      </c>
      <c r="BE44" s="42">
        <v>1.72200504</v>
      </c>
      <c r="BF44" s="42">
        <v>2.4600072000000002</v>
      </c>
      <c r="BG44" s="42">
        <v>2.4600072000000002</v>
      </c>
      <c r="BH44" s="42">
        <v>2.4600072000000002</v>
      </c>
      <c r="BI44" s="42">
        <v>2.4600072000000002</v>
      </c>
      <c r="BJ44" s="42">
        <v>0</v>
      </c>
      <c r="BK44" s="105">
        <v>7.8927599999999991</v>
      </c>
      <c r="BL44" s="105">
        <v>3.3978000000000002</v>
      </c>
      <c r="BM44" s="105">
        <v>0</v>
      </c>
      <c r="BN44" s="105">
        <v>3.3978000000000002</v>
      </c>
      <c r="BO44" s="105">
        <v>0.33978000000000003</v>
      </c>
      <c r="BP44" s="105">
        <v>2.37846</v>
      </c>
      <c r="BQ44" s="105">
        <v>3.3978000000000002</v>
      </c>
      <c r="BR44" s="105">
        <v>3.3978000000000002</v>
      </c>
      <c r="BS44" s="105">
        <v>3.3978000000000002</v>
      </c>
      <c r="BT44" s="105">
        <v>3.3978000000000002</v>
      </c>
      <c r="BU44" s="105">
        <v>0</v>
      </c>
      <c r="BV44" s="104">
        <v>4.9677959999999999</v>
      </c>
      <c r="BW44" s="105">
        <v>2.4600072000000002</v>
      </c>
      <c r="BX44" s="105">
        <v>0</v>
      </c>
      <c r="BY44" s="105">
        <v>2.4600072000000002</v>
      </c>
      <c r="BZ44" s="105">
        <v>0.24600072000000003</v>
      </c>
      <c r="CA44" s="105">
        <v>1.72200504</v>
      </c>
      <c r="CB44" s="105">
        <v>2.4600072000000002</v>
      </c>
      <c r="CC44" s="105">
        <v>2.4600072000000002</v>
      </c>
      <c r="CD44" s="105">
        <v>2.4600072000000002</v>
      </c>
      <c r="CE44" s="105">
        <v>2.4600072000000002</v>
      </c>
      <c r="CF44" s="106">
        <v>0</v>
      </c>
    </row>
    <row r="45" spans="1:86" x14ac:dyDescent="0.25">
      <c r="A45" s="29" t="s">
        <v>85</v>
      </c>
      <c r="B45" s="102">
        <v>4.5809998512268066</v>
      </c>
      <c r="C45" s="42">
        <v>4.5809998512268066</v>
      </c>
      <c r="D45" s="42">
        <v>91.619997024536133</v>
      </c>
      <c r="E45" s="42">
        <v>4.5809998512268066</v>
      </c>
      <c r="F45" s="42">
        <v>4.5809998512268066</v>
      </c>
      <c r="G45" s="42">
        <v>4.5809998512268066</v>
      </c>
      <c r="H45" s="36">
        <v>0</v>
      </c>
      <c r="I45" s="103">
        <v>1.0284119892201289</v>
      </c>
      <c r="J45" s="42">
        <v>1.0284119892201289</v>
      </c>
      <c r="K45" s="42">
        <v>20.568239784402579</v>
      </c>
      <c r="L45" s="42">
        <v>1.0284119892201289</v>
      </c>
      <c r="M45" s="42">
        <v>1.0284119892201289</v>
      </c>
      <c r="N45" s="42">
        <v>1.0284119892201289</v>
      </c>
      <c r="O45" s="42">
        <v>1.0284119892201289</v>
      </c>
      <c r="P45" s="42">
        <v>1.0284119892201289</v>
      </c>
      <c r="Q45" s="42">
        <v>1.0284119892201289</v>
      </c>
      <c r="R45" s="42">
        <v>0</v>
      </c>
      <c r="S45" s="102">
        <v>6.8245112110180699</v>
      </c>
      <c r="T45" s="42">
        <v>136.4902242203614</v>
      </c>
      <c r="U45" s="42">
        <v>6.8245112110180699</v>
      </c>
      <c r="V45" s="42">
        <v>6.8245112110180699</v>
      </c>
      <c r="W45" s="42">
        <v>6.8245112110180699</v>
      </c>
      <c r="X45" s="42">
        <v>6.8245112110180699</v>
      </c>
      <c r="Y45" s="42">
        <v>6.8245112110180699</v>
      </c>
      <c r="Z45" s="42">
        <v>6.8245112110180699</v>
      </c>
      <c r="AA45" s="42">
        <v>0</v>
      </c>
      <c r="AB45" s="36">
        <v>0</v>
      </c>
      <c r="AC45" s="42">
        <v>0.46360000000000001</v>
      </c>
      <c r="AD45" s="102">
        <v>19.128688205527443</v>
      </c>
      <c r="AE45" s="42">
        <v>1344.9278498454473</v>
      </c>
      <c r="AF45" s="42">
        <v>19.128688205527443</v>
      </c>
      <c r="AG45" s="42">
        <v>19.128688205527443</v>
      </c>
      <c r="AH45" s="42">
        <v>12.433647333592837</v>
      </c>
      <c r="AI45" s="42">
        <v>12.433647333592837</v>
      </c>
      <c r="AJ45" s="42">
        <v>19.128688205527443</v>
      </c>
      <c r="AK45" s="42">
        <v>19.128688205527443</v>
      </c>
      <c r="AL45" s="42">
        <v>19.128688205527443</v>
      </c>
      <c r="AM45" s="42">
        <v>19.128688205527443</v>
      </c>
      <c r="AN45" s="36">
        <v>0</v>
      </c>
      <c r="AO45" s="42">
        <v>7.5300000000000006E-2</v>
      </c>
      <c r="AP45" s="102">
        <v>6.0966913195796035</v>
      </c>
      <c r="AQ45" s="42">
        <v>428.65511003751072</v>
      </c>
      <c r="AR45" s="42">
        <v>6.0966913195796035</v>
      </c>
      <c r="AS45" s="42">
        <v>6.0966913195796035</v>
      </c>
      <c r="AT45" s="42">
        <v>3.9628493577267423</v>
      </c>
      <c r="AU45" s="42">
        <v>3.9628493577267423</v>
      </c>
      <c r="AV45" s="42">
        <v>6.0966913195796035</v>
      </c>
      <c r="AW45" s="42">
        <v>6.0966913195796035</v>
      </c>
      <c r="AX45" s="42">
        <v>6.0966913195796035</v>
      </c>
      <c r="AY45" s="36">
        <v>6.0966913195796035</v>
      </c>
      <c r="AZ45" s="102">
        <v>500</v>
      </c>
      <c r="BA45" s="103">
        <v>4.54</v>
      </c>
      <c r="BB45" s="42">
        <v>0</v>
      </c>
      <c r="BC45" s="42">
        <v>4.54</v>
      </c>
      <c r="BD45" s="42">
        <v>4.54</v>
      </c>
      <c r="BE45" s="42">
        <v>4.54</v>
      </c>
      <c r="BF45" s="42">
        <v>4.54</v>
      </c>
      <c r="BG45" s="42">
        <v>4.54</v>
      </c>
      <c r="BH45" s="42">
        <v>4.54</v>
      </c>
      <c r="BI45" s="42">
        <v>4.54</v>
      </c>
      <c r="BJ45" s="36">
        <v>0</v>
      </c>
      <c r="BK45" s="104">
        <v>23.154</v>
      </c>
      <c r="BL45" s="105">
        <v>0.84399999999999997</v>
      </c>
      <c r="BM45" s="105">
        <v>0</v>
      </c>
      <c r="BN45" s="105">
        <v>0.84399999999999997</v>
      </c>
      <c r="BO45" s="105">
        <v>0.84399999999999997</v>
      </c>
      <c r="BP45" s="105">
        <v>0.84399999999999997</v>
      </c>
      <c r="BQ45" s="105">
        <v>0.84399999999999997</v>
      </c>
      <c r="BR45" s="105">
        <v>0.84399999999999997</v>
      </c>
      <c r="BS45" s="105">
        <v>0.84399999999999997</v>
      </c>
      <c r="BT45" s="105">
        <v>0.84399999999999997</v>
      </c>
      <c r="BU45" s="106">
        <v>0</v>
      </c>
      <c r="BV45" s="105">
        <v>289.04700000000003</v>
      </c>
      <c r="BW45" s="105">
        <v>4.54</v>
      </c>
      <c r="BX45" s="105">
        <v>0</v>
      </c>
      <c r="BY45" s="105">
        <v>4.54</v>
      </c>
      <c r="BZ45" s="105">
        <v>4.54</v>
      </c>
      <c r="CA45" s="105">
        <v>4.54</v>
      </c>
      <c r="CB45" s="105">
        <v>4.54</v>
      </c>
      <c r="CC45" s="105">
        <v>4.54</v>
      </c>
      <c r="CD45" s="105">
        <v>4.54</v>
      </c>
      <c r="CE45" s="105">
        <v>4.54</v>
      </c>
      <c r="CF45" s="106">
        <v>0</v>
      </c>
      <c r="CH45" s="38"/>
    </row>
    <row r="46" spans="1:86" x14ac:dyDescent="0.25">
      <c r="A46" s="29" t="s">
        <v>86</v>
      </c>
      <c r="B46" s="102">
        <v>2</v>
      </c>
      <c r="C46" s="42">
        <v>2</v>
      </c>
      <c r="D46" s="42">
        <v>2</v>
      </c>
      <c r="E46" s="42">
        <v>2</v>
      </c>
      <c r="F46" s="42">
        <v>2</v>
      </c>
      <c r="G46" s="42">
        <v>2</v>
      </c>
      <c r="H46" s="36">
        <v>0</v>
      </c>
      <c r="I46" s="103">
        <v>2</v>
      </c>
      <c r="J46" s="42">
        <v>2</v>
      </c>
      <c r="K46" s="42">
        <v>2</v>
      </c>
      <c r="L46" s="42">
        <v>2</v>
      </c>
      <c r="M46" s="42">
        <v>2</v>
      </c>
      <c r="N46" s="42">
        <v>2</v>
      </c>
      <c r="O46" s="42">
        <v>2</v>
      </c>
      <c r="P46" s="42">
        <v>2</v>
      </c>
      <c r="Q46" s="42">
        <v>2</v>
      </c>
      <c r="R46" s="42">
        <v>0</v>
      </c>
      <c r="S46" s="102">
        <v>2.1321383520886243</v>
      </c>
      <c r="T46" s="42">
        <v>2.1321383520886243</v>
      </c>
      <c r="U46" s="42">
        <v>2.1321383520886243</v>
      </c>
      <c r="V46" s="42">
        <v>2.1321383520886243</v>
      </c>
      <c r="W46" s="42">
        <v>2.1321383520886243</v>
      </c>
      <c r="X46" s="42">
        <v>2.1321383520886243</v>
      </c>
      <c r="Y46" s="42">
        <v>2.1321383520886243</v>
      </c>
      <c r="Z46" s="42">
        <v>2.1321383520886243</v>
      </c>
      <c r="AA46" s="42">
        <v>0</v>
      </c>
      <c r="AB46" s="36">
        <v>0</v>
      </c>
      <c r="AC46" s="42">
        <v>2E-3</v>
      </c>
      <c r="AD46" s="102">
        <v>8.2522382249902687E-2</v>
      </c>
      <c r="AE46" s="42">
        <v>2.2922883958306304E-2</v>
      </c>
      <c r="AF46" s="42">
        <v>8.2522382249902687E-2</v>
      </c>
      <c r="AG46" s="42">
        <v>8.2522382249902687E-2</v>
      </c>
      <c r="AH46" s="42">
        <v>8.2522382249902687E-2</v>
      </c>
      <c r="AI46" s="42">
        <v>8.2522382249902687E-2</v>
      </c>
      <c r="AJ46" s="42">
        <v>8.2522382249902687E-2</v>
      </c>
      <c r="AK46" s="42">
        <v>8.2522382249902687E-2</v>
      </c>
      <c r="AL46" s="42">
        <v>8.2522382249902687E-2</v>
      </c>
      <c r="AM46" s="42">
        <v>8.2522382249902687E-2</v>
      </c>
      <c r="AN46" s="36">
        <v>0</v>
      </c>
      <c r="AO46" s="42">
        <v>3.0999999999999999E-3</v>
      </c>
      <c r="AP46" s="102">
        <v>0.25099260412611912</v>
      </c>
      <c r="AQ46" s="42">
        <v>6.9720167812810874E-2</v>
      </c>
      <c r="AR46" s="42">
        <v>0.25099260412611912</v>
      </c>
      <c r="AS46" s="42">
        <v>0.25099260412611912</v>
      </c>
      <c r="AT46" s="42">
        <v>0.25099260412611912</v>
      </c>
      <c r="AU46" s="42">
        <v>0.25099260412611912</v>
      </c>
      <c r="AV46" s="42">
        <v>0.25099260412611912</v>
      </c>
      <c r="AW46" s="42">
        <v>0.25099260412611912</v>
      </c>
      <c r="AX46" s="42">
        <v>0.25099260412611912</v>
      </c>
      <c r="AY46" s="36">
        <v>0.25099260412611912</v>
      </c>
      <c r="AZ46" s="102">
        <v>50</v>
      </c>
      <c r="BA46" s="103">
        <v>2</v>
      </c>
      <c r="BB46" s="42">
        <v>0</v>
      </c>
      <c r="BC46" s="42">
        <v>2</v>
      </c>
      <c r="BD46" s="42">
        <v>2</v>
      </c>
      <c r="BE46" s="42">
        <v>2</v>
      </c>
      <c r="BF46" s="42">
        <v>2</v>
      </c>
      <c r="BG46" s="42">
        <v>2</v>
      </c>
      <c r="BH46" s="42">
        <v>2</v>
      </c>
      <c r="BI46" s="42">
        <v>2</v>
      </c>
      <c r="BJ46" s="36">
        <v>0</v>
      </c>
      <c r="BK46" s="104">
        <v>2</v>
      </c>
      <c r="BL46" s="105">
        <v>2</v>
      </c>
      <c r="BM46" s="105">
        <v>0</v>
      </c>
      <c r="BN46" s="105">
        <v>2</v>
      </c>
      <c r="BO46" s="105">
        <v>2</v>
      </c>
      <c r="BP46" s="105">
        <v>2</v>
      </c>
      <c r="BQ46" s="105">
        <v>2</v>
      </c>
      <c r="BR46" s="105">
        <v>2</v>
      </c>
      <c r="BS46" s="105">
        <v>2</v>
      </c>
      <c r="BT46" s="105">
        <v>2</v>
      </c>
      <c r="BU46" s="106">
        <v>0</v>
      </c>
      <c r="BV46" s="105">
        <v>2</v>
      </c>
      <c r="BW46" s="105">
        <v>2</v>
      </c>
      <c r="BX46" s="105">
        <v>0</v>
      </c>
      <c r="BY46" s="105">
        <v>2</v>
      </c>
      <c r="BZ46" s="105">
        <v>2</v>
      </c>
      <c r="CA46" s="105">
        <v>2</v>
      </c>
      <c r="CB46" s="105">
        <v>2</v>
      </c>
      <c r="CC46" s="105">
        <v>2</v>
      </c>
      <c r="CD46" s="105">
        <v>2</v>
      </c>
      <c r="CE46" s="105">
        <v>2</v>
      </c>
      <c r="CF46" s="106">
        <v>0</v>
      </c>
    </row>
    <row r="47" spans="1:86" x14ac:dyDescent="0.25">
      <c r="A47" s="107" t="s">
        <v>87</v>
      </c>
      <c r="B47" s="108">
        <v>84534.221277893477</v>
      </c>
      <c r="C47" s="109">
        <v>77652.043297206372</v>
      </c>
      <c r="D47" s="109">
        <v>58768.998087433873</v>
      </c>
      <c r="E47" s="109">
        <v>67657.120975021433</v>
      </c>
      <c r="F47" s="109">
        <v>69371.052289899773</v>
      </c>
      <c r="G47" s="109">
        <v>75754.198002694058</v>
      </c>
      <c r="H47" s="110">
        <v>0</v>
      </c>
      <c r="I47" s="109">
        <v>84695.434205856494</v>
      </c>
      <c r="J47" s="109">
        <v>77813.256225169389</v>
      </c>
      <c r="K47" s="109">
        <v>59131.929080612965</v>
      </c>
      <c r="L47" s="109">
        <v>67834.429252410686</v>
      </c>
      <c r="M47" s="109">
        <v>69532.26521786279</v>
      </c>
      <c r="N47" s="109">
        <v>75915.410930657075</v>
      </c>
      <c r="O47" s="109">
        <v>79607.221678965274</v>
      </c>
      <c r="P47" s="109">
        <v>76228.730040765964</v>
      </c>
      <c r="Q47" s="109">
        <v>74766.596439150293</v>
      </c>
      <c r="R47" s="109">
        <v>0</v>
      </c>
      <c r="S47" s="108">
        <v>77835.863424927782</v>
      </c>
      <c r="T47" s="109">
        <v>58801.151705628661</v>
      </c>
      <c r="U47" s="109">
        <v>67806.49806176532</v>
      </c>
      <c r="V47" s="109">
        <v>69554.872417621169</v>
      </c>
      <c r="W47" s="109">
        <v>75938.018130415468</v>
      </c>
      <c r="X47" s="109">
        <v>79629.828878723652</v>
      </c>
      <c r="Y47" s="109">
        <v>76251.337240524343</v>
      </c>
      <c r="Z47" s="109">
        <v>74789.203638908686</v>
      </c>
      <c r="AA47" s="109">
        <v>0</v>
      </c>
      <c r="AB47" s="110">
        <v>0</v>
      </c>
      <c r="AC47" s="109">
        <v>1890.080852632525</v>
      </c>
      <c r="AD47" s="108">
        <v>77986.987302081601</v>
      </c>
      <c r="AE47" s="109">
        <v>54192.110388460016</v>
      </c>
      <c r="AF47" s="109">
        <v>69705.996294775003</v>
      </c>
      <c r="AG47" s="109">
        <v>76089.142007569288</v>
      </c>
      <c r="AH47" s="109">
        <v>74710.591223964802</v>
      </c>
      <c r="AI47" s="109">
        <v>71982.009342373902</v>
      </c>
      <c r="AJ47" s="109">
        <v>67903.059381739891</v>
      </c>
      <c r="AK47" s="109">
        <v>79780.952755877486</v>
      </c>
      <c r="AL47" s="109">
        <v>76402.461117678176</v>
      </c>
      <c r="AM47" s="109">
        <v>74940.32751606252</v>
      </c>
      <c r="AN47" s="110">
        <v>0</v>
      </c>
      <c r="AO47" s="109">
        <v>963.79253787545792</v>
      </c>
      <c r="AP47" s="108">
        <v>78033.806102800809</v>
      </c>
      <c r="AQ47" s="109">
        <v>56402.778336807336</v>
      </c>
      <c r="AR47" s="109">
        <v>69752.815095494196</v>
      </c>
      <c r="AS47" s="109">
        <v>76135.960808288481</v>
      </c>
      <c r="AT47" s="109">
        <v>74757.927562766272</v>
      </c>
      <c r="AU47" s="109">
        <v>72029.345681175357</v>
      </c>
      <c r="AV47" s="109">
        <v>67960.713821673897</v>
      </c>
      <c r="AW47" s="109">
        <v>79827.771556596679</v>
      </c>
      <c r="AX47" s="109">
        <v>76449.279918397369</v>
      </c>
      <c r="AY47" s="110">
        <v>74987.146316781713</v>
      </c>
      <c r="AZ47" s="108">
        <v>56512.763160412738</v>
      </c>
      <c r="BA47" s="109">
        <v>77336.992237705985</v>
      </c>
      <c r="BB47" s="109">
        <v>0</v>
      </c>
      <c r="BC47" s="109">
        <v>84219.17021839309</v>
      </c>
      <c r="BD47" s="109">
        <v>67560.501624821321</v>
      </c>
      <c r="BE47" s="109">
        <v>69056.001230399386</v>
      </c>
      <c r="BF47" s="109">
        <v>75439.146943193671</v>
      </c>
      <c r="BG47" s="109">
        <v>79130.95769150187</v>
      </c>
      <c r="BH47" s="109">
        <v>75752.46605330256</v>
      </c>
      <c r="BI47" s="109">
        <v>74290.332451686903</v>
      </c>
      <c r="BJ47" s="110">
        <v>0</v>
      </c>
      <c r="BK47" s="111">
        <v>59224.895974698455</v>
      </c>
      <c r="BL47" s="112">
        <v>78178.877630563118</v>
      </c>
      <c r="BM47" s="112">
        <v>0</v>
      </c>
      <c r="BN47" s="112">
        <v>85061.055611250238</v>
      </c>
      <c r="BO47" s="112">
        <v>68048.119446249882</v>
      </c>
      <c r="BP47" s="112">
        <v>69897.88662325652</v>
      </c>
      <c r="BQ47" s="112">
        <v>76281.032336050819</v>
      </c>
      <c r="BR47" s="112">
        <v>79972.843084359003</v>
      </c>
      <c r="BS47" s="112">
        <v>76594.351446159693</v>
      </c>
      <c r="BT47" s="112">
        <v>75132.217844544037</v>
      </c>
      <c r="BU47" s="113">
        <v>0</v>
      </c>
      <c r="BV47" s="112">
        <v>57905.979658031792</v>
      </c>
      <c r="BW47" s="112">
        <v>77336.992237705985</v>
      </c>
      <c r="BX47" s="112">
        <v>0</v>
      </c>
      <c r="BY47" s="112">
        <v>84219.17021839309</v>
      </c>
      <c r="BZ47" s="112">
        <v>67560.501624821321</v>
      </c>
      <c r="CA47" s="112">
        <v>69056.001230399386</v>
      </c>
      <c r="CB47" s="112">
        <v>75439.146943193671</v>
      </c>
      <c r="CC47" s="112">
        <v>79130.95769150187</v>
      </c>
      <c r="CD47" s="112">
        <v>75752.46605330256</v>
      </c>
      <c r="CE47" s="112">
        <v>74290.332451686903</v>
      </c>
      <c r="CF47" s="113">
        <v>0</v>
      </c>
    </row>
    <row r="48" spans="1:86" s="38" customFormat="1" x14ac:dyDescent="0.25"/>
    <row r="49" spans="1:86" x14ac:dyDescent="0.25">
      <c r="A49" s="45" t="s">
        <v>128</v>
      </c>
    </row>
    <row r="50" spans="1:86" ht="12.75" customHeight="1" x14ac:dyDescent="0.25">
      <c r="A50" s="20"/>
      <c r="B50" s="55" t="s">
        <v>114</v>
      </c>
      <c r="C50" s="56"/>
      <c r="D50" s="56"/>
      <c r="E50" s="56"/>
      <c r="F50" s="56"/>
      <c r="G50" s="56"/>
      <c r="H50" s="57"/>
      <c r="I50" s="55" t="s">
        <v>115</v>
      </c>
      <c r="J50" s="56"/>
      <c r="K50" s="56"/>
      <c r="L50" s="56"/>
      <c r="M50" s="56"/>
      <c r="N50" s="56"/>
      <c r="O50" s="56"/>
      <c r="P50" s="56"/>
      <c r="Q50" s="56"/>
      <c r="R50" s="57"/>
      <c r="S50" s="55" t="s">
        <v>116</v>
      </c>
      <c r="T50" s="56"/>
      <c r="U50" s="56"/>
      <c r="V50" s="56"/>
      <c r="W50" s="56"/>
      <c r="X50" s="56"/>
      <c r="Y50" s="56"/>
      <c r="Z50" s="56"/>
      <c r="AA50" s="56"/>
      <c r="AB50" s="57"/>
      <c r="AC50" s="702" t="s">
        <v>117</v>
      </c>
      <c r="AD50" s="60" t="s">
        <v>118</v>
      </c>
      <c r="AE50" s="83"/>
      <c r="AF50" s="83"/>
      <c r="AG50" s="83"/>
      <c r="AH50" s="83"/>
      <c r="AI50" s="83"/>
      <c r="AJ50" s="83"/>
      <c r="AK50" s="83"/>
      <c r="AL50" s="83"/>
      <c r="AM50" s="83"/>
      <c r="AN50" s="84"/>
      <c r="AO50" s="702" t="s">
        <v>119</v>
      </c>
      <c r="AP50" s="60" t="s">
        <v>129</v>
      </c>
      <c r="AQ50" s="58"/>
      <c r="AR50" s="58"/>
      <c r="AS50" s="58"/>
      <c r="AT50" s="58"/>
      <c r="AU50" s="58"/>
      <c r="AV50" s="58"/>
      <c r="AW50" s="58"/>
      <c r="AX50" s="58"/>
      <c r="AY50" s="59"/>
      <c r="AZ50" s="38"/>
    </row>
    <row r="51" spans="1:86" ht="66" customHeight="1" x14ac:dyDescent="0.25">
      <c r="A51" s="29"/>
      <c r="B51" s="88" t="s">
        <v>124</v>
      </c>
      <c r="C51" s="89" t="s">
        <v>103</v>
      </c>
      <c r="D51" s="89" t="s">
        <v>25</v>
      </c>
      <c r="E51" s="89" t="s">
        <v>32</v>
      </c>
      <c r="F51" s="89" t="s">
        <v>104</v>
      </c>
      <c r="G51" s="89" t="s">
        <v>105</v>
      </c>
      <c r="H51" s="90" t="s">
        <v>41</v>
      </c>
      <c r="I51" s="67" t="s">
        <v>27</v>
      </c>
      <c r="J51" s="67" t="s">
        <v>103</v>
      </c>
      <c r="K51" s="67" t="s">
        <v>25</v>
      </c>
      <c r="L51" s="67" t="s">
        <v>32</v>
      </c>
      <c r="M51" s="67" t="s">
        <v>104</v>
      </c>
      <c r="N51" s="67" t="s">
        <v>105</v>
      </c>
      <c r="O51" s="67" t="s">
        <v>106</v>
      </c>
      <c r="P51" s="67" t="s">
        <v>107</v>
      </c>
      <c r="Q51" s="67" t="s">
        <v>108</v>
      </c>
      <c r="R51" s="67" t="s">
        <v>41</v>
      </c>
      <c r="S51" s="88" t="s">
        <v>103</v>
      </c>
      <c r="T51" s="89" t="s">
        <v>25</v>
      </c>
      <c r="U51" s="89" t="s">
        <v>32</v>
      </c>
      <c r="V51" s="89" t="s">
        <v>104</v>
      </c>
      <c r="W51" s="89" t="s">
        <v>105</v>
      </c>
      <c r="X51" s="89" t="s">
        <v>106</v>
      </c>
      <c r="Y51" s="89" t="s">
        <v>107</v>
      </c>
      <c r="Z51" s="89" t="s">
        <v>108</v>
      </c>
      <c r="AA51" s="89" t="s">
        <v>41</v>
      </c>
      <c r="AB51" s="90" t="s">
        <v>109</v>
      </c>
      <c r="AC51" s="703"/>
      <c r="AD51" s="61" t="s">
        <v>103</v>
      </c>
      <c r="AE51" s="62" t="s">
        <v>110</v>
      </c>
      <c r="AF51" s="62" t="s">
        <v>104</v>
      </c>
      <c r="AG51" s="62" t="s">
        <v>105</v>
      </c>
      <c r="AH51" s="62" t="s">
        <v>125</v>
      </c>
      <c r="AI51" s="62" t="s">
        <v>126</v>
      </c>
      <c r="AJ51" s="62" t="s">
        <v>32</v>
      </c>
      <c r="AK51" s="62" t="s">
        <v>106</v>
      </c>
      <c r="AL51" s="62" t="s">
        <v>107</v>
      </c>
      <c r="AM51" s="62" t="s">
        <v>108</v>
      </c>
      <c r="AN51" s="63" t="s">
        <v>41</v>
      </c>
      <c r="AO51" s="703"/>
      <c r="AP51" s="65" t="s">
        <v>103</v>
      </c>
      <c r="AQ51" s="64" t="s">
        <v>110</v>
      </c>
      <c r="AR51" s="64" t="s">
        <v>104</v>
      </c>
      <c r="AS51" s="64" t="s">
        <v>105</v>
      </c>
      <c r="AT51" s="64" t="s">
        <v>125</v>
      </c>
      <c r="AU51" s="64" t="s">
        <v>126</v>
      </c>
      <c r="AV51" s="64" t="s">
        <v>32</v>
      </c>
      <c r="AW51" s="64" t="s">
        <v>106</v>
      </c>
      <c r="AX51" s="64" t="s">
        <v>107</v>
      </c>
      <c r="AY51" s="66" t="s">
        <v>108</v>
      </c>
    </row>
    <row r="52" spans="1:86" x14ac:dyDescent="0.25">
      <c r="A52" s="20" t="s">
        <v>77</v>
      </c>
      <c r="B52" s="96">
        <v>79.908003051108707</v>
      </c>
      <c r="C52" s="97">
        <v>79.908003051108707</v>
      </c>
      <c r="D52" s="97">
        <v>79.908003051108707</v>
      </c>
      <c r="E52" s="97">
        <v>79.908003051108707</v>
      </c>
      <c r="F52" s="97">
        <v>79.908003051108707</v>
      </c>
      <c r="G52" s="97">
        <v>79.908003051108707</v>
      </c>
      <c r="H52" s="28">
        <v>0</v>
      </c>
      <c r="I52" s="97">
        <v>20.987999780002628</v>
      </c>
      <c r="J52" s="97">
        <v>20.987999780002628</v>
      </c>
      <c r="K52" s="97">
        <v>20.987999780002628</v>
      </c>
      <c r="L52" s="97">
        <v>20.987999780002628</v>
      </c>
      <c r="M52" s="97">
        <v>20.987999780002628</v>
      </c>
      <c r="N52" s="97">
        <v>20.987999780002628</v>
      </c>
      <c r="O52" s="97">
        <v>20.987999780002628</v>
      </c>
      <c r="P52" s="97">
        <v>20.987999780002628</v>
      </c>
      <c r="Q52" s="97">
        <v>20.987999780002628</v>
      </c>
      <c r="R52" s="97">
        <v>0</v>
      </c>
      <c r="S52" s="96">
        <v>41.05120026850549</v>
      </c>
      <c r="T52" s="97">
        <v>41.05120026850549</v>
      </c>
      <c r="U52" s="97">
        <v>41.05120026850549</v>
      </c>
      <c r="V52" s="97">
        <v>41.05120026850549</v>
      </c>
      <c r="W52" s="97">
        <v>41.05120026850549</v>
      </c>
      <c r="X52" s="97">
        <v>41.05120026850549</v>
      </c>
      <c r="Y52" s="97">
        <v>41.05120026850549</v>
      </c>
      <c r="Z52" s="97">
        <v>41.05120026850549</v>
      </c>
      <c r="AA52" s="97">
        <v>0</v>
      </c>
      <c r="AB52" s="28">
        <v>0</v>
      </c>
      <c r="AC52" s="97">
        <v>0.4052</v>
      </c>
      <c r="AD52" s="96">
        <v>16.71903464383028</v>
      </c>
      <c r="AE52" s="97">
        <v>18.576705159811425</v>
      </c>
      <c r="AF52" s="97">
        <v>16.71903464383028</v>
      </c>
      <c r="AG52" s="97">
        <v>16.71903464383028</v>
      </c>
      <c r="AH52" s="97">
        <v>23.40664850136239</v>
      </c>
      <c r="AI52" s="97">
        <v>23.40664850136239</v>
      </c>
      <c r="AJ52" s="97">
        <v>16.71903464383028</v>
      </c>
      <c r="AK52" s="97">
        <v>16.71903464383028</v>
      </c>
      <c r="AL52" s="97">
        <v>16.71903464383028</v>
      </c>
      <c r="AM52" s="97">
        <v>16.71903464383028</v>
      </c>
      <c r="AN52" s="28">
        <v>0</v>
      </c>
      <c r="AO52" s="97">
        <v>7.7100000000000002E-2</v>
      </c>
      <c r="AP52" s="96">
        <v>6.2424289606850918</v>
      </c>
      <c r="AQ52" s="97">
        <v>6.9360321785389916</v>
      </c>
      <c r="AR52" s="97">
        <v>6.2424289606850918</v>
      </c>
      <c r="AS52" s="97">
        <v>6.2424289606850918</v>
      </c>
      <c r="AT52" s="97">
        <v>8.7394005449591283</v>
      </c>
      <c r="AU52" s="97">
        <v>8.7394005449591283</v>
      </c>
      <c r="AV52" s="97">
        <v>6.2424289606850918</v>
      </c>
      <c r="AW52" s="97">
        <v>6.2424289606850918</v>
      </c>
      <c r="AX52" s="97">
        <v>6.2424289606850918</v>
      </c>
      <c r="AY52" s="28">
        <v>6.2424289606850918</v>
      </c>
    </row>
    <row r="53" spans="1:86" x14ac:dyDescent="0.25">
      <c r="A53" s="29" t="s">
        <v>78</v>
      </c>
      <c r="B53" s="102">
        <v>181.59600634510556</v>
      </c>
      <c r="C53" s="42">
        <v>181.59600634510556</v>
      </c>
      <c r="D53" s="42">
        <v>90.798003172552782</v>
      </c>
      <c r="E53" s="42">
        <v>90.798003172552782</v>
      </c>
      <c r="F53" s="42">
        <v>181.59600634510556</v>
      </c>
      <c r="G53" s="42">
        <v>181.59600634510556</v>
      </c>
      <c r="H53" s="36">
        <v>0</v>
      </c>
      <c r="I53" s="42">
        <v>202.08099652393116</v>
      </c>
      <c r="J53" s="42">
        <v>202.08099652393116</v>
      </c>
      <c r="K53" s="42">
        <v>101.04049826196558</v>
      </c>
      <c r="L53" s="42">
        <v>101.04049826196558</v>
      </c>
      <c r="M53" s="42">
        <v>202.08099652393116</v>
      </c>
      <c r="N53" s="42">
        <v>202.08099652393116</v>
      </c>
      <c r="O53" s="42">
        <v>202.08099652393116</v>
      </c>
      <c r="P53" s="42">
        <v>202.08099652393116</v>
      </c>
      <c r="Q53" s="42">
        <v>202.08099652393116</v>
      </c>
      <c r="R53" s="42">
        <v>0</v>
      </c>
      <c r="S53" s="102">
        <v>137.7594087373416</v>
      </c>
      <c r="T53" s="42">
        <v>68.879704368670801</v>
      </c>
      <c r="U53" s="42">
        <v>68.879704368670801</v>
      </c>
      <c r="V53" s="42">
        <v>137.7594087373416</v>
      </c>
      <c r="W53" s="42">
        <v>137.7594087373416</v>
      </c>
      <c r="X53" s="42">
        <v>137.7594087373416</v>
      </c>
      <c r="Y53" s="42">
        <v>137.7594087373416</v>
      </c>
      <c r="Z53" s="42">
        <v>137.7594087373416</v>
      </c>
      <c r="AA53" s="42">
        <v>0</v>
      </c>
      <c r="AB53" s="36">
        <v>0</v>
      </c>
      <c r="AC53" s="42">
        <v>1.6556999999999999</v>
      </c>
      <c r="AD53" s="102">
        <v>68.316154145581933</v>
      </c>
      <c r="AE53" s="42">
        <v>1088.713628331258</v>
      </c>
      <c r="AF53" s="42">
        <v>68.316154145581933</v>
      </c>
      <c r="AG53" s="42">
        <v>68.316154145581933</v>
      </c>
      <c r="AH53" s="42">
        <v>68.316154145581933</v>
      </c>
      <c r="AI53" s="42">
        <v>68.316154145581933</v>
      </c>
      <c r="AJ53" s="42">
        <v>34.158077072790967</v>
      </c>
      <c r="AK53" s="42">
        <v>68.316154145581933</v>
      </c>
      <c r="AL53" s="42">
        <v>68.316154145581933</v>
      </c>
      <c r="AM53" s="42">
        <v>68.316154145581933</v>
      </c>
      <c r="AN53" s="36">
        <v>0</v>
      </c>
      <c r="AO53" s="42">
        <v>1.0141</v>
      </c>
      <c r="AP53" s="102">
        <v>82.106967691708832</v>
      </c>
      <c r="AQ53" s="42">
        <v>1308.4895633384931</v>
      </c>
      <c r="AR53" s="42">
        <v>82.106967691708832</v>
      </c>
      <c r="AS53" s="42">
        <v>82.106967691708832</v>
      </c>
      <c r="AT53" s="42">
        <v>82.106967691708832</v>
      </c>
      <c r="AU53" s="42">
        <v>82.106967691708832</v>
      </c>
      <c r="AV53" s="42">
        <v>41.053483845854416</v>
      </c>
      <c r="AW53" s="42">
        <v>82.106967691708832</v>
      </c>
      <c r="AX53" s="42">
        <v>82.106967691708832</v>
      </c>
      <c r="AY53" s="36">
        <v>82.106967691708832</v>
      </c>
    </row>
    <row r="54" spans="1:86" x14ac:dyDescent="0.25">
      <c r="A54" s="29" t="s">
        <v>79</v>
      </c>
      <c r="B54" s="102">
        <v>2085.2410958809787</v>
      </c>
      <c r="C54" s="42">
        <v>2085.2410958809787</v>
      </c>
      <c r="D54" s="42">
        <v>2085.2410958809787</v>
      </c>
      <c r="E54" s="42">
        <v>2085.2410958809787</v>
      </c>
      <c r="F54" s="42">
        <v>1042.6205479404894</v>
      </c>
      <c r="G54" s="42">
        <v>2085.2410958809787</v>
      </c>
      <c r="H54" s="36">
        <v>3649.171917791713</v>
      </c>
      <c r="I54" s="42">
        <v>897.90095779451167</v>
      </c>
      <c r="J54" s="42">
        <v>897.90095779451167</v>
      </c>
      <c r="K54" s="42">
        <v>897.90095779451167</v>
      </c>
      <c r="L54" s="42">
        <v>897.90095779451167</v>
      </c>
      <c r="M54" s="42">
        <v>448.95047889725583</v>
      </c>
      <c r="N54" s="42">
        <v>897.90095779451167</v>
      </c>
      <c r="O54" s="42">
        <v>897.90095779451167</v>
      </c>
      <c r="P54" s="42">
        <v>897.90095779451167</v>
      </c>
      <c r="Q54" s="42">
        <v>897.90095779451167</v>
      </c>
      <c r="R54" s="42">
        <v>1571.3266761403954</v>
      </c>
      <c r="S54" s="102">
        <v>988.9190382650786</v>
      </c>
      <c r="T54" s="42">
        <v>988.9190382650786</v>
      </c>
      <c r="U54" s="42">
        <v>988.9190382650786</v>
      </c>
      <c r="V54" s="42">
        <v>494.4595191325393</v>
      </c>
      <c r="W54" s="42">
        <v>988.9190382650786</v>
      </c>
      <c r="X54" s="42">
        <v>988.9190382650786</v>
      </c>
      <c r="Y54" s="42">
        <v>988.9190382650786</v>
      </c>
      <c r="Z54" s="42">
        <v>988.9190382650786</v>
      </c>
      <c r="AA54" s="42">
        <v>741.68927869880895</v>
      </c>
      <c r="AB54" s="36">
        <v>0</v>
      </c>
      <c r="AC54" s="42">
        <v>4.5887000000000002</v>
      </c>
      <c r="AD54" s="102">
        <v>189.33522771506424</v>
      </c>
      <c r="AE54" s="42">
        <v>105.18623761948014</v>
      </c>
      <c r="AF54" s="42">
        <v>189.33522771506424</v>
      </c>
      <c r="AG54" s="42">
        <v>189.33522771506424</v>
      </c>
      <c r="AH54" s="42">
        <v>189.33522771506424</v>
      </c>
      <c r="AI54" s="42">
        <v>189.33522771506424</v>
      </c>
      <c r="AJ54" s="42">
        <v>189.33522771506424</v>
      </c>
      <c r="AK54" s="42">
        <v>189.33522771506424</v>
      </c>
      <c r="AL54" s="42">
        <v>189.33522771506424</v>
      </c>
      <c r="AM54" s="42">
        <v>189.33522771506424</v>
      </c>
      <c r="AN54" s="36">
        <v>142.00142078629818</v>
      </c>
      <c r="AO54" s="42">
        <v>0.93789999999999996</v>
      </c>
      <c r="AP54" s="102">
        <v>75.937407551576499</v>
      </c>
      <c r="AQ54" s="42">
        <v>42.187448639764725</v>
      </c>
      <c r="AR54" s="42">
        <v>75.937407551576499</v>
      </c>
      <c r="AS54" s="42">
        <v>75.937407551576499</v>
      </c>
      <c r="AT54" s="42">
        <v>75.937407551576499</v>
      </c>
      <c r="AU54" s="42">
        <v>75.937407551576499</v>
      </c>
      <c r="AV54" s="42">
        <v>75.937407551576499</v>
      </c>
      <c r="AW54" s="42">
        <v>75.937407551576499</v>
      </c>
      <c r="AX54" s="42">
        <v>75.937407551576499</v>
      </c>
      <c r="AY54" s="36">
        <v>75.937407551576499</v>
      </c>
    </row>
    <row r="55" spans="1:86" x14ac:dyDescent="0.25">
      <c r="A55" s="37" t="s">
        <v>80</v>
      </c>
      <c r="B55" s="102">
        <v>181.2140046361902</v>
      </c>
      <c r="C55" s="42">
        <v>181.2140046361902</v>
      </c>
      <c r="D55" s="42">
        <v>18.121400463619022</v>
      </c>
      <c r="E55" s="42">
        <v>18.121400463619022</v>
      </c>
      <c r="F55" s="42">
        <v>126.84980324533313</v>
      </c>
      <c r="G55" s="42">
        <v>181.2140046361902</v>
      </c>
      <c r="H55" s="36">
        <v>0</v>
      </c>
      <c r="I55" s="42">
        <v>29.507000920968107</v>
      </c>
      <c r="J55" s="42">
        <v>29.507000920968107</v>
      </c>
      <c r="K55" s="42">
        <v>2.9507000920968109</v>
      </c>
      <c r="L55" s="42">
        <v>2.9507000920968109</v>
      </c>
      <c r="M55" s="42">
        <v>20.654900644677674</v>
      </c>
      <c r="N55" s="42">
        <v>29.507000920968107</v>
      </c>
      <c r="O55" s="42">
        <v>29.507000920968107</v>
      </c>
      <c r="P55" s="42">
        <v>29.507000920968107</v>
      </c>
      <c r="Q55" s="42">
        <v>29.507000920968107</v>
      </c>
      <c r="R55" s="42">
        <v>0</v>
      </c>
      <c r="S55" s="102">
        <v>29</v>
      </c>
      <c r="T55" s="42">
        <v>2.9000000000000004</v>
      </c>
      <c r="U55" s="42">
        <v>2.9000000000000004</v>
      </c>
      <c r="V55" s="42">
        <v>20.299999999999997</v>
      </c>
      <c r="W55" s="42">
        <v>29</v>
      </c>
      <c r="X55" s="42">
        <v>29</v>
      </c>
      <c r="Y55" s="42">
        <v>29</v>
      </c>
      <c r="Z55" s="42">
        <v>29</v>
      </c>
      <c r="AA55" s="42">
        <v>0</v>
      </c>
      <c r="AB55" s="36">
        <v>0</v>
      </c>
      <c r="AC55" s="42">
        <v>3.4299999999999997E-2</v>
      </c>
      <c r="AD55" s="102">
        <v>1.4152588555858308</v>
      </c>
      <c r="AE55" s="42">
        <v>1.572509839539812</v>
      </c>
      <c r="AF55" s="42">
        <v>1.4152588555858308</v>
      </c>
      <c r="AG55" s="42">
        <v>1.4152588555858308</v>
      </c>
      <c r="AH55" s="42">
        <v>0.14152588555858309</v>
      </c>
      <c r="AI55" s="42">
        <v>0.14152588555858309</v>
      </c>
      <c r="AJ55" s="42">
        <v>0.14152588555858309</v>
      </c>
      <c r="AK55" s="42">
        <v>1.4152588555858308</v>
      </c>
      <c r="AL55" s="42">
        <v>1.4152588555858308</v>
      </c>
      <c r="AM55" s="42">
        <v>1.4152588555858308</v>
      </c>
      <c r="AN55" s="36">
        <v>0</v>
      </c>
      <c r="AO55" s="42">
        <v>1.3899999999999999E-2</v>
      </c>
      <c r="AP55" s="102">
        <v>1.1254184507590501</v>
      </c>
      <c r="AQ55" s="42">
        <v>1.2504649452878336</v>
      </c>
      <c r="AR55" s="42">
        <v>1.1254184507590501</v>
      </c>
      <c r="AS55" s="42">
        <v>1.1254184507590501</v>
      </c>
      <c r="AT55" s="42">
        <v>0.11254184507590502</v>
      </c>
      <c r="AU55" s="42">
        <v>0.11254184507590502</v>
      </c>
      <c r="AV55" s="42">
        <v>0.11254184507590502</v>
      </c>
      <c r="AW55" s="42">
        <v>1.1254184507590501</v>
      </c>
      <c r="AX55" s="42">
        <v>1.1254184507590501</v>
      </c>
      <c r="AY55" s="36">
        <v>1.1254184507590501</v>
      </c>
    </row>
    <row r="56" spans="1:86" x14ac:dyDescent="0.25">
      <c r="A56" s="37" t="s">
        <v>81</v>
      </c>
      <c r="B56" s="102">
        <v>166.75300341616594</v>
      </c>
      <c r="C56" s="42">
        <v>166.75300341616594</v>
      </c>
      <c r="D56" s="42">
        <v>16.675300341616595</v>
      </c>
      <c r="E56" s="42">
        <v>16.675300341616595</v>
      </c>
      <c r="F56" s="42">
        <v>116.72710239131615</v>
      </c>
      <c r="G56" s="42">
        <v>166.75300341616594</v>
      </c>
      <c r="H56" s="36">
        <v>0</v>
      </c>
      <c r="I56" s="42">
        <v>28.621998764534485</v>
      </c>
      <c r="J56" s="42">
        <v>28.621998764534485</v>
      </c>
      <c r="K56" s="42">
        <v>2.8621998764534489</v>
      </c>
      <c r="L56" s="42">
        <v>2.8621998764534489</v>
      </c>
      <c r="M56" s="42">
        <v>20.035399135174139</v>
      </c>
      <c r="N56" s="42">
        <v>28.621998764534485</v>
      </c>
      <c r="O56" s="42">
        <v>28.621998764534485</v>
      </c>
      <c r="P56" s="42">
        <v>28.621998764534485</v>
      </c>
      <c r="Q56" s="42">
        <v>28.621998764534485</v>
      </c>
      <c r="R56" s="42">
        <v>0</v>
      </c>
      <c r="S56" s="102">
        <v>28.13</v>
      </c>
      <c r="T56" s="42">
        <v>2.8130000000000002</v>
      </c>
      <c r="U56" s="42">
        <v>2.8130000000000002</v>
      </c>
      <c r="V56" s="42">
        <v>19.690999999999999</v>
      </c>
      <c r="W56" s="42">
        <v>28.13</v>
      </c>
      <c r="X56" s="42">
        <v>28.13</v>
      </c>
      <c r="Y56" s="42">
        <v>28.13</v>
      </c>
      <c r="Z56" s="42">
        <v>28.13</v>
      </c>
      <c r="AA56" s="42">
        <v>0</v>
      </c>
      <c r="AB56" s="36">
        <v>0</v>
      </c>
      <c r="AC56" s="42">
        <v>3.3300000000000003E-2</v>
      </c>
      <c r="AD56" s="102">
        <v>1.3739976644608798</v>
      </c>
      <c r="AE56" s="42">
        <v>1.5266640716231998</v>
      </c>
      <c r="AF56" s="42">
        <v>1.3739976644608798</v>
      </c>
      <c r="AG56" s="42">
        <v>1.3739976644608798</v>
      </c>
      <c r="AH56" s="42">
        <v>0.13739976644608798</v>
      </c>
      <c r="AI56" s="42">
        <v>0.13739976644608798</v>
      </c>
      <c r="AJ56" s="42">
        <v>0.13739976644608798</v>
      </c>
      <c r="AK56" s="42">
        <v>1.3739976644608798</v>
      </c>
      <c r="AL56" s="42">
        <v>1.3739976644608798</v>
      </c>
      <c r="AM56" s="42">
        <v>1.3739976644608798</v>
      </c>
      <c r="AN56" s="36">
        <v>0</v>
      </c>
      <c r="AO56" s="42">
        <v>1.35E-2</v>
      </c>
      <c r="AP56" s="102">
        <v>1.0930323082911637</v>
      </c>
      <c r="AQ56" s="42">
        <v>1.2144803425457376</v>
      </c>
      <c r="AR56" s="42">
        <v>1.0930323082911637</v>
      </c>
      <c r="AS56" s="42">
        <v>1.0930323082911637</v>
      </c>
      <c r="AT56" s="42">
        <v>0.10930323082911637</v>
      </c>
      <c r="AU56" s="42">
        <v>0.10930323082911637</v>
      </c>
      <c r="AV56" s="42">
        <v>0.10930323082911637</v>
      </c>
      <c r="AW56" s="42">
        <v>1.0930323082911637</v>
      </c>
      <c r="AX56" s="42">
        <v>1.0930323082911637</v>
      </c>
      <c r="AY56" s="36">
        <v>1.0930323082911637</v>
      </c>
    </row>
    <row r="57" spans="1:86" x14ac:dyDescent="0.25">
      <c r="A57" s="29" t="s">
        <v>82</v>
      </c>
      <c r="B57" s="102">
        <v>1443.5650804305726</v>
      </c>
      <c r="C57" s="42">
        <v>0.54242117555469049</v>
      </c>
      <c r="D57" s="42">
        <v>0.26856561546286878</v>
      </c>
      <c r="E57" s="42">
        <v>0</v>
      </c>
      <c r="F57" s="42">
        <v>0</v>
      </c>
      <c r="G57" s="42">
        <v>0</v>
      </c>
      <c r="H57" s="36">
        <v>0</v>
      </c>
      <c r="I57" s="42">
        <v>267.32686674640235</v>
      </c>
      <c r="J57" s="42">
        <v>0.54242117555469049</v>
      </c>
      <c r="K57" s="42">
        <v>0.26856561546286878</v>
      </c>
      <c r="L57" s="42">
        <v>0</v>
      </c>
      <c r="M57" s="42">
        <v>0</v>
      </c>
      <c r="N57" s="42">
        <v>0</v>
      </c>
      <c r="O57" s="42">
        <v>0</v>
      </c>
      <c r="P57" s="42">
        <v>0</v>
      </c>
      <c r="Q57" s="42">
        <v>0</v>
      </c>
      <c r="R57" s="42">
        <v>0</v>
      </c>
      <c r="S57" s="102">
        <v>0.54242117555469049</v>
      </c>
      <c r="T57" s="42">
        <v>0.26856561546286878</v>
      </c>
      <c r="U57" s="42">
        <v>0</v>
      </c>
      <c r="V57" s="42">
        <v>0</v>
      </c>
      <c r="W57" s="42">
        <v>0</v>
      </c>
      <c r="X57" s="42">
        <v>0</v>
      </c>
      <c r="Y57" s="42">
        <v>0</v>
      </c>
      <c r="Z57" s="42">
        <v>0</v>
      </c>
      <c r="AA57" s="42">
        <v>0</v>
      </c>
      <c r="AB57" s="36">
        <v>0</v>
      </c>
      <c r="AC57" s="42">
        <v>1.3307924528301887E-2</v>
      </c>
      <c r="AD57" s="102">
        <v>0.54469976387990127</v>
      </c>
      <c r="AE57" s="42">
        <v>0</v>
      </c>
      <c r="AF57" s="42">
        <v>0</v>
      </c>
      <c r="AG57" s="42">
        <v>0</v>
      </c>
      <c r="AH57" s="42">
        <v>4.4626236992676947E-2</v>
      </c>
      <c r="AI57" s="42">
        <v>0</v>
      </c>
      <c r="AJ57" s="42">
        <v>0</v>
      </c>
      <c r="AK57" s="42">
        <v>0</v>
      </c>
      <c r="AL57" s="42">
        <v>0</v>
      </c>
      <c r="AM57" s="42">
        <v>0</v>
      </c>
      <c r="AN57" s="36">
        <v>0</v>
      </c>
      <c r="AO57" s="42">
        <v>6.7819230769230769E-3</v>
      </c>
      <c r="AP57" s="102">
        <v>0.54469976387990127</v>
      </c>
      <c r="AQ57" s="42">
        <v>0</v>
      </c>
      <c r="AR57" s="42">
        <v>0</v>
      </c>
      <c r="AS57" s="42">
        <v>0</v>
      </c>
      <c r="AT57" s="42">
        <v>4.4626236992676947E-2</v>
      </c>
      <c r="AU57" s="42">
        <v>0</v>
      </c>
      <c r="AV57" s="42">
        <v>0</v>
      </c>
      <c r="AW57" s="42">
        <v>0</v>
      </c>
      <c r="AX57" s="42">
        <v>0</v>
      </c>
      <c r="AY57" s="36">
        <v>0</v>
      </c>
      <c r="CH57" s="38"/>
    </row>
    <row r="58" spans="1:86" x14ac:dyDescent="0.25">
      <c r="A58" s="77" t="s">
        <v>83</v>
      </c>
      <c r="B58" s="102">
        <v>25.01295051242489</v>
      </c>
      <c r="C58" s="42">
        <v>25.01295051242489</v>
      </c>
      <c r="D58" s="42">
        <v>2.5012950512424892</v>
      </c>
      <c r="E58" s="42">
        <v>2.5012950512424892</v>
      </c>
      <c r="F58" s="42">
        <v>17.509065358697423</v>
      </c>
      <c r="G58" s="42">
        <v>25.01295051242489</v>
      </c>
      <c r="H58" s="42">
        <v>0</v>
      </c>
      <c r="I58" s="102">
        <v>4.2932998146801724</v>
      </c>
      <c r="J58" s="42">
        <v>4.2932998146801724</v>
      </c>
      <c r="K58" s="42">
        <v>0.42932998146801726</v>
      </c>
      <c r="L58" s="42">
        <v>0.42932998146801726</v>
      </c>
      <c r="M58" s="42">
        <v>3.0053098702761205</v>
      </c>
      <c r="N58" s="42">
        <v>4.2932998146801724</v>
      </c>
      <c r="O58" s="42">
        <v>4.2932998146801724</v>
      </c>
      <c r="P58" s="42">
        <v>4.2932998146801724</v>
      </c>
      <c r="Q58" s="42">
        <v>4.2932998146801724</v>
      </c>
      <c r="R58" s="42">
        <v>0</v>
      </c>
      <c r="S58" s="102">
        <v>2.3629199999999999</v>
      </c>
      <c r="T58" s="42">
        <v>0.236292</v>
      </c>
      <c r="U58" s="42">
        <v>0.236292</v>
      </c>
      <c r="V58" s="42">
        <v>1.6540439999999998</v>
      </c>
      <c r="W58" s="42">
        <v>2.3629199999999999</v>
      </c>
      <c r="X58" s="42">
        <v>2.3629199999999999</v>
      </c>
      <c r="Y58" s="42">
        <v>2.3629199999999999</v>
      </c>
      <c r="Z58" s="42">
        <v>2.3629199999999999</v>
      </c>
      <c r="AA58" s="42">
        <v>0</v>
      </c>
      <c r="AB58" s="42">
        <v>0</v>
      </c>
      <c r="AC58" s="102">
        <v>5.3280000000000003E-3</v>
      </c>
      <c r="AD58" s="102">
        <v>0.21983962631374074</v>
      </c>
      <c r="AE58" s="42">
        <v>0.24426625145971195</v>
      </c>
      <c r="AF58" s="42">
        <v>0.21983962631374074</v>
      </c>
      <c r="AG58" s="42">
        <v>0.21983962631374074</v>
      </c>
      <c r="AH58" s="42">
        <v>2.1983962631374074E-2</v>
      </c>
      <c r="AI58" s="42">
        <v>2.1983962631374074E-2</v>
      </c>
      <c r="AJ58" s="42">
        <v>2.1983962631374074E-2</v>
      </c>
      <c r="AK58" s="42">
        <v>0.21983962631374074</v>
      </c>
      <c r="AL58" s="42">
        <v>0.21983962631374074</v>
      </c>
      <c r="AM58" s="42">
        <v>0.21983962631374074</v>
      </c>
      <c r="AN58" s="42">
        <v>0</v>
      </c>
      <c r="AO58" s="102">
        <v>1.0934999999999999E-3</v>
      </c>
      <c r="AP58" s="102">
        <v>8.8535616971584269E-2</v>
      </c>
      <c r="AQ58" s="42">
        <v>9.8372907746204746E-2</v>
      </c>
      <c r="AR58" s="42">
        <v>8.8535616971584269E-2</v>
      </c>
      <c r="AS58" s="42">
        <v>8.8535616971584269E-2</v>
      </c>
      <c r="AT58" s="42">
        <v>8.8535616971584276E-3</v>
      </c>
      <c r="AU58" s="42">
        <v>8.8535616971584276E-3</v>
      </c>
      <c r="AV58" s="42">
        <v>8.8535616971584276E-3</v>
      </c>
      <c r="AW58" s="42">
        <v>8.8535616971584269E-2</v>
      </c>
      <c r="AX58" s="42">
        <v>8.8535616971584269E-2</v>
      </c>
      <c r="AY58" s="36">
        <v>8.8535616971584269E-2</v>
      </c>
    </row>
    <row r="59" spans="1:86" x14ac:dyDescent="0.25">
      <c r="A59" s="77" t="s">
        <v>84</v>
      </c>
      <c r="B59" s="102">
        <v>65.033671332304706</v>
      </c>
      <c r="C59" s="42">
        <v>65.033671332304706</v>
      </c>
      <c r="D59" s="42">
        <v>6.503367133230471</v>
      </c>
      <c r="E59" s="42">
        <v>6.503367133230471</v>
      </c>
      <c r="F59" s="42">
        <v>45.523569932613292</v>
      </c>
      <c r="G59" s="42">
        <v>65.033671332304706</v>
      </c>
      <c r="H59" s="42">
        <v>0</v>
      </c>
      <c r="I59" s="102">
        <v>11.16257951816845</v>
      </c>
      <c r="J59" s="42">
        <v>11.16257951816845</v>
      </c>
      <c r="K59" s="42">
        <v>1.116257951816845</v>
      </c>
      <c r="L59" s="42">
        <v>1.116257951816845</v>
      </c>
      <c r="M59" s="42">
        <v>7.8138056627179138</v>
      </c>
      <c r="N59" s="42">
        <v>11.16257951816845</v>
      </c>
      <c r="O59" s="42">
        <v>11.16257951816845</v>
      </c>
      <c r="P59" s="42">
        <v>11.16257951816845</v>
      </c>
      <c r="Q59" s="42">
        <v>11.16257951816845</v>
      </c>
      <c r="R59" s="42">
        <v>0</v>
      </c>
      <c r="S59" s="102">
        <v>24.923179999999999</v>
      </c>
      <c r="T59" s="42">
        <v>2.492318</v>
      </c>
      <c r="U59" s="42">
        <v>2.492318</v>
      </c>
      <c r="V59" s="42">
        <v>17.446225999999999</v>
      </c>
      <c r="W59" s="42">
        <v>24.923179999999999</v>
      </c>
      <c r="X59" s="42">
        <v>24.923179999999999</v>
      </c>
      <c r="Y59" s="42">
        <v>24.923179999999999</v>
      </c>
      <c r="Z59" s="42">
        <v>24.923179999999999</v>
      </c>
      <c r="AA59" s="42">
        <v>0</v>
      </c>
      <c r="AB59" s="42">
        <v>0</v>
      </c>
      <c r="AC59" s="102">
        <v>2.1978000000000004E-2</v>
      </c>
      <c r="AD59" s="102">
        <v>0.90683845854418077</v>
      </c>
      <c r="AE59" s="42">
        <v>1.0075982872713121</v>
      </c>
      <c r="AF59" s="42">
        <v>0.90683845854418077</v>
      </c>
      <c r="AG59" s="42">
        <v>0.90683845854418077</v>
      </c>
      <c r="AH59" s="42">
        <v>9.0683845854418077E-2</v>
      </c>
      <c r="AI59" s="42">
        <v>9.0683845854418077E-2</v>
      </c>
      <c r="AJ59" s="42">
        <v>9.0683845854418077E-2</v>
      </c>
      <c r="AK59" s="42">
        <v>0.90683845854418077</v>
      </c>
      <c r="AL59" s="42">
        <v>0.90683845854418077</v>
      </c>
      <c r="AM59" s="42">
        <v>0.90683845854418077</v>
      </c>
      <c r="AN59" s="42">
        <v>0</v>
      </c>
      <c r="AO59" s="102">
        <v>1.188E-2</v>
      </c>
      <c r="AP59" s="102">
        <v>0.96186843129622435</v>
      </c>
      <c r="AQ59" s="42">
        <v>1.0687427014402493</v>
      </c>
      <c r="AR59" s="42">
        <v>0.96186843129622435</v>
      </c>
      <c r="AS59" s="42">
        <v>0.96186843129622435</v>
      </c>
      <c r="AT59" s="42">
        <v>9.6186843129622446E-2</v>
      </c>
      <c r="AU59" s="42">
        <v>9.6186843129622446E-2</v>
      </c>
      <c r="AV59" s="42">
        <v>9.6186843129622446E-2</v>
      </c>
      <c r="AW59" s="42">
        <v>0.96186843129622435</v>
      </c>
      <c r="AX59" s="42">
        <v>0.96186843129622435</v>
      </c>
      <c r="AY59" s="36">
        <v>0.96186843129622435</v>
      </c>
    </row>
    <row r="60" spans="1:86" x14ac:dyDescent="0.25">
      <c r="A60" s="29" t="s">
        <v>85</v>
      </c>
      <c r="B60" s="102">
        <v>4.5809998512268066</v>
      </c>
      <c r="C60" s="42">
        <v>4.5809998512268066</v>
      </c>
      <c r="D60" s="42">
        <v>91.619997024536133</v>
      </c>
      <c r="E60" s="42">
        <v>4.5809998512268066</v>
      </c>
      <c r="F60" s="42">
        <v>4.5809998512268066</v>
      </c>
      <c r="G60" s="42">
        <v>4.5809998512268066</v>
      </c>
      <c r="H60" s="36">
        <v>0</v>
      </c>
      <c r="I60" s="103">
        <v>1.0284119892201289</v>
      </c>
      <c r="J60" s="42">
        <v>1.0284119892201289</v>
      </c>
      <c r="K60" s="42">
        <v>20.568239784402579</v>
      </c>
      <c r="L60" s="42">
        <v>1.0284119892201289</v>
      </c>
      <c r="M60" s="42">
        <v>1.0284119892201289</v>
      </c>
      <c r="N60" s="42">
        <v>1.0284119892201289</v>
      </c>
      <c r="O60" s="42">
        <v>1.0284119892201289</v>
      </c>
      <c r="P60" s="42">
        <v>1.0284119892201289</v>
      </c>
      <c r="Q60" s="42">
        <v>1.0284119892201289</v>
      </c>
      <c r="R60" s="42">
        <v>0</v>
      </c>
      <c r="S60" s="102">
        <v>6.8245112110180699</v>
      </c>
      <c r="T60" s="42">
        <v>136.4902242203614</v>
      </c>
      <c r="U60" s="42">
        <v>6.8245112110180699</v>
      </c>
      <c r="V60" s="42">
        <v>6.8245112110180699</v>
      </c>
      <c r="W60" s="42">
        <v>6.8245112110180699</v>
      </c>
      <c r="X60" s="42">
        <v>6.8245112110180699</v>
      </c>
      <c r="Y60" s="42">
        <v>6.8245112110180699</v>
      </c>
      <c r="Z60" s="42">
        <v>6.8245112110180699</v>
      </c>
      <c r="AA60" s="42">
        <v>0</v>
      </c>
      <c r="AB60" s="36">
        <v>0</v>
      </c>
      <c r="AC60" s="42">
        <v>0.46400000000000002</v>
      </c>
      <c r="AD60" s="102">
        <v>19.145192681977424</v>
      </c>
      <c r="AE60" s="42">
        <v>1346.0882707685237</v>
      </c>
      <c r="AF60" s="42">
        <v>19.145192681977424</v>
      </c>
      <c r="AG60" s="42">
        <v>19.145192681977424</v>
      </c>
      <c r="AH60" s="42">
        <v>12.444375243285325</v>
      </c>
      <c r="AI60" s="42">
        <v>12.444375243285325</v>
      </c>
      <c r="AJ60" s="42">
        <v>19.145192681977424</v>
      </c>
      <c r="AK60" s="42">
        <v>19.145192681977424</v>
      </c>
      <c r="AL60" s="42">
        <v>19.145192681977424</v>
      </c>
      <c r="AM60" s="42">
        <v>19.145192681977424</v>
      </c>
      <c r="AN60" s="36">
        <v>0</v>
      </c>
      <c r="AO60" s="42">
        <v>3.7779000000000003E-3</v>
      </c>
      <c r="AP60" s="102">
        <v>0.30587901907356951</v>
      </c>
      <c r="AQ60" s="42">
        <v>21.506190441045309</v>
      </c>
      <c r="AR60" s="42">
        <v>0.30587901907356951</v>
      </c>
      <c r="AS60" s="42">
        <v>0.30587901907356951</v>
      </c>
      <c r="AT60" s="42">
        <v>0.19882136239782019</v>
      </c>
      <c r="AU60" s="42">
        <v>0.19882136239782019</v>
      </c>
      <c r="AV60" s="42">
        <v>0.30587901907356951</v>
      </c>
      <c r="AW60" s="42">
        <v>0.30587901907356951</v>
      </c>
      <c r="AX60" s="42">
        <v>0.30587901907356951</v>
      </c>
      <c r="AY60" s="36">
        <v>0.30587901907356951</v>
      </c>
    </row>
    <row r="61" spans="1:86" x14ac:dyDescent="0.25">
      <c r="A61" s="29" t="s">
        <v>86</v>
      </c>
      <c r="B61" s="102">
        <v>2</v>
      </c>
      <c r="C61" s="42">
        <v>2</v>
      </c>
      <c r="D61" s="42">
        <v>2</v>
      </c>
      <c r="E61" s="42">
        <v>2</v>
      </c>
      <c r="F61" s="42">
        <v>2</v>
      </c>
      <c r="G61" s="42">
        <v>2</v>
      </c>
      <c r="H61" s="36">
        <v>0</v>
      </c>
      <c r="I61" s="103">
        <v>2</v>
      </c>
      <c r="J61" s="42">
        <v>2</v>
      </c>
      <c r="K61" s="42">
        <v>2</v>
      </c>
      <c r="L61" s="42">
        <v>2</v>
      </c>
      <c r="M61" s="42">
        <v>2</v>
      </c>
      <c r="N61" s="42">
        <v>2</v>
      </c>
      <c r="O61" s="42">
        <v>2</v>
      </c>
      <c r="P61" s="42">
        <v>2</v>
      </c>
      <c r="Q61" s="42">
        <v>2</v>
      </c>
      <c r="R61" s="42">
        <v>0</v>
      </c>
      <c r="S61" s="102">
        <v>2.1321383520886243</v>
      </c>
      <c r="T61" s="42">
        <v>2.1321383520886243</v>
      </c>
      <c r="U61" s="42">
        <v>2.1321383520886243</v>
      </c>
      <c r="V61" s="42">
        <v>2.1321383520886243</v>
      </c>
      <c r="W61" s="42">
        <v>2.1321383520886243</v>
      </c>
      <c r="X61" s="42">
        <v>2.1321383520886243</v>
      </c>
      <c r="Y61" s="42">
        <v>2.1321383520886243</v>
      </c>
      <c r="Z61" s="42">
        <v>2.1321383520886243</v>
      </c>
      <c r="AA61" s="42">
        <v>0</v>
      </c>
      <c r="AB61" s="36">
        <v>0</v>
      </c>
      <c r="AC61" s="42">
        <v>2E-3</v>
      </c>
      <c r="AD61" s="102">
        <v>8.2522382249902687E-2</v>
      </c>
      <c r="AE61" s="42">
        <v>2.2922883958306304E-2</v>
      </c>
      <c r="AF61" s="42">
        <v>8.2522382249902687E-2</v>
      </c>
      <c r="AG61" s="42">
        <v>8.2522382249902687E-2</v>
      </c>
      <c r="AH61" s="42">
        <v>8.2522382249902687E-2</v>
      </c>
      <c r="AI61" s="42">
        <v>8.2522382249902687E-2</v>
      </c>
      <c r="AJ61" s="42">
        <v>8.2522382249902687E-2</v>
      </c>
      <c r="AK61" s="42">
        <v>8.2522382249902687E-2</v>
      </c>
      <c r="AL61" s="42">
        <v>8.2522382249902687E-2</v>
      </c>
      <c r="AM61" s="42">
        <v>8.2522382249902687E-2</v>
      </c>
      <c r="AN61" s="36">
        <v>0</v>
      </c>
      <c r="AO61" s="42">
        <v>3.0999999999999999E-3</v>
      </c>
      <c r="AP61" s="102">
        <v>0.25099260412611912</v>
      </c>
      <c r="AQ61" s="42">
        <v>6.9720167812810874E-2</v>
      </c>
      <c r="AR61" s="42">
        <v>0.25099260412611912</v>
      </c>
      <c r="AS61" s="42">
        <v>0.25099260412611912</v>
      </c>
      <c r="AT61" s="42">
        <v>0.25099260412611912</v>
      </c>
      <c r="AU61" s="42">
        <v>0.25099260412611912</v>
      </c>
      <c r="AV61" s="42">
        <v>0.25099260412611912</v>
      </c>
      <c r="AW61" s="42">
        <v>0.25099260412611912</v>
      </c>
      <c r="AX61" s="42">
        <v>0.25099260412611912</v>
      </c>
      <c r="AY61" s="36">
        <v>0.25099260412611912</v>
      </c>
    </row>
    <row r="62" spans="1:86" x14ac:dyDescent="0.25">
      <c r="A62" s="107" t="s">
        <v>87</v>
      </c>
      <c r="B62" s="108">
        <v>84534.221277893477</v>
      </c>
      <c r="C62" s="109">
        <v>77652.043297206372</v>
      </c>
      <c r="D62" s="109">
        <v>58768.998087433873</v>
      </c>
      <c r="E62" s="109">
        <v>67657.120975021433</v>
      </c>
      <c r="F62" s="109">
        <v>69371.052289899773</v>
      </c>
      <c r="G62" s="109">
        <v>75754.198002694058</v>
      </c>
      <c r="H62" s="110">
        <v>0</v>
      </c>
      <c r="I62" s="109">
        <v>84695.434205856494</v>
      </c>
      <c r="J62" s="109">
        <v>77813.256225169389</v>
      </c>
      <c r="K62" s="109">
        <v>59131.929080612965</v>
      </c>
      <c r="L62" s="109">
        <v>67834.429252410686</v>
      </c>
      <c r="M62" s="109">
        <v>69532.26521786279</v>
      </c>
      <c r="N62" s="109">
        <v>75915.410930657075</v>
      </c>
      <c r="O62" s="109">
        <v>79607.221678965274</v>
      </c>
      <c r="P62" s="109">
        <v>76228.730040765964</v>
      </c>
      <c r="Q62" s="109">
        <v>74766.596439150293</v>
      </c>
      <c r="R62" s="109">
        <v>0</v>
      </c>
      <c r="S62" s="108">
        <v>77835.863424927782</v>
      </c>
      <c r="T62" s="109">
        <v>58801.151705628661</v>
      </c>
      <c r="U62" s="109">
        <v>67806.49806176532</v>
      </c>
      <c r="V62" s="109">
        <v>69554.872417621169</v>
      </c>
      <c r="W62" s="109">
        <v>75938.018130415468</v>
      </c>
      <c r="X62" s="109">
        <v>79629.828878723652</v>
      </c>
      <c r="Y62" s="109">
        <v>76251.337240524343</v>
      </c>
      <c r="Z62" s="109">
        <v>74789.203638908686</v>
      </c>
      <c r="AA62" s="109">
        <v>0</v>
      </c>
      <c r="AB62" s="110">
        <v>0</v>
      </c>
      <c r="AC62" s="109">
        <v>1890.0797526325252</v>
      </c>
      <c r="AD62" s="108">
        <v>77986.941914771363</v>
      </c>
      <c r="AE62" s="109">
        <v>54188.91923092155</v>
      </c>
      <c r="AF62" s="109">
        <v>69705.95090746475</v>
      </c>
      <c r="AG62" s="109">
        <v>76089.09662025905</v>
      </c>
      <c r="AH62" s="109">
        <v>74710.56172221314</v>
      </c>
      <c r="AI62" s="109">
        <v>71981.97984062224</v>
      </c>
      <c r="AJ62" s="109">
        <v>67903.013994429653</v>
      </c>
      <c r="AK62" s="109">
        <v>79780.907368567234</v>
      </c>
      <c r="AL62" s="109">
        <v>76402.415730367924</v>
      </c>
      <c r="AM62" s="109">
        <v>74940.282128752267</v>
      </c>
      <c r="AN62" s="110">
        <v>0</v>
      </c>
      <c r="AO62" s="109">
        <v>963.98922365045803</v>
      </c>
      <c r="AP62" s="108">
        <v>78049.73083662719</v>
      </c>
      <c r="AQ62" s="109">
        <v>57522.437865697619</v>
      </c>
      <c r="AR62" s="109">
        <v>69768.739829320577</v>
      </c>
      <c r="AS62" s="109">
        <v>76151.885542114876</v>
      </c>
      <c r="AT62" s="109">
        <v>74768.278639753422</v>
      </c>
      <c r="AU62" s="109">
        <v>72039.696758162521</v>
      </c>
      <c r="AV62" s="109">
        <v>67976.638555500307</v>
      </c>
      <c r="AW62" s="109">
        <v>79843.69629042306</v>
      </c>
      <c r="AX62" s="109">
        <v>76465.204652223751</v>
      </c>
      <c r="AY62" s="110">
        <v>75003.071050608094</v>
      </c>
    </row>
    <row r="63" spans="1:86" x14ac:dyDescent="0.25">
      <c r="Y63" s="38"/>
      <c r="Z63" s="38"/>
      <c r="AL63" s="38"/>
      <c r="AM63" s="38"/>
    </row>
    <row r="64" spans="1:86" x14ac:dyDescent="0.25">
      <c r="A64" s="6" t="s">
        <v>864</v>
      </c>
      <c r="AR64" s="38"/>
    </row>
    <row r="65" spans="1:44" x14ac:dyDescent="0.25">
      <c r="A65" s="45" t="s">
        <v>865</v>
      </c>
      <c r="AR65" s="38"/>
    </row>
    <row r="66" spans="1:44" ht="64.5" x14ac:dyDescent="0.25">
      <c r="A66" s="69"/>
      <c r="B66" s="14" t="s">
        <v>872</v>
      </c>
      <c r="C66" s="14" t="s">
        <v>873</v>
      </c>
      <c r="D66" s="14" t="s">
        <v>874</v>
      </c>
      <c r="E66" s="14" t="s">
        <v>875</v>
      </c>
      <c r="F66" s="14" t="s">
        <v>876</v>
      </c>
      <c r="G66" s="14" t="s">
        <v>877</v>
      </c>
      <c r="H66" s="14" t="s">
        <v>878</v>
      </c>
      <c r="I66" s="14" t="s">
        <v>879</v>
      </c>
      <c r="J66" s="14" t="s">
        <v>880</v>
      </c>
      <c r="K66" s="14" t="s">
        <v>881</v>
      </c>
      <c r="L66" s="14" t="s">
        <v>882</v>
      </c>
      <c r="M66" s="14" t="s">
        <v>883</v>
      </c>
      <c r="N66" s="14" t="s">
        <v>884</v>
      </c>
      <c r="O66" s="14" t="s">
        <v>885</v>
      </c>
      <c r="P66" s="14" t="s">
        <v>886</v>
      </c>
      <c r="Q66" s="14" t="s">
        <v>887</v>
      </c>
      <c r="R66" s="14" t="s">
        <v>888</v>
      </c>
      <c r="S66" s="14" t="s">
        <v>889</v>
      </c>
      <c r="T66" s="14" t="s">
        <v>890</v>
      </c>
      <c r="U66" s="14" t="s">
        <v>891</v>
      </c>
      <c r="V66" s="14" t="s">
        <v>892</v>
      </c>
      <c r="W66" s="14" t="s">
        <v>893</v>
      </c>
      <c r="X66" s="14" t="s">
        <v>894</v>
      </c>
      <c r="Y66" s="14" t="s">
        <v>895</v>
      </c>
      <c r="Z66" s="14" t="s">
        <v>896</v>
      </c>
      <c r="AA66" s="14" t="s">
        <v>897</v>
      </c>
      <c r="AB66" s="14" t="s">
        <v>898</v>
      </c>
      <c r="AC66" s="14" t="s">
        <v>899</v>
      </c>
      <c r="AD66" s="14" t="s">
        <v>900</v>
      </c>
      <c r="AE66" s="14" t="s">
        <v>901</v>
      </c>
      <c r="AF66" s="14" t="s">
        <v>902</v>
      </c>
      <c r="AG66" s="14" t="s">
        <v>903</v>
      </c>
      <c r="AH66" s="14" t="s">
        <v>904</v>
      </c>
      <c r="AI66" s="14" t="s">
        <v>905</v>
      </c>
      <c r="AJ66" s="14" t="s">
        <v>906</v>
      </c>
      <c r="AK66" s="14" t="s">
        <v>907</v>
      </c>
      <c r="AL66" s="14" t="s">
        <v>908</v>
      </c>
      <c r="AM66" s="14" t="s">
        <v>909</v>
      </c>
      <c r="AN66" s="14" t="s">
        <v>910</v>
      </c>
      <c r="AO66" s="14" t="s">
        <v>911</v>
      </c>
      <c r="AQ66" s="38"/>
    </row>
    <row r="67" spans="1:44" x14ac:dyDescent="0.25">
      <c r="A67" s="20" t="s">
        <v>77</v>
      </c>
      <c r="B67" s="21">
        <v>137.15726050000001</v>
      </c>
      <c r="C67" s="21">
        <v>137.15726050000001</v>
      </c>
      <c r="D67" s="21">
        <v>137.15726050000001</v>
      </c>
      <c r="E67" s="21">
        <v>137.15726050000001</v>
      </c>
      <c r="F67" s="21">
        <v>137.15726050000001</v>
      </c>
      <c r="G67" s="21">
        <v>137.15726050000001</v>
      </c>
      <c r="H67" s="21">
        <v>137.15726050000001</v>
      </c>
      <c r="I67" s="21">
        <v>137.15726050000001</v>
      </c>
      <c r="J67" s="21">
        <v>137.15726050000001</v>
      </c>
      <c r="K67" s="21">
        <v>137.15726050000001</v>
      </c>
      <c r="L67" s="21">
        <v>137.15726050000001</v>
      </c>
      <c r="M67" s="21">
        <v>137.15726050000001</v>
      </c>
      <c r="N67" s="21">
        <v>137.15726050000001</v>
      </c>
      <c r="O67" s="21">
        <v>137.15726050000001</v>
      </c>
      <c r="P67" s="21">
        <v>137.15726050000001</v>
      </c>
      <c r="Q67" s="21">
        <v>137.15726050000001</v>
      </c>
      <c r="R67" s="21">
        <v>137.15726050000001</v>
      </c>
      <c r="S67" s="21">
        <v>137.15726050000001</v>
      </c>
      <c r="T67" s="21">
        <v>137.15726050000001</v>
      </c>
      <c r="U67" s="21">
        <v>137.15726050000001</v>
      </c>
      <c r="V67" s="21">
        <v>137.15726050000001</v>
      </c>
      <c r="W67" s="21">
        <v>137.15726050000001</v>
      </c>
      <c r="X67" s="21">
        <v>137.15726050000001</v>
      </c>
      <c r="Y67" s="21">
        <v>137.15726050000001</v>
      </c>
      <c r="Z67" s="21">
        <v>137.15726050000001</v>
      </c>
      <c r="AA67" s="21">
        <v>137.15726050000001</v>
      </c>
      <c r="AB67" s="21">
        <v>137.15726050000001</v>
      </c>
      <c r="AC67" s="21">
        <v>137.15726050000001</v>
      </c>
      <c r="AD67" s="21">
        <v>137.15726050000001</v>
      </c>
      <c r="AE67" s="21">
        <v>137.15726050000001</v>
      </c>
      <c r="AF67" s="21">
        <v>137.15726050000001</v>
      </c>
      <c r="AG67" s="21">
        <v>137.15726050000001</v>
      </c>
      <c r="AH67" s="21">
        <v>137.15726050000001</v>
      </c>
      <c r="AI67" s="21">
        <v>137.15726050000001</v>
      </c>
      <c r="AJ67" s="21">
        <v>137.15726050000001</v>
      </c>
      <c r="AK67" s="21">
        <v>137.15726050000001</v>
      </c>
      <c r="AL67" s="21">
        <v>137.15726050000001</v>
      </c>
      <c r="AM67" s="21">
        <v>137.15726050000001</v>
      </c>
      <c r="AN67" s="21">
        <v>137.15726050000001</v>
      </c>
      <c r="AO67" s="21">
        <v>137.15726050000001</v>
      </c>
      <c r="AQ67" s="38"/>
    </row>
    <row r="68" spans="1:44" x14ac:dyDescent="0.25">
      <c r="A68" s="29" t="s">
        <v>78</v>
      </c>
      <c r="B68" s="30">
        <v>1806.2556152</v>
      </c>
      <c r="C68" s="30">
        <v>1806.2556152</v>
      </c>
      <c r="D68" s="30">
        <v>1806.2556152</v>
      </c>
      <c r="E68" s="30">
        <v>1806.2556152</v>
      </c>
      <c r="F68" s="30">
        <v>1806.2556152</v>
      </c>
      <c r="G68" s="30">
        <v>1806.2556152</v>
      </c>
      <c r="H68" s="30">
        <v>1806.2556152</v>
      </c>
      <c r="I68" s="30">
        <v>1806.2556152</v>
      </c>
      <c r="J68" s="30">
        <v>1806.2556152</v>
      </c>
      <c r="K68" s="30">
        <v>1806.2556152</v>
      </c>
      <c r="L68" s="30">
        <v>1806.2556152</v>
      </c>
      <c r="M68" s="30">
        <v>1806.2556152</v>
      </c>
      <c r="N68" s="30">
        <v>1806.2556152</v>
      </c>
      <c r="O68" s="30">
        <v>1806.2556152</v>
      </c>
      <c r="P68" s="30">
        <v>1806.2556152</v>
      </c>
      <c r="Q68" s="30">
        <v>1806.2556152</v>
      </c>
      <c r="R68" s="30">
        <v>1806.2556152</v>
      </c>
      <c r="S68" s="30">
        <v>1806.2556152</v>
      </c>
      <c r="T68" s="30">
        <v>1806.2556152</v>
      </c>
      <c r="U68" s="30">
        <v>1806.2556152</v>
      </c>
      <c r="V68" s="30">
        <v>1806.2556152</v>
      </c>
      <c r="W68" s="30">
        <v>1806.2556152</v>
      </c>
      <c r="X68" s="30">
        <v>1806.2556152</v>
      </c>
      <c r="Y68" s="30">
        <v>1806.2556152</v>
      </c>
      <c r="Z68" s="30">
        <v>1806.2556152</v>
      </c>
      <c r="AA68" s="30">
        <v>1806.2556152</v>
      </c>
      <c r="AB68" s="30">
        <v>1806.2556152</v>
      </c>
      <c r="AC68" s="30">
        <v>1806.2556152</v>
      </c>
      <c r="AD68" s="30">
        <v>1806.2556152</v>
      </c>
      <c r="AE68" s="30">
        <v>1806.2556152</v>
      </c>
      <c r="AF68" s="30">
        <v>1806.2556152</v>
      </c>
      <c r="AG68" s="30">
        <v>1806.2556152</v>
      </c>
      <c r="AH68" s="30">
        <v>1806.2556152</v>
      </c>
      <c r="AI68" s="30">
        <v>1806.2556152</v>
      </c>
      <c r="AJ68" s="30">
        <v>1806.2556152</v>
      </c>
      <c r="AK68" s="30">
        <v>1806.2556152</v>
      </c>
      <c r="AL68" s="30">
        <v>1806.2556152</v>
      </c>
      <c r="AM68" s="30">
        <v>1806.2556152</v>
      </c>
      <c r="AN68" s="30">
        <v>1806.2556152</v>
      </c>
      <c r="AO68" s="30">
        <v>1806.2556152</v>
      </c>
      <c r="AQ68" s="38"/>
    </row>
    <row r="69" spans="1:44" x14ac:dyDescent="0.25">
      <c r="A69" s="29" t="s">
        <v>79</v>
      </c>
      <c r="B69" s="30">
        <v>191.8619063225</v>
      </c>
      <c r="C69" s="30">
        <v>191.8619063225</v>
      </c>
      <c r="D69" s="30">
        <v>191.8619063225</v>
      </c>
      <c r="E69" s="30">
        <v>191.8619063225</v>
      </c>
      <c r="F69" s="30">
        <v>191.8619063225</v>
      </c>
      <c r="G69" s="30">
        <v>191.8619063225</v>
      </c>
      <c r="H69" s="30">
        <v>191.8619063225</v>
      </c>
      <c r="I69" s="30">
        <v>191.8619063225</v>
      </c>
      <c r="J69" s="30">
        <v>191.8619063225</v>
      </c>
      <c r="K69" s="30">
        <v>191.8619063225</v>
      </c>
      <c r="L69" s="30">
        <v>191.8619063225</v>
      </c>
      <c r="M69" s="30">
        <v>191.8619063225</v>
      </c>
      <c r="N69" s="30">
        <v>191.8619063225</v>
      </c>
      <c r="O69" s="30">
        <v>191.8619063225</v>
      </c>
      <c r="P69" s="30">
        <v>191.8619063225</v>
      </c>
      <c r="Q69" s="30">
        <v>191.8619063225</v>
      </c>
      <c r="R69" s="30">
        <v>191.8619063225</v>
      </c>
      <c r="S69" s="30">
        <v>191.8619063225</v>
      </c>
      <c r="T69" s="30">
        <v>191.8619063225</v>
      </c>
      <c r="U69" s="30">
        <v>191.8619063225</v>
      </c>
      <c r="V69" s="30">
        <v>191.8619063225</v>
      </c>
      <c r="W69" s="30">
        <v>191.8619063225</v>
      </c>
      <c r="X69" s="30">
        <v>191.8619063225</v>
      </c>
      <c r="Y69" s="30">
        <v>191.8619063225</v>
      </c>
      <c r="Z69" s="30">
        <v>191.8619063225</v>
      </c>
      <c r="AA69" s="30">
        <v>191.8619063225</v>
      </c>
      <c r="AB69" s="30">
        <v>191.8619063225</v>
      </c>
      <c r="AC69" s="30">
        <v>191.8619063225</v>
      </c>
      <c r="AD69" s="30">
        <v>191.8619063225</v>
      </c>
      <c r="AE69" s="30">
        <v>191.8619063225</v>
      </c>
      <c r="AF69" s="30">
        <v>191.8619063225</v>
      </c>
      <c r="AG69" s="30">
        <v>191.8619063225</v>
      </c>
      <c r="AH69" s="30">
        <v>191.8619063225</v>
      </c>
      <c r="AI69" s="30">
        <v>191.8619063225</v>
      </c>
      <c r="AJ69" s="30">
        <v>191.8619063225</v>
      </c>
      <c r="AK69" s="30">
        <v>191.8619063225</v>
      </c>
      <c r="AL69" s="30">
        <v>191.8619063225</v>
      </c>
      <c r="AM69" s="30">
        <v>191.8619063225</v>
      </c>
      <c r="AN69" s="30">
        <v>191.8619063225</v>
      </c>
      <c r="AO69" s="30">
        <v>191.8619063225</v>
      </c>
      <c r="AQ69" s="38"/>
    </row>
    <row r="70" spans="1:44" x14ac:dyDescent="0.25">
      <c r="A70" s="29" t="s">
        <v>80</v>
      </c>
      <c r="B70" s="30">
        <v>7.427593184</v>
      </c>
      <c r="C70" s="30">
        <v>7.427593184</v>
      </c>
      <c r="D70" s="30">
        <v>7.427593184</v>
      </c>
      <c r="E70" s="30">
        <v>7.427593184</v>
      </c>
      <c r="F70" s="30">
        <v>7.427593184</v>
      </c>
      <c r="G70" s="30">
        <v>7.427593184</v>
      </c>
      <c r="H70" s="30">
        <v>7.427593184</v>
      </c>
      <c r="I70" s="30">
        <v>7.427593184</v>
      </c>
      <c r="J70" s="30">
        <v>7.427593184</v>
      </c>
      <c r="K70" s="30">
        <v>7.427593184</v>
      </c>
      <c r="L70" s="30">
        <v>7.427593184</v>
      </c>
      <c r="M70" s="30">
        <v>7.427593184</v>
      </c>
      <c r="N70" s="30">
        <v>7.427593184</v>
      </c>
      <c r="O70" s="30">
        <v>7.427593184</v>
      </c>
      <c r="P70" s="30">
        <v>7.427593184</v>
      </c>
      <c r="Q70" s="30">
        <v>7.427593184</v>
      </c>
      <c r="R70" s="30">
        <v>7.427593184</v>
      </c>
      <c r="S70" s="30">
        <v>7.427593184</v>
      </c>
      <c r="T70" s="30">
        <v>7.427593184</v>
      </c>
      <c r="U70" s="30">
        <v>7.427593184</v>
      </c>
      <c r="V70" s="30">
        <v>7.427593184</v>
      </c>
      <c r="W70" s="30">
        <v>7.427593184</v>
      </c>
      <c r="X70" s="30">
        <v>7.427593184</v>
      </c>
      <c r="Y70" s="30">
        <v>7.427593184</v>
      </c>
      <c r="Z70" s="30">
        <v>7.427593184</v>
      </c>
      <c r="AA70" s="30">
        <v>7.427593184</v>
      </c>
      <c r="AB70" s="30">
        <v>7.427593184</v>
      </c>
      <c r="AC70" s="30">
        <v>7.427593184</v>
      </c>
      <c r="AD70" s="30">
        <v>7.427593184</v>
      </c>
      <c r="AE70" s="30">
        <v>7.427593184</v>
      </c>
      <c r="AF70" s="30">
        <v>7.427593184</v>
      </c>
      <c r="AG70" s="30">
        <v>7.427593184</v>
      </c>
      <c r="AH70" s="30">
        <v>7.427593184</v>
      </c>
      <c r="AI70" s="30">
        <v>7.427593184</v>
      </c>
      <c r="AJ70" s="30">
        <v>7.427593184</v>
      </c>
      <c r="AK70" s="30">
        <v>7.427593184</v>
      </c>
      <c r="AL70" s="30">
        <v>7.427593184</v>
      </c>
      <c r="AM70" s="30">
        <v>7.427593184</v>
      </c>
      <c r="AN70" s="30">
        <v>7.427593184</v>
      </c>
      <c r="AO70" s="30">
        <v>7.427593184</v>
      </c>
      <c r="AQ70" s="38"/>
    </row>
    <row r="71" spans="1:44" x14ac:dyDescent="0.25">
      <c r="A71" s="37" t="s">
        <v>81</v>
      </c>
      <c r="B71" s="30">
        <v>7.427593184</v>
      </c>
      <c r="C71" s="30">
        <v>7.427593184</v>
      </c>
      <c r="D71" s="30">
        <v>7.427593184</v>
      </c>
      <c r="E71" s="30">
        <v>7.427593184</v>
      </c>
      <c r="F71" s="30">
        <v>7.427593184</v>
      </c>
      <c r="G71" s="30">
        <v>7.427593184</v>
      </c>
      <c r="H71" s="30">
        <v>7.427593184</v>
      </c>
      <c r="I71" s="30">
        <v>7.427593184</v>
      </c>
      <c r="J71" s="30">
        <v>7.427593184</v>
      </c>
      <c r="K71" s="30">
        <v>7.427593184</v>
      </c>
      <c r="L71" s="30">
        <v>7.427593184</v>
      </c>
      <c r="M71" s="30">
        <v>7.427593184</v>
      </c>
      <c r="N71" s="30">
        <v>7.427593184</v>
      </c>
      <c r="O71" s="30">
        <v>7.427593184</v>
      </c>
      <c r="P71" s="30">
        <v>7.427593184</v>
      </c>
      <c r="Q71" s="30">
        <v>7.427593184</v>
      </c>
      <c r="R71" s="30">
        <v>7.427593184</v>
      </c>
      <c r="S71" s="30">
        <v>7.427593184</v>
      </c>
      <c r="T71" s="30">
        <v>7.427593184</v>
      </c>
      <c r="U71" s="30">
        <v>7.427593184</v>
      </c>
      <c r="V71" s="30">
        <v>7.427593184</v>
      </c>
      <c r="W71" s="30">
        <v>7.427593184</v>
      </c>
      <c r="X71" s="30">
        <v>7.427593184</v>
      </c>
      <c r="Y71" s="30">
        <v>7.427593184</v>
      </c>
      <c r="Z71" s="30">
        <v>7.427593184</v>
      </c>
      <c r="AA71" s="30">
        <v>7.427593184</v>
      </c>
      <c r="AB71" s="30">
        <v>7.427593184</v>
      </c>
      <c r="AC71" s="30">
        <v>7.427593184</v>
      </c>
      <c r="AD71" s="30">
        <v>7.427593184</v>
      </c>
      <c r="AE71" s="30">
        <v>7.427593184</v>
      </c>
      <c r="AF71" s="30">
        <v>7.427593184</v>
      </c>
      <c r="AG71" s="30">
        <v>7.427593184</v>
      </c>
      <c r="AH71" s="30">
        <v>7.427593184</v>
      </c>
      <c r="AI71" s="30">
        <v>7.427593184</v>
      </c>
      <c r="AJ71" s="30">
        <v>7.427593184</v>
      </c>
      <c r="AK71" s="30">
        <v>7.427593184</v>
      </c>
      <c r="AL71" s="30">
        <v>7.427593184</v>
      </c>
      <c r="AM71" s="30">
        <v>7.427593184</v>
      </c>
      <c r="AN71" s="30">
        <v>7.427593184</v>
      </c>
      <c r="AO71" s="30">
        <v>7.427593184</v>
      </c>
      <c r="AQ71" s="38"/>
    </row>
    <row r="72" spans="1:44" x14ac:dyDescent="0.25">
      <c r="A72" s="37" t="s">
        <v>82</v>
      </c>
      <c r="B72" s="30">
        <v>0.31651675499999998</v>
      </c>
      <c r="C72" s="30">
        <v>0.31651675499999998</v>
      </c>
      <c r="D72" s="30">
        <v>0.31651675499999998</v>
      </c>
      <c r="E72" s="30">
        <v>0.31651675499999998</v>
      </c>
      <c r="F72" s="30">
        <v>0.31651675499999998</v>
      </c>
      <c r="G72" s="30">
        <v>0.31651675499999998</v>
      </c>
      <c r="H72" s="30">
        <v>0.31651675499999998</v>
      </c>
      <c r="I72" s="30">
        <v>0.31651675499999998</v>
      </c>
      <c r="J72" s="30">
        <v>0.31651675499999998</v>
      </c>
      <c r="K72" s="30">
        <v>0.31651675499999998</v>
      </c>
      <c r="L72" s="30">
        <v>0.31651675499999998</v>
      </c>
      <c r="M72" s="30">
        <v>0.31651675499999998</v>
      </c>
      <c r="N72" s="30">
        <v>0.31651675499999998</v>
      </c>
      <c r="O72" s="30">
        <v>0.31651675499999998</v>
      </c>
      <c r="P72" s="30">
        <v>0.31651675499999998</v>
      </c>
      <c r="Q72" s="30">
        <v>0.31651675499999998</v>
      </c>
      <c r="R72" s="30">
        <v>0.31651675499999998</v>
      </c>
      <c r="S72" s="30">
        <v>0.31651675499999998</v>
      </c>
      <c r="T72" s="30">
        <v>0.31651675499999998</v>
      </c>
      <c r="U72" s="30">
        <v>0.31651675499999998</v>
      </c>
      <c r="V72" s="30">
        <v>0.31651675499999998</v>
      </c>
      <c r="W72" s="30">
        <v>0.31651675499999998</v>
      </c>
      <c r="X72" s="30">
        <v>0.31651675499999998</v>
      </c>
      <c r="Y72" s="30">
        <v>0.31651675499999998</v>
      </c>
      <c r="Z72" s="30">
        <v>0.31651675499999998</v>
      </c>
      <c r="AA72" s="30">
        <v>0.31651675499999998</v>
      </c>
      <c r="AB72" s="30">
        <v>0.31651675499999998</v>
      </c>
      <c r="AC72" s="30">
        <v>0.31651675499999998</v>
      </c>
      <c r="AD72" s="30">
        <v>0.31651675499999998</v>
      </c>
      <c r="AE72" s="30">
        <v>0.31651675499999998</v>
      </c>
      <c r="AF72" s="30">
        <v>0.31651675499999998</v>
      </c>
      <c r="AG72" s="30">
        <v>0.31651675499999998</v>
      </c>
      <c r="AH72" s="30">
        <v>0.31651675499999998</v>
      </c>
      <c r="AI72" s="30">
        <v>0.31651675499999998</v>
      </c>
      <c r="AJ72" s="30">
        <v>0.31651675499999998</v>
      </c>
      <c r="AK72" s="30">
        <v>0.31651675499999998</v>
      </c>
      <c r="AL72" s="30">
        <v>0.31651675499999998</v>
      </c>
      <c r="AM72" s="30">
        <v>0.31651675499999998</v>
      </c>
      <c r="AN72" s="30">
        <v>0.31651675499999998</v>
      </c>
      <c r="AO72" s="30">
        <v>0.31651675499999998</v>
      </c>
      <c r="AQ72" s="38"/>
    </row>
    <row r="73" spans="1:44" x14ac:dyDescent="0.25">
      <c r="A73" s="429" t="s">
        <v>83</v>
      </c>
      <c r="B73" s="40">
        <v>0.72421494597728997</v>
      </c>
      <c r="C73" s="40">
        <v>0.72421494597728997</v>
      </c>
      <c r="D73" s="40">
        <v>0.72421494597728997</v>
      </c>
      <c r="E73" s="40">
        <v>0.72421494597728997</v>
      </c>
      <c r="F73" s="40">
        <v>0.72421494597728997</v>
      </c>
      <c r="G73" s="40">
        <v>0.72421494597728997</v>
      </c>
      <c r="H73" s="40">
        <v>0.72421494597728997</v>
      </c>
      <c r="I73" s="40">
        <v>0.72421494597728997</v>
      </c>
      <c r="J73" s="40">
        <v>0.72421494597728997</v>
      </c>
      <c r="K73" s="40">
        <v>0.72421494597728997</v>
      </c>
      <c r="L73" s="40">
        <v>0.72421494597728997</v>
      </c>
      <c r="M73" s="40">
        <v>0.72421494597728997</v>
      </c>
      <c r="N73" s="40">
        <v>0.72421494597728997</v>
      </c>
      <c r="O73" s="40">
        <v>0.72421494597728997</v>
      </c>
      <c r="P73" s="40">
        <v>0.72421494597728997</v>
      </c>
      <c r="Q73" s="40">
        <v>0.72421494597728997</v>
      </c>
      <c r="R73" s="40">
        <v>0.72421494597728997</v>
      </c>
      <c r="S73" s="40">
        <v>0.72421494597728997</v>
      </c>
      <c r="T73" s="40">
        <v>0.72421494597728997</v>
      </c>
      <c r="U73" s="40">
        <v>0.72421494597728997</v>
      </c>
      <c r="V73" s="40">
        <v>0.72421494597728997</v>
      </c>
      <c r="W73" s="40">
        <v>0.72421494597728997</v>
      </c>
      <c r="X73" s="40">
        <v>0.72421494597728997</v>
      </c>
      <c r="Y73" s="40">
        <v>0.72421494597728997</v>
      </c>
      <c r="Z73" s="40">
        <v>0.72421494597728997</v>
      </c>
      <c r="AA73" s="40">
        <v>0.72421494597728997</v>
      </c>
      <c r="AB73" s="40">
        <v>0.72421494597728997</v>
      </c>
      <c r="AC73" s="40">
        <v>0.72421494597728997</v>
      </c>
      <c r="AD73" s="40">
        <v>0.72421494597728997</v>
      </c>
      <c r="AE73" s="40">
        <v>0.72421494597728997</v>
      </c>
      <c r="AF73" s="40">
        <v>0.72421494597728997</v>
      </c>
      <c r="AG73" s="40">
        <v>0.72421494597728997</v>
      </c>
      <c r="AH73" s="40">
        <v>0.72421494597728997</v>
      </c>
      <c r="AI73" s="40">
        <v>0.72421494597728997</v>
      </c>
      <c r="AJ73" s="40">
        <v>0.72421494597728997</v>
      </c>
      <c r="AK73" s="40">
        <v>0.72421494597728997</v>
      </c>
      <c r="AL73" s="40">
        <v>0.72421494597728997</v>
      </c>
      <c r="AM73" s="40">
        <v>0.72421494597728997</v>
      </c>
      <c r="AN73" s="40">
        <v>0.72421494597728997</v>
      </c>
      <c r="AO73" s="40">
        <v>0.72421494597728997</v>
      </c>
      <c r="AQ73" s="38"/>
    </row>
    <row r="74" spans="1:44" x14ac:dyDescent="0.25">
      <c r="A74" s="429" t="s">
        <v>84</v>
      </c>
      <c r="B74" s="40">
        <v>6.2170208092032802</v>
      </c>
      <c r="C74" s="40">
        <v>6.2170208092032802</v>
      </c>
      <c r="D74" s="40">
        <v>6.2170208092032802</v>
      </c>
      <c r="E74" s="40">
        <v>6.2170208092032802</v>
      </c>
      <c r="F74" s="40">
        <v>6.2170208092032802</v>
      </c>
      <c r="G74" s="40">
        <v>6.2170208092032802</v>
      </c>
      <c r="H74" s="40">
        <v>6.2170208092032802</v>
      </c>
      <c r="I74" s="40">
        <v>6.2170208092032802</v>
      </c>
      <c r="J74" s="40">
        <v>6.2170208092032802</v>
      </c>
      <c r="K74" s="40">
        <v>6.2170208092032802</v>
      </c>
      <c r="L74" s="40">
        <v>6.2170208092032802</v>
      </c>
      <c r="M74" s="40">
        <v>6.2170208092032802</v>
      </c>
      <c r="N74" s="40">
        <v>6.2170208092032802</v>
      </c>
      <c r="O74" s="40">
        <v>6.2170208092032802</v>
      </c>
      <c r="P74" s="40">
        <v>6.2170208092032802</v>
      </c>
      <c r="Q74" s="40">
        <v>6.2170208092032802</v>
      </c>
      <c r="R74" s="40">
        <v>6.2170208092032802</v>
      </c>
      <c r="S74" s="40">
        <v>6.2170208092032802</v>
      </c>
      <c r="T74" s="40">
        <v>6.2170208092032802</v>
      </c>
      <c r="U74" s="40">
        <v>6.2170208092032802</v>
      </c>
      <c r="V74" s="40">
        <v>6.2170208092032802</v>
      </c>
      <c r="W74" s="40">
        <v>6.2170208092032802</v>
      </c>
      <c r="X74" s="40">
        <v>6.2170208092032802</v>
      </c>
      <c r="Y74" s="40">
        <v>6.2170208092032802</v>
      </c>
      <c r="Z74" s="40">
        <v>6.2170208092032802</v>
      </c>
      <c r="AA74" s="40">
        <v>6.2170208092032802</v>
      </c>
      <c r="AB74" s="40">
        <v>6.2170208092032802</v>
      </c>
      <c r="AC74" s="40">
        <v>6.2170208092032802</v>
      </c>
      <c r="AD74" s="40">
        <v>6.2170208092032802</v>
      </c>
      <c r="AE74" s="40">
        <v>6.2170208092032802</v>
      </c>
      <c r="AF74" s="40">
        <v>6.2170208092032802</v>
      </c>
      <c r="AG74" s="40">
        <v>6.2170208092032802</v>
      </c>
      <c r="AH74" s="40">
        <v>6.2170208092032802</v>
      </c>
      <c r="AI74" s="40">
        <v>6.2170208092032802</v>
      </c>
      <c r="AJ74" s="40">
        <v>6.2170208092032802</v>
      </c>
      <c r="AK74" s="40">
        <v>6.2170208092032802</v>
      </c>
      <c r="AL74" s="40">
        <v>6.2170208092032802</v>
      </c>
      <c r="AM74" s="40">
        <v>6.2170208092032802</v>
      </c>
      <c r="AN74" s="40">
        <v>6.2170208092032802</v>
      </c>
      <c r="AO74" s="40">
        <v>6.2170208092032802</v>
      </c>
      <c r="AQ74" s="38"/>
    </row>
    <row r="75" spans="1:44" x14ac:dyDescent="0.25">
      <c r="A75" s="29" t="s">
        <v>85</v>
      </c>
      <c r="B75" s="40">
        <v>632.67479101099991</v>
      </c>
      <c r="C75" s="40">
        <v>632.67479101099991</v>
      </c>
      <c r="D75" s="40">
        <v>632.67479101099991</v>
      </c>
      <c r="E75" s="40">
        <v>632.67479101099991</v>
      </c>
      <c r="F75" s="40">
        <v>632.67479101099991</v>
      </c>
      <c r="G75" s="40">
        <v>632.67479101099991</v>
      </c>
      <c r="H75" s="40">
        <v>632.67479101099991</v>
      </c>
      <c r="I75" s="40">
        <v>632.67479101099991</v>
      </c>
      <c r="J75" s="40">
        <v>632.67479101099991</v>
      </c>
      <c r="K75" s="40">
        <v>632.67479101099991</v>
      </c>
      <c r="L75" s="40">
        <v>632.67479101099991</v>
      </c>
      <c r="M75" s="40">
        <v>632.67479101099991</v>
      </c>
      <c r="N75" s="40">
        <v>632.67479101099991</v>
      </c>
      <c r="O75" s="40">
        <v>632.67479101099991</v>
      </c>
      <c r="P75" s="40">
        <v>632.67479101099991</v>
      </c>
      <c r="Q75" s="40">
        <v>632.67479101099991</v>
      </c>
      <c r="R75" s="40">
        <v>632.67479101099991</v>
      </c>
      <c r="S75" s="40">
        <v>632.67479101099991</v>
      </c>
      <c r="T75" s="40">
        <v>632.67479101099991</v>
      </c>
      <c r="U75" s="40">
        <v>632.67479101099991</v>
      </c>
      <c r="V75" s="40">
        <v>632.67479101099991</v>
      </c>
      <c r="W75" s="40">
        <v>632.67479101099991</v>
      </c>
      <c r="X75" s="40">
        <v>632.67479101099991</v>
      </c>
      <c r="Y75" s="40">
        <v>632.67479101099991</v>
      </c>
      <c r="Z75" s="40">
        <v>632.67479101099991</v>
      </c>
      <c r="AA75" s="40">
        <v>632.67479101099991</v>
      </c>
      <c r="AB75" s="40">
        <v>632.67479101099991</v>
      </c>
      <c r="AC75" s="40">
        <v>632.67479101099991</v>
      </c>
      <c r="AD75" s="40">
        <v>632.67479101099991</v>
      </c>
      <c r="AE75" s="40">
        <v>632.67479101099991</v>
      </c>
      <c r="AF75" s="40">
        <v>632.67479101099991</v>
      </c>
      <c r="AG75" s="40">
        <v>632.67479101099991</v>
      </c>
      <c r="AH75" s="40">
        <v>632.67479101099991</v>
      </c>
      <c r="AI75" s="40">
        <v>632.67479101099991</v>
      </c>
      <c r="AJ75" s="40">
        <v>632.67479101099991</v>
      </c>
      <c r="AK75" s="40">
        <v>632.67479101099991</v>
      </c>
      <c r="AL75" s="40">
        <v>632.67479101099991</v>
      </c>
      <c r="AM75" s="40">
        <v>632.67479101099991</v>
      </c>
      <c r="AN75" s="40">
        <v>632.67479101099991</v>
      </c>
      <c r="AO75" s="40">
        <v>632.67479101099991</v>
      </c>
      <c r="AQ75" s="38"/>
    </row>
    <row r="76" spans="1:44" x14ac:dyDescent="0.25">
      <c r="A76" s="29" t="s">
        <v>86</v>
      </c>
      <c r="B76" s="40">
        <v>1.96</v>
      </c>
      <c r="C76" s="40">
        <v>1.96</v>
      </c>
      <c r="D76" s="40">
        <v>1.96</v>
      </c>
      <c r="E76" s="40">
        <v>1.96</v>
      </c>
      <c r="F76" s="40">
        <v>1.96</v>
      </c>
      <c r="G76" s="40">
        <v>1.96</v>
      </c>
      <c r="H76" s="40">
        <v>1.96</v>
      </c>
      <c r="I76" s="40">
        <v>1.96</v>
      </c>
      <c r="J76" s="40">
        <v>1.96</v>
      </c>
      <c r="K76" s="40">
        <v>1.96</v>
      </c>
      <c r="L76" s="40">
        <v>1.96</v>
      </c>
      <c r="M76" s="40">
        <v>1.96</v>
      </c>
      <c r="N76" s="40">
        <v>1.96</v>
      </c>
      <c r="O76" s="40">
        <v>1.96</v>
      </c>
      <c r="P76" s="40">
        <v>1.96</v>
      </c>
      <c r="Q76" s="40">
        <v>1.96</v>
      </c>
      <c r="R76" s="40">
        <v>1.96</v>
      </c>
      <c r="S76" s="40">
        <v>1.96</v>
      </c>
      <c r="T76" s="40">
        <v>1.96</v>
      </c>
      <c r="U76" s="40">
        <v>1.96</v>
      </c>
      <c r="V76" s="40">
        <v>1.96</v>
      </c>
      <c r="W76" s="40">
        <v>1.96</v>
      </c>
      <c r="X76" s="40">
        <v>1.96</v>
      </c>
      <c r="Y76" s="40">
        <v>1.96</v>
      </c>
      <c r="Z76" s="40">
        <v>1.96</v>
      </c>
      <c r="AA76" s="40">
        <v>1.96</v>
      </c>
      <c r="AB76" s="40">
        <v>1.96</v>
      </c>
      <c r="AC76" s="40">
        <v>1.96</v>
      </c>
      <c r="AD76" s="40">
        <v>1.96</v>
      </c>
      <c r="AE76" s="40">
        <v>1.96</v>
      </c>
      <c r="AF76" s="40">
        <v>1.96</v>
      </c>
      <c r="AG76" s="40">
        <v>1.96</v>
      </c>
      <c r="AH76" s="40">
        <v>1.96</v>
      </c>
      <c r="AI76" s="40">
        <v>1.96</v>
      </c>
      <c r="AJ76" s="40">
        <v>1.96</v>
      </c>
      <c r="AK76" s="40">
        <v>1.96</v>
      </c>
      <c r="AL76" s="40">
        <v>1.96</v>
      </c>
      <c r="AM76" s="40">
        <v>1.96</v>
      </c>
      <c r="AN76" s="40">
        <v>1.96</v>
      </c>
      <c r="AO76" s="40">
        <v>1.96</v>
      </c>
      <c r="AQ76" s="38"/>
    </row>
    <row r="77" spans="1:44" x14ac:dyDescent="0.25">
      <c r="A77" s="430" t="s">
        <v>87</v>
      </c>
      <c r="B77" s="431">
        <v>54406.951446974148</v>
      </c>
      <c r="C77" s="431">
        <v>54406.951446974148</v>
      </c>
      <c r="D77" s="431">
        <v>54406.951446974148</v>
      </c>
      <c r="E77" s="431">
        <v>54406.951446974148</v>
      </c>
      <c r="F77" s="431">
        <v>54406.951446974148</v>
      </c>
      <c r="G77" s="431">
        <v>54406.951446974148</v>
      </c>
      <c r="H77" s="431">
        <v>54406.951446974148</v>
      </c>
      <c r="I77" s="431">
        <v>54406.951446974148</v>
      </c>
      <c r="J77" s="431">
        <v>54406.951446974148</v>
      </c>
      <c r="K77" s="431">
        <v>54406.951446974148</v>
      </c>
      <c r="L77" s="431">
        <v>54406.951446974148</v>
      </c>
      <c r="M77" s="431">
        <v>54406.951446974148</v>
      </c>
      <c r="N77" s="431">
        <v>54406.951446974148</v>
      </c>
      <c r="O77" s="431">
        <v>54406.951446974148</v>
      </c>
      <c r="P77" s="431">
        <v>54406.951446974148</v>
      </c>
      <c r="Q77" s="431">
        <v>54406.951446974148</v>
      </c>
      <c r="R77" s="431">
        <v>54406.951446974148</v>
      </c>
      <c r="S77" s="431">
        <v>54406.951446974148</v>
      </c>
      <c r="T77" s="431">
        <v>54406.951446974148</v>
      </c>
      <c r="U77" s="431">
        <v>54406.951446974148</v>
      </c>
      <c r="V77" s="431">
        <v>54406.951446974148</v>
      </c>
      <c r="W77" s="431">
        <v>54406.951446974148</v>
      </c>
      <c r="X77" s="431">
        <v>54406.951446974148</v>
      </c>
      <c r="Y77" s="431">
        <v>54406.951446974148</v>
      </c>
      <c r="Z77" s="431">
        <v>54406.951446974148</v>
      </c>
      <c r="AA77" s="431">
        <v>54406.951446974148</v>
      </c>
      <c r="AB77" s="431">
        <v>54406.951446974148</v>
      </c>
      <c r="AC77" s="431">
        <v>54406.951446974148</v>
      </c>
      <c r="AD77" s="431">
        <v>54406.951446974148</v>
      </c>
      <c r="AE77" s="431">
        <v>54406.951446974148</v>
      </c>
      <c r="AF77" s="431">
        <v>54406.951446974148</v>
      </c>
      <c r="AG77" s="431">
        <v>54406.951446974148</v>
      </c>
      <c r="AH77" s="431">
        <v>54406.951446974148</v>
      </c>
      <c r="AI77" s="431">
        <v>54406.951446974148</v>
      </c>
      <c r="AJ77" s="431">
        <v>54406.951446974148</v>
      </c>
      <c r="AK77" s="431">
        <v>54406.951446974148</v>
      </c>
      <c r="AL77" s="431">
        <v>54406.951446974148</v>
      </c>
      <c r="AM77" s="431">
        <v>54406.951446974148</v>
      </c>
      <c r="AN77" s="431">
        <v>54406.951446974148</v>
      </c>
      <c r="AO77" s="431">
        <v>54406.951446974148</v>
      </c>
      <c r="AQ77" s="38"/>
    </row>
    <row r="78" spans="1:44" x14ac:dyDescent="0.25">
      <c r="AQ78" s="38"/>
    </row>
    <row r="79" spans="1:44" x14ac:dyDescent="0.25">
      <c r="A79" s="45" t="s">
        <v>866</v>
      </c>
      <c r="AQ79" s="38"/>
    </row>
    <row r="80" spans="1:44" ht="64.5" x14ac:dyDescent="0.25">
      <c r="A80" s="69"/>
      <c r="B80" s="14" t="s">
        <v>872</v>
      </c>
      <c r="C80" s="14" t="s">
        <v>873</v>
      </c>
      <c r="D80" s="14" t="s">
        <v>874</v>
      </c>
      <c r="E80" s="14" t="s">
        <v>875</v>
      </c>
      <c r="F80" s="14" t="s">
        <v>876</v>
      </c>
      <c r="G80" s="14" t="s">
        <v>877</v>
      </c>
      <c r="H80" s="14" t="s">
        <v>878</v>
      </c>
      <c r="I80" s="14" t="s">
        <v>879</v>
      </c>
      <c r="J80" s="14" t="s">
        <v>880</v>
      </c>
      <c r="K80" s="14" t="s">
        <v>881</v>
      </c>
      <c r="L80" s="14" t="s">
        <v>882</v>
      </c>
      <c r="M80" s="14" t="s">
        <v>883</v>
      </c>
      <c r="N80" s="14" t="s">
        <v>884</v>
      </c>
      <c r="O80" s="14" t="s">
        <v>885</v>
      </c>
      <c r="P80" s="14" t="s">
        <v>886</v>
      </c>
      <c r="Q80" s="14" t="s">
        <v>887</v>
      </c>
      <c r="R80" s="14" t="s">
        <v>888</v>
      </c>
      <c r="S80" s="14" t="s">
        <v>889</v>
      </c>
      <c r="T80" s="14" t="s">
        <v>890</v>
      </c>
      <c r="U80" s="14" t="s">
        <v>891</v>
      </c>
      <c r="V80" s="14" t="s">
        <v>892</v>
      </c>
      <c r="W80" s="14" t="s">
        <v>893</v>
      </c>
      <c r="X80" s="14" t="s">
        <v>894</v>
      </c>
      <c r="Y80" s="14" t="s">
        <v>895</v>
      </c>
      <c r="Z80" s="14" t="s">
        <v>896</v>
      </c>
      <c r="AA80" s="14" t="s">
        <v>897</v>
      </c>
      <c r="AB80" s="14" t="s">
        <v>898</v>
      </c>
      <c r="AC80" s="14" t="s">
        <v>899</v>
      </c>
      <c r="AD80" s="14" t="s">
        <v>900</v>
      </c>
      <c r="AE80" s="14" t="s">
        <v>901</v>
      </c>
      <c r="AF80" s="14" t="s">
        <v>902</v>
      </c>
      <c r="AG80" s="14" t="s">
        <v>903</v>
      </c>
      <c r="AH80" s="14" t="s">
        <v>904</v>
      </c>
      <c r="AI80" s="14" t="s">
        <v>905</v>
      </c>
      <c r="AJ80" s="14" t="s">
        <v>906</v>
      </c>
      <c r="AK80" s="14" t="s">
        <v>907</v>
      </c>
      <c r="AL80" s="14" t="s">
        <v>908</v>
      </c>
      <c r="AM80" s="14" t="s">
        <v>909</v>
      </c>
      <c r="AN80" s="14" t="s">
        <v>910</v>
      </c>
      <c r="AO80" s="14" t="s">
        <v>911</v>
      </c>
      <c r="AQ80" s="38"/>
    </row>
    <row r="81" spans="1:43" x14ac:dyDescent="0.25">
      <c r="A81" s="20" t="s">
        <v>77</v>
      </c>
      <c r="B81" s="21">
        <v>131.88198125</v>
      </c>
      <c r="C81" s="21">
        <v>131.88198125</v>
      </c>
      <c r="D81" s="21">
        <v>131.88198125</v>
      </c>
      <c r="E81" s="21">
        <v>131.88198125</v>
      </c>
      <c r="F81" s="21">
        <v>131.88198125</v>
      </c>
      <c r="G81" s="21">
        <v>131.88198125</v>
      </c>
      <c r="H81" s="21">
        <v>131.88198125</v>
      </c>
      <c r="I81" s="21">
        <v>131.88198125</v>
      </c>
      <c r="J81" s="21">
        <v>131.88198125</v>
      </c>
      <c r="K81" s="21">
        <v>131.88198125</v>
      </c>
      <c r="L81" s="21">
        <v>131.88198125</v>
      </c>
      <c r="M81" s="21">
        <v>131.88198125</v>
      </c>
      <c r="N81" s="21">
        <v>131.88198125</v>
      </c>
      <c r="O81" s="21">
        <v>131.88198125</v>
      </c>
      <c r="P81" s="21">
        <v>131.88198125</v>
      </c>
      <c r="Q81" s="21">
        <v>131.88198125</v>
      </c>
      <c r="R81" s="21">
        <v>131.88198125</v>
      </c>
      <c r="S81" s="21">
        <v>131.88198125</v>
      </c>
      <c r="T81" s="21">
        <v>131.88198125</v>
      </c>
      <c r="U81" s="21">
        <v>131.88198125</v>
      </c>
      <c r="V81" s="21">
        <v>131.88198125</v>
      </c>
      <c r="W81" s="21">
        <v>131.88198125</v>
      </c>
      <c r="X81" s="21">
        <v>131.88198125</v>
      </c>
      <c r="Y81" s="21">
        <v>131.88198125</v>
      </c>
      <c r="Z81" s="21">
        <v>131.88198125</v>
      </c>
      <c r="AA81" s="21">
        <v>131.88198125</v>
      </c>
      <c r="AB81" s="21">
        <v>131.88198125</v>
      </c>
      <c r="AC81" s="21">
        <v>131.88198125</v>
      </c>
      <c r="AD81" s="21">
        <v>131.88198125</v>
      </c>
      <c r="AE81" s="21">
        <v>131.88198125</v>
      </c>
      <c r="AF81" s="21">
        <v>131.88198125</v>
      </c>
      <c r="AG81" s="21">
        <v>131.88198125</v>
      </c>
      <c r="AH81" s="21">
        <v>131.88198125</v>
      </c>
      <c r="AI81" s="21">
        <v>131.88198125</v>
      </c>
      <c r="AJ81" s="21">
        <v>131.88198125</v>
      </c>
      <c r="AK81" s="21">
        <v>131.88198125</v>
      </c>
      <c r="AL81" s="21">
        <v>131.88198125</v>
      </c>
      <c r="AM81" s="21">
        <v>131.88198125</v>
      </c>
      <c r="AN81" s="21">
        <v>131.88198125</v>
      </c>
      <c r="AO81" s="21">
        <v>131.88198125</v>
      </c>
      <c r="AQ81" s="38"/>
    </row>
    <row r="82" spans="1:43" x14ac:dyDescent="0.25">
      <c r="A82" s="29" t="s">
        <v>78</v>
      </c>
      <c r="B82" s="30">
        <v>2046.8083489999999</v>
      </c>
      <c r="C82" s="30">
        <v>2046.8083489999999</v>
      </c>
      <c r="D82" s="30">
        <v>2046.8083489999999</v>
      </c>
      <c r="E82" s="30">
        <v>2046.8083489999999</v>
      </c>
      <c r="F82" s="30">
        <v>2046.8083489999999</v>
      </c>
      <c r="G82" s="30">
        <v>2046.8083489999999</v>
      </c>
      <c r="H82" s="30">
        <v>2046.8083489999999</v>
      </c>
      <c r="I82" s="30">
        <v>2046.8083489999999</v>
      </c>
      <c r="J82" s="30">
        <v>2046.8083489999999</v>
      </c>
      <c r="K82" s="30">
        <v>2046.8083489999999</v>
      </c>
      <c r="L82" s="30">
        <v>2046.8083489999999</v>
      </c>
      <c r="M82" s="30">
        <v>2046.8083489999999</v>
      </c>
      <c r="N82" s="30">
        <v>2046.8083489999999</v>
      </c>
      <c r="O82" s="30">
        <v>2046.8083489999999</v>
      </c>
      <c r="P82" s="30">
        <v>2046.8083489999999</v>
      </c>
      <c r="Q82" s="30">
        <v>2046.8083489999999</v>
      </c>
      <c r="R82" s="30">
        <v>2046.8083489999999</v>
      </c>
      <c r="S82" s="30">
        <v>2046.8083489999999</v>
      </c>
      <c r="T82" s="30">
        <v>2046.8083489999999</v>
      </c>
      <c r="U82" s="30">
        <v>2046.8083489999999</v>
      </c>
      <c r="V82" s="30">
        <v>2046.8083489999999</v>
      </c>
      <c r="W82" s="30">
        <v>2046.8083489999999</v>
      </c>
      <c r="X82" s="30">
        <v>2046.8083489999999</v>
      </c>
      <c r="Y82" s="30">
        <v>2046.8083489999999</v>
      </c>
      <c r="Z82" s="30">
        <v>2046.8083489999999</v>
      </c>
      <c r="AA82" s="30">
        <v>2046.8083489999999</v>
      </c>
      <c r="AB82" s="30">
        <v>2046.8083489999999</v>
      </c>
      <c r="AC82" s="30">
        <v>2046.8083489999999</v>
      </c>
      <c r="AD82" s="30">
        <v>2046.8083489999999</v>
      </c>
      <c r="AE82" s="30">
        <v>2046.8083489999999</v>
      </c>
      <c r="AF82" s="30">
        <v>2046.8083489999999</v>
      </c>
      <c r="AG82" s="30">
        <v>2046.8083489999999</v>
      </c>
      <c r="AH82" s="30">
        <v>2046.8083489999999</v>
      </c>
      <c r="AI82" s="30">
        <v>2046.8083489999999</v>
      </c>
      <c r="AJ82" s="30">
        <v>2046.8083489999999</v>
      </c>
      <c r="AK82" s="30">
        <v>2046.8083489999999</v>
      </c>
      <c r="AL82" s="30">
        <v>2046.8083489999999</v>
      </c>
      <c r="AM82" s="30">
        <v>2046.8083489999999</v>
      </c>
      <c r="AN82" s="30">
        <v>2046.8083489999999</v>
      </c>
      <c r="AO82" s="30">
        <v>2046.8083489999999</v>
      </c>
      <c r="AQ82" s="38"/>
    </row>
    <row r="83" spans="1:43" x14ac:dyDescent="0.25">
      <c r="A83" s="29" t="s">
        <v>79</v>
      </c>
      <c r="B83" s="30">
        <v>238.38986930749999</v>
      </c>
      <c r="C83" s="30">
        <v>238.38986930749999</v>
      </c>
      <c r="D83" s="30">
        <v>238.38986930749999</v>
      </c>
      <c r="E83" s="30">
        <v>238.38986930749999</v>
      </c>
      <c r="F83" s="30">
        <v>238.38986930749999</v>
      </c>
      <c r="G83" s="30">
        <v>238.38986930749999</v>
      </c>
      <c r="H83" s="30">
        <v>238.38986930749999</v>
      </c>
      <c r="I83" s="30">
        <v>238.38986930749999</v>
      </c>
      <c r="J83" s="30">
        <v>238.38986930749999</v>
      </c>
      <c r="K83" s="30">
        <v>238.38986930749999</v>
      </c>
      <c r="L83" s="30">
        <v>238.38986930749999</v>
      </c>
      <c r="M83" s="30">
        <v>238.38986930749999</v>
      </c>
      <c r="N83" s="30">
        <v>238.38986930749999</v>
      </c>
      <c r="O83" s="30">
        <v>238.38986930749999</v>
      </c>
      <c r="P83" s="30">
        <v>238.38986930749999</v>
      </c>
      <c r="Q83" s="30">
        <v>238.38986930749999</v>
      </c>
      <c r="R83" s="30">
        <v>238.38986930749999</v>
      </c>
      <c r="S83" s="30">
        <v>238.38986930749999</v>
      </c>
      <c r="T83" s="30">
        <v>238.38986930749999</v>
      </c>
      <c r="U83" s="30">
        <v>238.38986930749999</v>
      </c>
      <c r="V83" s="30">
        <v>238.38986930749999</v>
      </c>
      <c r="W83" s="30">
        <v>238.38986930749999</v>
      </c>
      <c r="X83" s="30">
        <v>238.38986930749999</v>
      </c>
      <c r="Y83" s="30">
        <v>238.38986930749999</v>
      </c>
      <c r="Z83" s="30">
        <v>238.38986930749999</v>
      </c>
      <c r="AA83" s="30">
        <v>238.38986930749999</v>
      </c>
      <c r="AB83" s="30">
        <v>238.38986930749999</v>
      </c>
      <c r="AC83" s="30">
        <v>238.38986930749999</v>
      </c>
      <c r="AD83" s="30">
        <v>238.38986930749999</v>
      </c>
      <c r="AE83" s="30">
        <v>238.38986930749999</v>
      </c>
      <c r="AF83" s="30">
        <v>238.38986930749999</v>
      </c>
      <c r="AG83" s="30">
        <v>238.38986930749999</v>
      </c>
      <c r="AH83" s="30">
        <v>238.38986930749999</v>
      </c>
      <c r="AI83" s="30">
        <v>238.38986930749999</v>
      </c>
      <c r="AJ83" s="30">
        <v>238.38986930749999</v>
      </c>
      <c r="AK83" s="30">
        <v>238.38986930749999</v>
      </c>
      <c r="AL83" s="30">
        <v>238.38986930749999</v>
      </c>
      <c r="AM83" s="30">
        <v>238.38986930749999</v>
      </c>
      <c r="AN83" s="30">
        <v>238.38986930749999</v>
      </c>
      <c r="AO83" s="30">
        <v>238.38986930749999</v>
      </c>
      <c r="AQ83" s="38"/>
    </row>
    <row r="84" spans="1:43" x14ac:dyDescent="0.25">
      <c r="A84" s="29" t="s">
        <v>80</v>
      </c>
      <c r="B84" s="30">
        <v>7.5014470934999995</v>
      </c>
      <c r="C84" s="30">
        <v>7.5014470934999995</v>
      </c>
      <c r="D84" s="30">
        <v>7.5014470934999995</v>
      </c>
      <c r="E84" s="30">
        <v>7.5014470934999995</v>
      </c>
      <c r="F84" s="30">
        <v>7.5014470934999995</v>
      </c>
      <c r="G84" s="30">
        <v>7.5014470934999995</v>
      </c>
      <c r="H84" s="30">
        <v>7.5014470934999995</v>
      </c>
      <c r="I84" s="30">
        <v>7.5014470934999995</v>
      </c>
      <c r="J84" s="30">
        <v>7.5014470934999995</v>
      </c>
      <c r="K84" s="30">
        <v>7.5014470934999995</v>
      </c>
      <c r="L84" s="30">
        <v>7.5014470934999995</v>
      </c>
      <c r="M84" s="30">
        <v>7.5014470934999995</v>
      </c>
      <c r="N84" s="30">
        <v>7.5014470934999995</v>
      </c>
      <c r="O84" s="30">
        <v>7.5014470934999995</v>
      </c>
      <c r="P84" s="30">
        <v>7.5014470934999995</v>
      </c>
      <c r="Q84" s="30">
        <v>7.5014470934999995</v>
      </c>
      <c r="R84" s="30">
        <v>7.5014470934999995</v>
      </c>
      <c r="S84" s="30">
        <v>7.5014470934999995</v>
      </c>
      <c r="T84" s="30">
        <v>7.5014470934999995</v>
      </c>
      <c r="U84" s="30">
        <v>7.5014470934999995</v>
      </c>
      <c r="V84" s="30">
        <v>7.5014470934999995</v>
      </c>
      <c r="W84" s="30">
        <v>7.5014470934999995</v>
      </c>
      <c r="X84" s="30">
        <v>7.5014470934999995</v>
      </c>
      <c r="Y84" s="30">
        <v>7.5014470934999995</v>
      </c>
      <c r="Z84" s="30">
        <v>7.5014470934999995</v>
      </c>
      <c r="AA84" s="30">
        <v>7.5014470934999995</v>
      </c>
      <c r="AB84" s="30">
        <v>7.5014470934999995</v>
      </c>
      <c r="AC84" s="30">
        <v>7.5014470934999995</v>
      </c>
      <c r="AD84" s="30">
        <v>7.5014470934999995</v>
      </c>
      <c r="AE84" s="30">
        <v>7.5014470934999995</v>
      </c>
      <c r="AF84" s="30">
        <v>7.5014470934999995</v>
      </c>
      <c r="AG84" s="30">
        <v>7.5014470934999995</v>
      </c>
      <c r="AH84" s="30">
        <v>7.5014470934999995</v>
      </c>
      <c r="AI84" s="30">
        <v>7.5014470934999995</v>
      </c>
      <c r="AJ84" s="30">
        <v>7.5014470934999995</v>
      </c>
      <c r="AK84" s="30">
        <v>7.5014470934999995</v>
      </c>
      <c r="AL84" s="30">
        <v>7.5014470934999995</v>
      </c>
      <c r="AM84" s="30">
        <v>7.5014470934999995</v>
      </c>
      <c r="AN84" s="30">
        <v>7.5014470934999995</v>
      </c>
      <c r="AO84" s="30">
        <v>7.5014470934999995</v>
      </c>
      <c r="AQ84" s="38"/>
    </row>
    <row r="85" spans="1:43" x14ac:dyDescent="0.25">
      <c r="A85" s="37" t="s">
        <v>81</v>
      </c>
      <c r="B85" s="30">
        <v>6.9000652589999998</v>
      </c>
      <c r="C85" s="30">
        <v>6.9000652589999998</v>
      </c>
      <c r="D85" s="30">
        <v>6.9000652589999998</v>
      </c>
      <c r="E85" s="30">
        <v>6.9000652589999998</v>
      </c>
      <c r="F85" s="30">
        <v>6.9000652589999998</v>
      </c>
      <c r="G85" s="30">
        <v>6.9000652589999998</v>
      </c>
      <c r="H85" s="30">
        <v>6.9000652589999998</v>
      </c>
      <c r="I85" s="30">
        <v>6.9000652589999998</v>
      </c>
      <c r="J85" s="30">
        <v>6.9000652589999998</v>
      </c>
      <c r="K85" s="30">
        <v>6.9000652589999998</v>
      </c>
      <c r="L85" s="30">
        <v>6.9000652589999998</v>
      </c>
      <c r="M85" s="30">
        <v>6.9000652589999998</v>
      </c>
      <c r="N85" s="30">
        <v>6.9000652589999998</v>
      </c>
      <c r="O85" s="30">
        <v>6.9000652589999998</v>
      </c>
      <c r="P85" s="30">
        <v>6.9000652589999998</v>
      </c>
      <c r="Q85" s="30">
        <v>6.9000652589999998</v>
      </c>
      <c r="R85" s="30">
        <v>6.9000652589999998</v>
      </c>
      <c r="S85" s="30">
        <v>6.9000652589999998</v>
      </c>
      <c r="T85" s="30">
        <v>6.9000652589999998</v>
      </c>
      <c r="U85" s="30">
        <v>6.9000652589999998</v>
      </c>
      <c r="V85" s="30">
        <v>6.9000652589999998</v>
      </c>
      <c r="W85" s="30">
        <v>6.9000652589999998</v>
      </c>
      <c r="X85" s="30">
        <v>6.9000652589999998</v>
      </c>
      <c r="Y85" s="30">
        <v>6.9000652589999998</v>
      </c>
      <c r="Z85" s="30">
        <v>6.9000652589999998</v>
      </c>
      <c r="AA85" s="30">
        <v>6.9000652589999998</v>
      </c>
      <c r="AB85" s="30">
        <v>6.9000652589999998</v>
      </c>
      <c r="AC85" s="30">
        <v>6.9000652589999998</v>
      </c>
      <c r="AD85" s="30">
        <v>6.9000652589999998</v>
      </c>
      <c r="AE85" s="30">
        <v>6.9000652589999998</v>
      </c>
      <c r="AF85" s="30">
        <v>6.9000652589999998</v>
      </c>
      <c r="AG85" s="30">
        <v>6.9000652589999998</v>
      </c>
      <c r="AH85" s="30">
        <v>6.9000652589999998</v>
      </c>
      <c r="AI85" s="30">
        <v>6.9000652589999998</v>
      </c>
      <c r="AJ85" s="30">
        <v>6.9000652589999998</v>
      </c>
      <c r="AK85" s="30">
        <v>6.9000652589999998</v>
      </c>
      <c r="AL85" s="30">
        <v>6.9000652589999998</v>
      </c>
      <c r="AM85" s="30">
        <v>6.9000652589999998</v>
      </c>
      <c r="AN85" s="30">
        <v>6.9000652589999998</v>
      </c>
      <c r="AO85" s="30">
        <v>6.9000652589999998</v>
      </c>
      <c r="AQ85" s="38"/>
    </row>
    <row r="86" spans="1:43" x14ac:dyDescent="0.25">
      <c r="A86" s="37" t="s">
        <v>82</v>
      </c>
      <c r="B86" s="30">
        <v>1.2871681369999999</v>
      </c>
      <c r="C86" s="30">
        <v>1.2871681369999999</v>
      </c>
      <c r="D86" s="30">
        <v>1.2871681369999999</v>
      </c>
      <c r="E86" s="30">
        <v>1.2871681369999999</v>
      </c>
      <c r="F86" s="30">
        <v>1.2871681369999999</v>
      </c>
      <c r="G86" s="30">
        <v>1.2871681369999999</v>
      </c>
      <c r="H86" s="30">
        <v>1.2871681369999999</v>
      </c>
      <c r="I86" s="30">
        <v>1.2871681369999999</v>
      </c>
      <c r="J86" s="30">
        <v>1.2871681369999999</v>
      </c>
      <c r="K86" s="30">
        <v>1.2871681369999999</v>
      </c>
      <c r="L86" s="30">
        <v>1.2871681369999999</v>
      </c>
      <c r="M86" s="30">
        <v>1.2871681369999999</v>
      </c>
      <c r="N86" s="30">
        <v>1.2871681369999999</v>
      </c>
      <c r="O86" s="30">
        <v>1.2871681369999999</v>
      </c>
      <c r="P86" s="30">
        <v>1.2871681369999999</v>
      </c>
      <c r="Q86" s="30">
        <v>1.2871681369999999</v>
      </c>
      <c r="R86" s="30">
        <v>1.2871681369999999</v>
      </c>
      <c r="S86" s="30">
        <v>1.2871681369999999</v>
      </c>
      <c r="T86" s="30">
        <v>1.2871681369999999</v>
      </c>
      <c r="U86" s="30">
        <v>1.2871681369999999</v>
      </c>
      <c r="V86" s="30">
        <v>1.2871681369999999</v>
      </c>
      <c r="W86" s="30">
        <v>1.2871681369999999</v>
      </c>
      <c r="X86" s="30">
        <v>1.2871681369999999</v>
      </c>
      <c r="Y86" s="30">
        <v>1.2871681369999999</v>
      </c>
      <c r="Z86" s="30">
        <v>1.2871681369999999</v>
      </c>
      <c r="AA86" s="30">
        <v>1.2871681369999999</v>
      </c>
      <c r="AB86" s="30">
        <v>1.2871681369999999</v>
      </c>
      <c r="AC86" s="30">
        <v>1.2871681369999999</v>
      </c>
      <c r="AD86" s="30">
        <v>1.2871681369999999</v>
      </c>
      <c r="AE86" s="30">
        <v>1.2871681369999999</v>
      </c>
      <c r="AF86" s="30">
        <v>1.2871681369999999</v>
      </c>
      <c r="AG86" s="30">
        <v>1.2871681369999999</v>
      </c>
      <c r="AH86" s="30">
        <v>1.2871681369999999</v>
      </c>
      <c r="AI86" s="30">
        <v>1.2871681369999999</v>
      </c>
      <c r="AJ86" s="30">
        <v>1.2871681369999999</v>
      </c>
      <c r="AK86" s="30">
        <v>1.2871681369999999</v>
      </c>
      <c r="AL86" s="30">
        <v>1.2871681369999999</v>
      </c>
      <c r="AM86" s="30">
        <v>1.2871681369999999</v>
      </c>
      <c r="AN86" s="30">
        <v>1.2871681369999999</v>
      </c>
      <c r="AO86" s="30">
        <v>1.2871681369999999</v>
      </c>
      <c r="AQ86" s="38"/>
    </row>
    <row r="87" spans="1:43" x14ac:dyDescent="0.25">
      <c r="A87" s="429" t="s">
        <v>83</v>
      </c>
      <c r="B87" s="40">
        <v>0.67277922538231194</v>
      </c>
      <c r="C87" s="40">
        <v>0.67277922538231194</v>
      </c>
      <c r="D87" s="40">
        <v>0.67277922538231194</v>
      </c>
      <c r="E87" s="40">
        <v>0.67277922538231194</v>
      </c>
      <c r="F87" s="40">
        <v>0.67277922538231194</v>
      </c>
      <c r="G87" s="40">
        <v>0.67277922538231194</v>
      </c>
      <c r="H87" s="40">
        <v>0.67277922538231194</v>
      </c>
      <c r="I87" s="40">
        <v>0.67277922538231194</v>
      </c>
      <c r="J87" s="40">
        <v>0.67277922538231194</v>
      </c>
      <c r="K87" s="40">
        <v>0.67277922538231194</v>
      </c>
      <c r="L87" s="40">
        <v>0.67277922538231194</v>
      </c>
      <c r="M87" s="40">
        <v>0.67277922538231194</v>
      </c>
      <c r="N87" s="40">
        <v>0.67277922538231194</v>
      </c>
      <c r="O87" s="40">
        <v>0.67277922538231194</v>
      </c>
      <c r="P87" s="40">
        <v>0.67277922538231194</v>
      </c>
      <c r="Q87" s="40">
        <v>0.67277922538231194</v>
      </c>
      <c r="R87" s="40">
        <v>0.67277922538231194</v>
      </c>
      <c r="S87" s="40">
        <v>0.67277922538231194</v>
      </c>
      <c r="T87" s="40">
        <v>0.67277922538231194</v>
      </c>
      <c r="U87" s="40">
        <v>0.67277922538231194</v>
      </c>
      <c r="V87" s="40">
        <v>0.67277922538231194</v>
      </c>
      <c r="W87" s="40">
        <v>0.67277922538231194</v>
      </c>
      <c r="X87" s="40">
        <v>0.67277922538231194</v>
      </c>
      <c r="Y87" s="40">
        <v>0.67277922538231194</v>
      </c>
      <c r="Z87" s="40">
        <v>0.67277922538231194</v>
      </c>
      <c r="AA87" s="40">
        <v>0.67277922538231194</v>
      </c>
      <c r="AB87" s="40">
        <v>0.67277922538231194</v>
      </c>
      <c r="AC87" s="40">
        <v>0.67277922538231194</v>
      </c>
      <c r="AD87" s="40">
        <v>0.67277922538231194</v>
      </c>
      <c r="AE87" s="40">
        <v>0.67277922538231194</v>
      </c>
      <c r="AF87" s="40">
        <v>0.67277922538231194</v>
      </c>
      <c r="AG87" s="40">
        <v>0.67277922538231194</v>
      </c>
      <c r="AH87" s="40">
        <v>0.67277922538231194</v>
      </c>
      <c r="AI87" s="40">
        <v>0.67277922538231194</v>
      </c>
      <c r="AJ87" s="40">
        <v>0.67277922538231194</v>
      </c>
      <c r="AK87" s="40">
        <v>0.67277922538231194</v>
      </c>
      <c r="AL87" s="40">
        <v>0.67277922538231194</v>
      </c>
      <c r="AM87" s="40">
        <v>0.67277922538231194</v>
      </c>
      <c r="AN87" s="40">
        <v>0.67277922538231194</v>
      </c>
      <c r="AO87" s="40">
        <v>0.67277922538231194</v>
      </c>
      <c r="AQ87" s="38"/>
    </row>
    <row r="88" spans="1:43" x14ac:dyDescent="0.25">
      <c r="A88" s="429" t="s">
        <v>84</v>
      </c>
      <c r="B88" s="40">
        <v>5.775471035822366</v>
      </c>
      <c r="C88" s="40">
        <v>5.775471035822366</v>
      </c>
      <c r="D88" s="40">
        <v>5.775471035822366</v>
      </c>
      <c r="E88" s="40">
        <v>5.775471035822366</v>
      </c>
      <c r="F88" s="40">
        <v>5.775471035822366</v>
      </c>
      <c r="G88" s="40">
        <v>5.775471035822366</v>
      </c>
      <c r="H88" s="40">
        <v>5.775471035822366</v>
      </c>
      <c r="I88" s="40">
        <v>5.775471035822366</v>
      </c>
      <c r="J88" s="40">
        <v>5.775471035822366</v>
      </c>
      <c r="K88" s="40">
        <v>5.775471035822366</v>
      </c>
      <c r="L88" s="40">
        <v>5.775471035822366</v>
      </c>
      <c r="M88" s="40">
        <v>5.775471035822366</v>
      </c>
      <c r="N88" s="40">
        <v>5.775471035822366</v>
      </c>
      <c r="O88" s="40">
        <v>5.775471035822366</v>
      </c>
      <c r="P88" s="40">
        <v>5.775471035822366</v>
      </c>
      <c r="Q88" s="40">
        <v>5.775471035822366</v>
      </c>
      <c r="R88" s="40">
        <v>5.775471035822366</v>
      </c>
      <c r="S88" s="40">
        <v>5.775471035822366</v>
      </c>
      <c r="T88" s="40">
        <v>5.775471035822366</v>
      </c>
      <c r="U88" s="40">
        <v>5.775471035822366</v>
      </c>
      <c r="V88" s="40">
        <v>5.775471035822366</v>
      </c>
      <c r="W88" s="40">
        <v>5.775471035822366</v>
      </c>
      <c r="X88" s="40">
        <v>5.775471035822366</v>
      </c>
      <c r="Y88" s="40">
        <v>5.775471035822366</v>
      </c>
      <c r="Z88" s="40">
        <v>5.775471035822366</v>
      </c>
      <c r="AA88" s="40">
        <v>5.775471035822366</v>
      </c>
      <c r="AB88" s="40">
        <v>5.775471035822366</v>
      </c>
      <c r="AC88" s="40">
        <v>5.775471035822366</v>
      </c>
      <c r="AD88" s="40">
        <v>5.775471035822366</v>
      </c>
      <c r="AE88" s="40">
        <v>5.775471035822366</v>
      </c>
      <c r="AF88" s="40">
        <v>5.775471035822366</v>
      </c>
      <c r="AG88" s="40">
        <v>5.775471035822366</v>
      </c>
      <c r="AH88" s="40">
        <v>5.775471035822366</v>
      </c>
      <c r="AI88" s="40">
        <v>5.775471035822366</v>
      </c>
      <c r="AJ88" s="40">
        <v>5.775471035822366</v>
      </c>
      <c r="AK88" s="40">
        <v>5.775471035822366</v>
      </c>
      <c r="AL88" s="40">
        <v>5.775471035822366</v>
      </c>
      <c r="AM88" s="40">
        <v>5.775471035822366</v>
      </c>
      <c r="AN88" s="40">
        <v>5.775471035822366</v>
      </c>
      <c r="AO88" s="40">
        <v>5.775471035822366</v>
      </c>
      <c r="AQ88" s="38"/>
    </row>
    <row r="89" spans="1:43" x14ac:dyDescent="0.25">
      <c r="A89" s="29" t="s">
        <v>85</v>
      </c>
      <c r="B89" s="40">
        <v>11.2996481535</v>
      </c>
      <c r="C89" s="40">
        <v>11.2996481535</v>
      </c>
      <c r="D89" s="40">
        <v>11.2996481535</v>
      </c>
      <c r="E89" s="40">
        <v>11.2996481535</v>
      </c>
      <c r="F89" s="40">
        <v>11.2996481535</v>
      </c>
      <c r="G89" s="40">
        <v>11.2996481535</v>
      </c>
      <c r="H89" s="40">
        <v>11.2996481535</v>
      </c>
      <c r="I89" s="40">
        <v>11.2996481535</v>
      </c>
      <c r="J89" s="40">
        <v>11.2996481535</v>
      </c>
      <c r="K89" s="40">
        <v>11.2996481535</v>
      </c>
      <c r="L89" s="40">
        <v>11.2996481535</v>
      </c>
      <c r="M89" s="40">
        <v>11.2996481535</v>
      </c>
      <c r="N89" s="40">
        <v>11.2996481535</v>
      </c>
      <c r="O89" s="40">
        <v>11.2996481535</v>
      </c>
      <c r="P89" s="40">
        <v>11.2996481535</v>
      </c>
      <c r="Q89" s="40">
        <v>11.2996481535</v>
      </c>
      <c r="R89" s="40">
        <v>11.2996481535</v>
      </c>
      <c r="S89" s="40">
        <v>11.2996481535</v>
      </c>
      <c r="T89" s="40">
        <v>11.2996481535</v>
      </c>
      <c r="U89" s="40">
        <v>11.2996481535</v>
      </c>
      <c r="V89" s="40">
        <v>11.2996481535</v>
      </c>
      <c r="W89" s="40">
        <v>11.2996481535</v>
      </c>
      <c r="X89" s="40">
        <v>11.2996481535</v>
      </c>
      <c r="Y89" s="40">
        <v>11.2996481535</v>
      </c>
      <c r="Z89" s="40">
        <v>11.2996481535</v>
      </c>
      <c r="AA89" s="40">
        <v>11.2996481535</v>
      </c>
      <c r="AB89" s="40">
        <v>11.2996481535</v>
      </c>
      <c r="AC89" s="40">
        <v>11.2996481535</v>
      </c>
      <c r="AD89" s="40">
        <v>11.2996481535</v>
      </c>
      <c r="AE89" s="40">
        <v>11.2996481535</v>
      </c>
      <c r="AF89" s="40">
        <v>11.2996481535</v>
      </c>
      <c r="AG89" s="40">
        <v>11.2996481535</v>
      </c>
      <c r="AH89" s="40">
        <v>11.2996481535</v>
      </c>
      <c r="AI89" s="40">
        <v>11.2996481535</v>
      </c>
      <c r="AJ89" s="40">
        <v>11.2996481535</v>
      </c>
      <c r="AK89" s="40">
        <v>11.2996481535</v>
      </c>
      <c r="AL89" s="40">
        <v>11.2996481535</v>
      </c>
      <c r="AM89" s="40">
        <v>11.2996481535</v>
      </c>
      <c r="AN89" s="40">
        <v>11.2996481535</v>
      </c>
      <c r="AO89" s="40">
        <v>11.2996481535</v>
      </c>
      <c r="AQ89" s="38"/>
    </row>
    <row r="90" spans="1:43" x14ac:dyDescent="0.25">
      <c r="A90" s="29" t="s">
        <v>86</v>
      </c>
      <c r="B90" s="40">
        <v>1.96</v>
      </c>
      <c r="C90" s="40">
        <v>1.96</v>
      </c>
      <c r="D90" s="40">
        <v>1.96</v>
      </c>
      <c r="E90" s="40">
        <v>1.96</v>
      </c>
      <c r="F90" s="40">
        <v>1.96</v>
      </c>
      <c r="G90" s="40">
        <v>1.96</v>
      </c>
      <c r="H90" s="40">
        <v>1.96</v>
      </c>
      <c r="I90" s="40">
        <v>1.96</v>
      </c>
      <c r="J90" s="40">
        <v>1.96</v>
      </c>
      <c r="K90" s="40">
        <v>1.96</v>
      </c>
      <c r="L90" s="40">
        <v>1.96</v>
      </c>
      <c r="M90" s="40">
        <v>1.96</v>
      </c>
      <c r="N90" s="40">
        <v>1.96</v>
      </c>
      <c r="O90" s="40">
        <v>1.96</v>
      </c>
      <c r="P90" s="40">
        <v>1.96</v>
      </c>
      <c r="Q90" s="40">
        <v>1.96</v>
      </c>
      <c r="R90" s="40">
        <v>1.96</v>
      </c>
      <c r="S90" s="40">
        <v>1.96</v>
      </c>
      <c r="T90" s="40">
        <v>1.96</v>
      </c>
      <c r="U90" s="40">
        <v>1.96</v>
      </c>
      <c r="V90" s="40">
        <v>1.96</v>
      </c>
      <c r="W90" s="40">
        <v>1.96</v>
      </c>
      <c r="X90" s="40">
        <v>1.96</v>
      </c>
      <c r="Y90" s="40">
        <v>1.96</v>
      </c>
      <c r="Z90" s="40">
        <v>1.96</v>
      </c>
      <c r="AA90" s="40">
        <v>1.96</v>
      </c>
      <c r="AB90" s="40">
        <v>1.96</v>
      </c>
      <c r="AC90" s="40">
        <v>1.96</v>
      </c>
      <c r="AD90" s="40">
        <v>1.96</v>
      </c>
      <c r="AE90" s="40">
        <v>1.96</v>
      </c>
      <c r="AF90" s="40">
        <v>1.96</v>
      </c>
      <c r="AG90" s="40">
        <v>1.96</v>
      </c>
      <c r="AH90" s="40">
        <v>1.96</v>
      </c>
      <c r="AI90" s="40">
        <v>1.96</v>
      </c>
      <c r="AJ90" s="40">
        <v>1.96</v>
      </c>
      <c r="AK90" s="40">
        <v>1.96</v>
      </c>
      <c r="AL90" s="40">
        <v>1.96</v>
      </c>
      <c r="AM90" s="40">
        <v>1.96</v>
      </c>
      <c r="AN90" s="40">
        <v>1.96</v>
      </c>
      <c r="AO90" s="40">
        <v>1.96</v>
      </c>
      <c r="AQ90" s="38"/>
    </row>
    <row r="91" spans="1:43" x14ac:dyDescent="0.25">
      <c r="A91" s="430" t="s">
        <v>87</v>
      </c>
      <c r="B91" s="431">
        <v>73180.619846454574</v>
      </c>
      <c r="C91" s="431">
        <v>73180.619846454574</v>
      </c>
      <c r="D91" s="431">
        <v>73180.619846454574</v>
      </c>
      <c r="E91" s="431">
        <v>73180.619846454574</v>
      </c>
      <c r="F91" s="431">
        <v>73180.619846454574</v>
      </c>
      <c r="G91" s="431">
        <v>73180.619846454574</v>
      </c>
      <c r="H91" s="431">
        <v>73180.619846454574</v>
      </c>
      <c r="I91" s="431">
        <v>73180.619846454574</v>
      </c>
      <c r="J91" s="431">
        <v>73180.619846454574</v>
      </c>
      <c r="K91" s="431">
        <v>73180.619846454574</v>
      </c>
      <c r="L91" s="431">
        <v>73180.619846454574</v>
      </c>
      <c r="M91" s="431">
        <v>73180.619846454574</v>
      </c>
      <c r="N91" s="431">
        <v>73180.619846454574</v>
      </c>
      <c r="O91" s="431">
        <v>73180.619846454574</v>
      </c>
      <c r="P91" s="431">
        <v>73180.619846454574</v>
      </c>
      <c r="Q91" s="431">
        <v>73180.619846454574</v>
      </c>
      <c r="R91" s="431">
        <v>73180.619846454574</v>
      </c>
      <c r="S91" s="431">
        <v>73180.619846454574</v>
      </c>
      <c r="T91" s="431">
        <v>73180.619846454574</v>
      </c>
      <c r="U91" s="431">
        <v>73180.619846454574</v>
      </c>
      <c r="V91" s="431">
        <v>73180.619846454574</v>
      </c>
      <c r="W91" s="431">
        <v>73180.619846454574</v>
      </c>
      <c r="X91" s="431">
        <v>73180.619846454574</v>
      </c>
      <c r="Y91" s="431">
        <v>73180.619846454574</v>
      </c>
      <c r="Z91" s="431">
        <v>73180.619846454574</v>
      </c>
      <c r="AA91" s="431">
        <v>73180.619846454574</v>
      </c>
      <c r="AB91" s="431">
        <v>73180.619846454574</v>
      </c>
      <c r="AC91" s="431">
        <v>73180.619846454574</v>
      </c>
      <c r="AD91" s="431">
        <v>73180.619846454574</v>
      </c>
      <c r="AE91" s="431">
        <v>73180.619846454574</v>
      </c>
      <c r="AF91" s="431">
        <v>73180.619846454574</v>
      </c>
      <c r="AG91" s="431">
        <v>73180.619846454574</v>
      </c>
      <c r="AH91" s="431">
        <v>73180.619846454574</v>
      </c>
      <c r="AI91" s="431">
        <v>73180.619846454574</v>
      </c>
      <c r="AJ91" s="431">
        <v>73180.619846454574</v>
      </c>
      <c r="AK91" s="431">
        <v>73180.619846454574</v>
      </c>
      <c r="AL91" s="431">
        <v>73180.619846454574</v>
      </c>
      <c r="AM91" s="431">
        <v>73180.619846454574</v>
      </c>
      <c r="AN91" s="431">
        <v>73180.619846454574</v>
      </c>
      <c r="AO91" s="431">
        <v>73180.619846454574</v>
      </c>
      <c r="AQ91" s="38"/>
    </row>
    <row r="92" spans="1:43" x14ac:dyDescent="0.25">
      <c r="AQ92" s="38"/>
    </row>
    <row r="93" spans="1:43" x14ac:dyDescent="0.25">
      <c r="A93" s="45" t="s">
        <v>867</v>
      </c>
      <c r="AQ93" s="38"/>
    </row>
    <row r="94" spans="1:43" ht="64.5" x14ac:dyDescent="0.25">
      <c r="A94" s="69"/>
      <c r="B94" s="14" t="s">
        <v>872</v>
      </c>
      <c r="C94" s="14" t="s">
        <v>873</v>
      </c>
      <c r="D94" s="14" t="s">
        <v>874</v>
      </c>
      <c r="E94" s="14" t="s">
        <v>875</v>
      </c>
      <c r="F94" s="14" t="s">
        <v>876</v>
      </c>
      <c r="G94" s="14" t="s">
        <v>877</v>
      </c>
      <c r="H94" s="14" t="s">
        <v>878</v>
      </c>
      <c r="I94" s="14" t="s">
        <v>879</v>
      </c>
      <c r="J94" s="14" t="s">
        <v>880</v>
      </c>
      <c r="K94" s="14" t="s">
        <v>881</v>
      </c>
      <c r="L94" s="14" t="s">
        <v>882</v>
      </c>
      <c r="M94" s="14" t="s">
        <v>883</v>
      </c>
      <c r="N94" s="14" t="s">
        <v>884</v>
      </c>
      <c r="O94" s="14" t="s">
        <v>885</v>
      </c>
      <c r="P94" s="14" t="s">
        <v>886</v>
      </c>
      <c r="Q94" s="14" t="s">
        <v>887</v>
      </c>
      <c r="R94" s="14" t="s">
        <v>888</v>
      </c>
      <c r="S94" s="14" t="s">
        <v>889</v>
      </c>
      <c r="T94" s="14" t="s">
        <v>890</v>
      </c>
      <c r="U94" s="14" t="s">
        <v>891</v>
      </c>
      <c r="V94" s="14" t="s">
        <v>892</v>
      </c>
      <c r="W94" s="14" t="s">
        <v>893</v>
      </c>
      <c r="X94" s="14" t="s">
        <v>894</v>
      </c>
      <c r="Y94" s="14" t="s">
        <v>895</v>
      </c>
      <c r="Z94" s="14" t="s">
        <v>896</v>
      </c>
      <c r="AA94" s="14" t="s">
        <v>897</v>
      </c>
      <c r="AB94" s="14" t="s">
        <v>898</v>
      </c>
      <c r="AC94" s="14" t="s">
        <v>899</v>
      </c>
      <c r="AD94" s="14" t="s">
        <v>900</v>
      </c>
      <c r="AE94" s="14" t="s">
        <v>901</v>
      </c>
      <c r="AF94" s="14" t="s">
        <v>902</v>
      </c>
      <c r="AG94" s="14" t="s">
        <v>903</v>
      </c>
      <c r="AH94" s="14" t="s">
        <v>904</v>
      </c>
      <c r="AI94" s="14" t="s">
        <v>905</v>
      </c>
      <c r="AJ94" s="14" t="s">
        <v>906</v>
      </c>
      <c r="AK94" s="14" t="s">
        <v>907</v>
      </c>
      <c r="AL94" s="14" t="s">
        <v>908</v>
      </c>
      <c r="AM94" s="14" t="s">
        <v>909</v>
      </c>
      <c r="AN94" s="14" t="s">
        <v>910</v>
      </c>
      <c r="AO94" s="14" t="s">
        <v>911</v>
      </c>
      <c r="AQ94" s="38"/>
    </row>
    <row r="95" spans="1:43" x14ac:dyDescent="0.25">
      <c r="A95" s="20" t="s">
        <v>77</v>
      </c>
      <c r="B95" s="21">
        <v>39.395785438999994</v>
      </c>
      <c r="C95" s="21">
        <v>37.211819829500001</v>
      </c>
      <c r="D95" s="21">
        <v>40.366436820999994</v>
      </c>
      <c r="E95" s="21">
        <v>39.712302193999996</v>
      </c>
      <c r="F95" s="21">
        <v>54.862904199999996</v>
      </c>
      <c r="G95" s="21">
        <v>54.862904199999996</v>
      </c>
      <c r="H95" s="21">
        <v>54.862904199999996</v>
      </c>
      <c r="I95" s="21">
        <v>54.862904199999996</v>
      </c>
      <c r="J95" s="21">
        <v>54.862904199999996</v>
      </c>
      <c r="K95" s="21">
        <v>54.862904199999996</v>
      </c>
      <c r="L95" s="21">
        <v>54.862904199999996</v>
      </c>
      <c r="M95" s="21">
        <v>54.862904199999996</v>
      </c>
      <c r="N95" s="21">
        <v>54.862904199999996</v>
      </c>
      <c r="O95" s="21">
        <v>54.862904199999996</v>
      </c>
      <c r="P95" s="21">
        <v>54.862904199999996</v>
      </c>
      <c r="Q95" s="21">
        <v>54.862904199999996</v>
      </c>
      <c r="R95" s="21">
        <v>54.862904199999996</v>
      </c>
      <c r="S95" s="21">
        <v>54.862904199999996</v>
      </c>
      <c r="T95" s="21">
        <v>54.862904199999996</v>
      </c>
      <c r="U95" s="21">
        <v>54.862904199999996</v>
      </c>
      <c r="V95" s="21">
        <v>54.862904199999996</v>
      </c>
      <c r="W95" s="21">
        <v>54.862904199999996</v>
      </c>
      <c r="X95" s="21">
        <v>54.862904199999996</v>
      </c>
      <c r="Y95" s="21">
        <v>54.862904199999996</v>
      </c>
      <c r="Z95" s="21">
        <v>54.862904199999996</v>
      </c>
      <c r="AA95" s="21">
        <v>54.862904199999996</v>
      </c>
      <c r="AB95" s="21">
        <v>54.862904199999996</v>
      </c>
      <c r="AC95" s="21">
        <v>54.862904199999996</v>
      </c>
      <c r="AD95" s="21">
        <v>54.862904199999996</v>
      </c>
      <c r="AE95" s="21">
        <v>54.862904199999996</v>
      </c>
      <c r="AF95" s="21">
        <v>54.862904199999996</v>
      </c>
      <c r="AG95" s="21">
        <v>54.862904199999996</v>
      </c>
      <c r="AH95" s="21">
        <v>54.862904199999996</v>
      </c>
      <c r="AI95" s="21">
        <v>54.862904199999996</v>
      </c>
      <c r="AJ95" s="21">
        <v>54.862904199999996</v>
      </c>
      <c r="AK95" s="21">
        <v>54.862904199999996</v>
      </c>
      <c r="AL95" s="21">
        <v>54.862904199999996</v>
      </c>
      <c r="AM95" s="21">
        <v>39.427437114499995</v>
      </c>
      <c r="AN95" s="21">
        <v>39.427437114499995</v>
      </c>
      <c r="AO95" s="21">
        <v>39.427437114499995</v>
      </c>
      <c r="AQ95" s="38"/>
    </row>
    <row r="96" spans="1:43" x14ac:dyDescent="0.25">
      <c r="A96" s="29" t="s">
        <v>78</v>
      </c>
      <c r="B96" s="30">
        <v>163.2909939045</v>
      </c>
      <c r="C96" s="30">
        <v>160.75885986449998</v>
      </c>
      <c r="D96" s="30">
        <v>198.75142102299998</v>
      </c>
      <c r="E96" s="30">
        <v>182.44025758199999</v>
      </c>
      <c r="F96" s="30">
        <v>308.07630819999997</v>
      </c>
      <c r="G96" s="30">
        <v>308.07630819999997</v>
      </c>
      <c r="H96" s="30">
        <v>308.07630819999997</v>
      </c>
      <c r="I96" s="30">
        <v>308.07630819999997</v>
      </c>
      <c r="J96" s="30">
        <v>308.07630819999997</v>
      </c>
      <c r="K96" s="30">
        <v>308.07630819999997</v>
      </c>
      <c r="L96" s="30">
        <v>308.07630819999997</v>
      </c>
      <c r="M96" s="30">
        <v>308.07630819999997</v>
      </c>
      <c r="N96" s="30">
        <v>308.07630819999997</v>
      </c>
      <c r="O96" s="30">
        <v>308.07630819999997</v>
      </c>
      <c r="P96" s="30">
        <v>308.07630819999997</v>
      </c>
      <c r="Q96" s="30">
        <v>308.07630819999997</v>
      </c>
      <c r="R96" s="30">
        <v>308.07630819999997</v>
      </c>
      <c r="S96" s="30">
        <v>308.07630819999997</v>
      </c>
      <c r="T96" s="30">
        <v>308.07630819999997</v>
      </c>
      <c r="U96" s="30">
        <v>308.07630819999997</v>
      </c>
      <c r="V96" s="30">
        <v>308.07630819999997</v>
      </c>
      <c r="W96" s="30">
        <v>308.07630819999997</v>
      </c>
      <c r="X96" s="30">
        <v>308.07630819999997</v>
      </c>
      <c r="Y96" s="30">
        <v>308.07630819999997</v>
      </c>
      <c r="Z96" s="30">
        <v>308.07630819999997</v>
      </c>
      <c r="AA96" s="30">
        <v>308.07630819999997</v>
      </c>
      <c r="AB96" s="30">
        <v>308.07630819999997</v>
      </c>
      <c r="AC96" s="30">
        <v>308.07630819999997</v>
      </c>
      <c r="AD96" s="30">
        <v>308.07630819999997</v>
      </c>
      <c r="AE96" s="30">
        <v>308.07630819999997</v>
      </c>
      <c r="AF96" s="30">
        <v>308.07630819999997</v>
      </c>
      <c r="AG96" s="30">
        <v>308.07630819999997</v>
      </c>
      <c r="AH96" s="30">
        <v>308.07630819999997</v>
      </c>
      <c r="AI96" s="30">
        <v>308.07630819999997</v>
      </c>
      <c r="AJ96" s="30">
        <v>308.07630819999997</v>
      </c>
      <c r="AK96" s="30">
        <v>308.07630819999997</v>
      </c>
      <c r="AL96" s="30">
        <v>308.07630819999997</v>
      </c>
      <c r="AM96" s="30">
        <v>162.5102525755</v>
      </c>
      <c r="AN96" s="30">
        <v>162.5102525755</v>
      </c>
      <c r="AO96" s="30">
        <v>162.5102525755</v>
      </c>
      <c r="AQ96" s="38"/>
    </row>
    <row r="97" spans="1:86" x14ac:dyDescent="0.25">
      <c r="A97" s="29" t="s">
        <v>79</v>
      </c>
      <c r="B97" s="30">
        <v>460.29132579119999</v>
      </c>
      <c r="C97" s="30">
        <v>448.74342299619497</v>
      </c>
      <c r="D97" s="30">
        <v>489.95886325968996</v>
      </c>
      <c r="E97" s="30">
        <v>466.77358893359997</v>
      </c>
      <c r="F97" s="30">
        <v>628.74998324900002</v>
      </c>
      <c r="G97" s="30">
        <v>628.74998324900002</v>
      </c>
      <c r="H97" s="30">
        <v>628.74998324900002</v>
      </c>
      <c r="I97" s="30">
        <v>628.74998324900002</v>
      </c>
      <c r="J97" s="30">
        <v>628.74998324900002</v>
      </c>
      <c r="K97" s="30">
        <v>628.74998324900002</v>
      </c>
      <c r="L97" s="30">
        <v>628.74998324900002</v>
      </c>
      <c r="M97" s="30">
        <v>628.74998324900002</v>
      </c>
      <c r="N97" s="30">
        <v>628.74998324900002</v>
      </c>
      <c r="O97" s="30">
        <v>628.74998324900002</v>
      </c>
      <c r="P97" s="30">
        <v>628.74998324900002</v>
      </c>
      <c r="Q97" s="30">
        <v>628.74998324900002</v>
      </c>
      <c r="R97" s="30">
        <v>628.74998324900002</v>
      </c>
      <c r="S97" s="30">
        <v>628.74998324900002</v>
      </c>
      <c r="T97" s="30">
        <v>628.74998324900002</v>
      </c>
      <c r="U97" s="30">
        <v>628.74998324900002</v>
      </c>
      <c r="V97" s="30">
        <v>628.74998324900002</v>
      </c>
      <c r="W97" s="30">
        <v>628.74998324900002</v>
      </c>
      <c r="X97" s="30">
        <v>628.74998324900002</v>
      </c>
      <c r="Y97" s="30">
        <v>628.74998324900002</v>
      </c>
      <c r="Z97" s="30">
        <v>628.74998324900002</v>
      </c>
      <c r="AA97" s="30">
        <v>628.74998324900002</v>
      </c>
      <c r="AB97" s="30">
        <v>628.74998324900002</v>
      </c>
      <c r="AC97" s="30">
        <v>628.74998324900002</v>
      </c>
      <c r="AD97" s="30">
        <v>628.74998324900002</v>
      </c>
      <c r="AE97" s="30">
        <v>628.74998324900002</v>
      </c>
      <c r="AF97" s="30">
        <v>628.74998324900002</v>
      </c>
      <c r="AG97" s="30">
        <v>628.74998324900002</v>
      </c>
      <c r="AH97" s="30">
        <v>628.74998324900002</v>
      </c>
      <c r="AI97" s="30">
        <v>628.74998324900002</v>
      </c>
      <c r="AJ97" s="30">
        <v>628.74998324900002</v>
      </c>
      <c r="AK97" s="30">
        <v>628.74998324900002</v>
      </c>
      <c r="AL97" s="30">
        <v>628.74998324900002</v>
      </c>
      <c r="AM97" s="30">
        <v>461.01467208195999</v>
      </c>
      <c r="AN97" s="30">
        <v>461.01467208195999</v>
      </c>
      <c r="AO97" s="30">
        <v>461.01467208195999</v>
      </c>
      <c r="AQ97" s="38"/>
    </row>
    <row r="98" spans="1:86" x14ac:dyDescent="0.25">
      <c r="A98" s="29" t="s">
        <v>80</v>
      </c>
      <c r="B98" s="30">
        <v>17.712383115385002</v>
      </c>
      <c r="C98" s="30">
        <v>18.682401463874999</v>
      </c>
      <c r="D98" s="30">
        <v>23.22325633669</v>
      </c>
      <c r="E98" s="30">
        <v>20.423349121960001</v>
      </c>
      <c r="F98" s="30">
        <v>48.342659046999998</v>
      </c>
      <c r="G98" s="30">
        <v>48.342659046999998</v>
      </c>
      <c r="H98" s="30">
        <v>48.342659046999998</v>
      </c>
      <c r="I98" s="30">
        <v>48.342659046999998</v>
      </c>
      <c r="J98" s="30">
        <v>48.342659046999998</v>
      </c>
      <c r="K98" s="30">
        <v>48.342659046999998</v>
      </c>
      <c r="L98" s="30">
        <v>48.342659046999998</v>
      </c>
      <c r="M98" s="30">
        <v>48.342659046999998</v>
      </c>
      <c r="N98" s="30">
        <v>48.342659046999998</v>
      </c>
      <c r="O98" s="30">
        <v>48.342659046999998</v>
      </c>
      <c r="P98" s="30">
        <v>48.342659046999998</v>
      </c>
      <c r="Q98" s="30">
        <v>48.342659046999998</v>
      </c>
      <c r="R98" s="30">
        <v>48.342659046999998</v>
      </c>
      <c r="S98" s="30">
        <v>48.342659046999998</v>
      </c>
      <c r="T98" s="30">
        <v>48.342659046999998</v>
      </c>
      <c r="U98" s="30">
        <v>48.342659046999998</v>
      </c>
      <c r="V98" s="30">
        <v>48.342659046999998</v>
      </c>
      <c r="W98" s="30">
        <v>48.342659046999998</v>
      </c>
      <c r="X98" s="30">
        <v>48.342659046999998</v>
      </c>
      <c r="Y98" s="30">
        <v>48.342659046999998</v>
      </c>
      <c r="Z98" s="30">
        <v>48.342659046999998</v>
      </c>
      <c r="AA98" s="30">
        <v>48.342659046999998</v>
      </c>
      <c r="AB98" s="30">
        <v>48.342659046999998</v>
      </c>
      <c r="AC98" s="30">
        <v>48.342659046999998</v>
      </c>
      <c r="AD98" s="30">
        <v>48.342659046999998</v>
      </c>
      <c r="AE98" s="30">
        <v>48.342659046999998</v>
      </c>
      <c r="AF98" s="30">
        <v>48.342659046999998</v>
      </c>
      <c r="AG98" s="30">
        <v>48.342659046999998</v>
      </c>
      <c r="AH98" s="30">
        <v>48.342659046999998</v>
      </c>
      <c r="AI98" s="30">
        <v>48.342659046999998</v>
      </c>
      <c r="AJ98" s="30">
        <v>48.342659046999998</v>
      </c>
      <c r="AK98" s="30">
        <v>48.342659046999998</v>
      </c>
      <c r="AL98" s="30">
        <v>48.342659046999998</v>
      </c>
      <c r="AM98" s="30">
        <v>17.625552018930001</v>
      </c>
      <c r="AN98" s="30">
        <v>17.625552018930001</v>
      </c>
      <c r="AO98" s="30">
        <v>17.625552018930001</v>
      </c>
      <c r="AQ98" s="38"/>
    </row>
    <row r="99" spans="1:86" x14ac:dyDescent="0.25">
      <c r="A99" s="37" t="s">
        <v>81</v>
      </c>
      <c r="B99" s="30">
        <v>17.178524855285001</v>
      </c>
      <c r="C99" s="30">
        <v>18.119423662315</v>
      </c>
      <c r="D99" s="30">
        <v>22.523437791385</v>
      </c>
      <c r="E99" s="30">
        <v>19.80719650556</v>
      </c>
      <c r="F99" s="30">
        <v>46.886681973999998</v>
      </c>
      <c r="G99" s="30">
        <v>46.886681973999998</v>
      </c>
      <c r="H99" s="30">
        <v>46.886681973999998</v>
      </c>
      <c r="I99" s="30">
        <v>46.886681973999998</v>
      </c>
      <c r="J99" s="30">
        <v>46.886681973999998</v>
      </c>
      <c r="K99" s="30">
        <v>46.886681973999998</v>
      </c>
      <c r="L99" s="30">
        <v>46.886681973999998</v>
      </c>
      <c r="M99" s="30">
        <v>46.886681973999998</v>
      </c>
      <c r="N99" s="30">
        <v>46.886681973999998</v>
      </c>
      <c r="O99" s="30">
        <v>46.886681973999998</v>
      </c>
      <c r="P99" s="30">
        <v>46.886681973999998</v>
      </c>
      <c r="Q99" s="30">
        <v>46.886681973999998</v>
      </c>
      <c r="R99" s="30">
        <v>46.886681973999998</v>
      </c>
      <c r="S99" s="30">
        <v>46.886681973999998</v>
      </c>
      <c r="T99" s="30">
        <v>46.886681973999998</v>
      </c>
      <c r="U99" s="30">
        <v>46.886681973999998</v>
      </c>
      <c r="V99" s="30">
        <v>46.886681973999998</v>
      </c>
      <c r="W99" s="30">
        <v>46.886681973999998</v>
      </c>
      <c r="X99" s="30">
        <v>46.886681973999998</v>
      </c>
      <c r="Y99" s="30">
        <v>46.886681973999998</v>
      </c>
      <c r="Z99" s="30">
        <v>46.886681973999998</v>
      </c>
      <c r="AA99" s="30">
        <v>46.886681973999998</v>
      </c>
      <c r="AB99" s="30">
        <v>46.886681973999998</v>
      </c>
      <c r="AC99" s="30">
        <v>46.886681973999998</v>
      </c>
      <c r="AD99" s="30">
        <v>46.886681973999998</v>
      </c>
      <c r="AE99" s="30">
        <v>46.886681973999998</v>
      </c>
      <c r="AF99" s="30">
        <v>46.886681973999998</v>
      </c>
      <c r="AG99" s="30">
        <v>46.886681973999998</v>
      </c>
      <c r="AH99" s="30">
        <v>46.886681973999998</v>
      </c>
      <c r="AI99" s="30">
        <v>46.886681973999998</v>
      </c>
      <c r="AJ99" s="30">
        <v>46.886681973999998</v>
      </c>
      <c r="AK99" s="30">
        <v>46.886681973999998</v>
      </c>
      <c r="AL99" s="30">
        <v>46.886681973999998</v>
      </c>
      <c r="AM99" s="30">
        <v>17.094331398455001</v>
      </c>
      <c r="AN99" s="30">
        <v>17.094331398455001</v>
      </c>
      <c r="AO99" s="30">
        <v>17.094331398455001</v>
      </c>
      <c r="AQ99" s="38"/>
    </row>
    <row r="100" spans="1:86" x14ac:dyDescent="0.25">
      <c r="A100" s="37" t="s">
        <v>82</v>
      </c>
      <c r="B100" s="30">
        <v>0.42708660807999999</v>
      </c>
      <c r="C100" s="30">
        <v>0.43510503253999999</v>
      </c>
      <c r="D100" s="30">
        <v>0.43373345993500001</v>
      </c>
      <c r="E100" s="30">
        <v>0.42708660807999999</v>
      </c>
      <c r="F100" s="30">
        <v>0.485325691</v>
      </c>
      <c r="G100" s="30">
        <v>0.485325691</v>
      </c>
      <c r="H100" s="30">
        <v>0.485325691</v>
      </c>
      <c r="I100" s="30">
        <v>0.485325691</v>
      </c>
      <c r="J100" s="30">
        <v>0.485325691</v>
      </c>
      <c r="K100" s="30">
        <v>0.485325691</v>
      </c>
      <c r="L100" s="30">
        <v>0.485325691</v>
      </c>
      <c r="M100" s="30">
        <v>0.485325691</v>
      </c>
      <c r="N100" s="30">
        <v>0.485325691</v>
      </c>
      <c r="O100" s="30">
        <v>0.485325691</v>
      </c>
      <c r="P100" s="30">
        <v>0.485325691</v>
      </c>
      <c r="Q100" s="30">
        <v>0.485325691</v>
      </c>
      <c r="R100" s="30">
        <v>0.485325691</v>
      </c>
      <c r="S100" s="30">
        <v>0.485325691</v>
      </c>
      <c r="T100" s="30">
        <v>0.485325691</v>
      </c>
      <c r="U100" s="30">
        <v>0.485325691</v>
      </c>
      <c r="V100" s="30">
        <v>0.485325691</v>
      </c>
      <c r="W100" s="30">
        <v>0.485325691</v>
      </c>
      <c r="X100" s="30">
        <v>0.485325691</v>
      </c>
      <c r="Y100" s="30">
        <v>0.485325691</v>
      </c>
      <c r="Z100" s="30">
        <v>0.485325691</v>
      </c>
      <c r="AA100" s="30">
        <v>0.485325691</v>
      </c>
      <c r="AB100" s="30">
        <v>0.485325691</v>
      </c>
      <c r="AC100" s="30">
        <v>0.485325691</v>
      </c>
      <c r="AD100" s="30">
        <v>0.485325691</v>
      </c>
      <c r="AE100" s="30">
        <v>0.485325691</v>
      </c>
      <c r="AF100" s="30">
        <v>0.485325691</v>
      </c>
      <c r="AG100" s="30">
        <v>0.485325691</v>
      </c>
      <c r="AH100" s="30">
        <v>0.485325691</v>
      </c>
      <c r="AI100" s="30">
        <v>0.485325691</v>
      </c>
      <c r="AJ100" s="30">
        <v>0.485325691</v>
      </c>
      <c r="AK100" s="30">
        <v>0.485325691</v>
      </c>
      <c r="AL100" s="30">
        <v>0.485325691</v>
      </c>
      <c r="AM100" s="30">
        <v>0.42740312483499998</v>
      </c>
      <c r="AN100" s="30">
        <v>0.42740312483499998</v>
      </c>
      <c r="AO100" s="30">
        <v>0.42740312483499998</v>
      </c>
      <c r="AQ100" s="38"/>
    </row>
    <row r="101" spans="1:86" x14ac:dyDescent="0.25">
      <c r="A101" s="429" t="s">
        <v>83</v>
      </c>
      <c r="B101" s="40">
        <v>13.249393541379781</v>
      </c>
      <c r="C101" s="40">
        <v>13.975086735759037</v>
      </c>
      <c r="D101" s="40">
        <v>17.371799599605069</v>
      </c>
      <c r="E101" s="40">
        <v>15.27682636689662</v>
      </c>
      <c r="F101" s="40">
        <v>36.162598742110497</v>
      </c>
      <c r="G101" s="40">
        <v>36.162598742110497</v>
      </c>
      <c r="H101" s="40">
        <v>36.162598742110497</v>
      </c>
      <c r="I101" s="40">
        <v>36.162598742110497</v>
      </c>
      <c r="J101" s="40">
        <v>36.162598742110497</v>
      </c>
      <c r="K101" s="40">
        <v>36.162598742110497</v>
      </c>
      <c r="L101" s="40">
        <v>36.162598742110497</v>
      </c>
      <c r="M101" s="40">
        <v>36.162598742110497</v>
      </c>
      <c r="N101" s="40">
        <v>36.162598742110497</v>
      </c>
      <c r="O101" s="40">
        <v>36.162598742110497</v>
      </c>
      <c r="P101" s="40">
        <v>36.162598742110497</v>
      </c>
      <c r="Q101" s="40">
        <v>36.162598742110497</v>
      </c>
      <c r="R101" s="40">
        <v>36.162598742110497</v>
      </c>
      <c r="S101" s="40">
        <v>36.162598742110497</v>
      </c>
      <c r="T101" s="40">
        <v>36.162598742110497</v>
      </c>
      <c r="U101" s="40">
        <v>36.162598742110497</v>
      </c>
      <c r="V101" s="40">
        <v>36.162598742110497</v>
      </c>
      <c r="W101" s="40">
        <v>36.162598742110497</v>
      </c>
      <c r="X101" s="40">
        <v>36.162598742110497</v>
      </c>
      <c r="Y101" s="40">
        <v>36.162598742110497</v>
      </c>
      <c r="Z101" s="40">
        <v>36.162598742110497</v>
      </c>
      <c r="AA101" s="40">
        <v>36.162598742110497</v>
      </c>
      <c r="AB101" s="40">
        <v>36.162598742110497</v>
      </c>
      <c r="AC101" s="40">
        <v>36.162598742110497</v>
      </c>
      <c r="AD101" s="40">
        <v>36.162598742110497</v>
      </c>
      <c r="AE101" s="40">
        <v>36.162598742110497</v>
      </c>
      <c r="AF101" s="40">
        <v>36.162598742110497</v>
      </c>
      <c r="AG101" s="40">
        <v>36.162598742110497</v>
      </c>
      <c r="AH101" s="40">
        <v>36.162598742110497</v>
      </c>
      <c r="AI101" s="40">
        <v>36.162598742110497</v>
      </c>
      <c r="AJ101" s="40">
        <v>36.162598742110497</v>
      </c>
      <c r="AK101" s="40">
        <v>36.162598742110497</v>
      </c>
      <c r="AL101" s="40">
        <v>36.162598742110497</v>
      </c>
      <c r="AM101" s="40">
        <v>13.184457101694353</v>
      </c>
      <c r="AN101" s="40">
        <v>13.184457101694353</v>
      </c>
      <c r="AO101" s="40">
        <v>13.184457101694353</v>
      </c>
      <c r="AQ101" s="38"/>
    </row>
    <row r="102" spans="1:86" x14ac:dyDescent="0.25">
      <c r="A102" s="429" t="s">
        <v>84</v>
      </c>
      <c r="B102" s="40">
        <v>3.6201782242228675</v>
      </c>
      <c r="C102" s="40">
        <v>3.8184619186088469</v>
      </c>
      <c r="D102" s="40">
        <v>4.7465576767451498</v>
      </c>
      <c r="E102" s="40">
        <v>4.1741407994220907</v>
      </c>
      <c r="F102" s="40">
        <v>9.8808335708823947</v>
      </c>
      <c r="G102" s="40">
        <v>9.8808335708823947</v>
      </c>
      <c r="H102" s="40">
        <v>9.8808335708823947</v>
      </c>
      <c r="I102" s="40">
        <v>9.8808335708823947</v>
      </c>
      <c r="J102" s="40">
        <v>9.8808335708823947</v>
      </c>
      <c r="K102" s="40">
        <v>9.8808335708823947</v>
      </c>
      <c r="L102" s="40">
        <v>9.8808335708823947</v>
      </c>
      <c r="M102" s="40">
        <v>9.8808335708823947</v>
      </c>
      <c r="N102" s="40">
        <v>9.8808335708823947</v>
      </c>
      <c r="O102" s="40">
        <v>9.8808335708823947</v>
      </c>
      <c r="P102" s="40">
        <v>9.8808335708823947</v>
      </c>
      <c r="Q102" s="40">
        <v>9.8808335708823947</v>
      </c>
      <c r="R102" s="40">
        <v>9.8808335708823947</v>
      </c>
      <c r="S102" s="40">
        <v>9.8808335708823947</v>
      </c>
      <c r="T102" s="40">
        <v>9.8808335708823947</v>
      </c>
      <c r="U102" s="40">
        <v>9.8808335708823947</v>
      </c>
      <c r="V102" s="40">
        <v>9.8808335708823947</v>
      </c>
      <c r="W102" s="40">
        <v>9.8808335708823947</v>
      </c>
      <c r="X102" s="40">
        <v>9.8808335708823947</v>
      </c>
      <c r="Y102" s="40">
        <v>9.8808335708823947</v>
      </c>
      <c r="Z102" s="40">
        <v>9.8808335708823947</v>
      </c>
      <c r="AA102" s="40">
        <v>9.8808335708823947</v>
      </c>
      <c r="AB102" s="40">
        <v>9.8808335708823947</v>
      </c>
      <c r="AC102" s="40">
        <v>9.8808335708823947</v>
      </c>
      <c r="AD102" s="40">
        <v>9.8808335708823947</v>
      </c>
      <c r="AE102" s="40">
        <v>9.8808335708823947</v>
      </c>
      <c r="AF102" s="40">
        <v>9.8808335708823947</v>
      </c>
      <c r="AG102" s="40">
        <v>9.8808335708823947</v>
      </c>
      <c r="AH102" s="40">
        <v>9.8808335708823947</v>
      </c>
      <c r="AI102" s="40">
        <v>9.8808335708823947</v>
      </c>
      <c r="AJ102" s="40">
        <v>9.8808335708823947</v>
      </c>
      <c r="AK102" s="40">
        <v>9.8808335708823947</v>
      </c>
      <c r="AL102" s="40">
        <v>9.8808335708823947</v>
      </c>
      <c r="AM102" s="40">
        <v>3.6024354132652525</v>
      </c>
      <c r="AN102" s="40">
        <v>3.6024354132652525</v>
      </c>
      <c r="AO102" s="40">
        <v>3.6024354132652525</v>
      </c>
      <c r="AQ102" s="38"/>
    </row>
    <row r="103" spans="1:86" x14ac:dyDescent="0.25">
      <c r="A103" s="29" t="s">
        <v>85</v>
      </c>
      <c r="B103" s="40">
        <v>2.9674500837100002</v>
      </c>
      <c r="C103" s="40">
        <v>2.734810268785</v>
      </c>
      <c r="D103" s="40">
        <v>2.8291322617749999</v>
      </c>
      <c r="E103" s="40">
        <v>2.9389635757599999</v>
      </c>
      <c r="F103" s="40">
        <v>1.6142354504999998</v>
      </c>
      <c r="G103" s="40">
        <v>1.6142354504999998</v>
      </c>
      <c r="H103" s="40">
        <v>1.6142354504999998</v>
      </c>
      <c r="I103" s="40">
        <v>1.6142354504999998</v>
      </c>
      <c r="J103" s="40">
        <v>1.6142354504999998</v>
      </c>
      <c r="K103" s="40">
        <v>1.6142354504999998</v>
      </c>
      <c r="L103" s="40">
        <v>1.6142354504999998</v>
      </c>
      <c r="M103" s="40">
        <v>1.6142354504999998</v>
      </c>
      <c r="N103" s="40">
        <v>1.6142354504999998</v>
      </c>
      <c r="O103" s="40">
        <v>1.6142354504999998</v>
      </c>
      <c r="P103" s="40">
        <v>1.6142354504999998</v>
      </c>
      <c r="Q103" s="40">
        <v>1.6142354504999998</v>
      </c>
      <c r="R103" s="40">
        <v>1.6142354504999998</v>
      </c>
      <c r="S103" s="40">
        <v>1.6142354504999998</v>
      </c>
      <c r="T103" s="40">
        <v>1.6142354504999998</v>
      </c>
      <c r="U103" s="40">
        <v>1.6142354504999998</v>
      </c>
      <c r="V103" s="40">
        <v>1.6142354504999998</v>
      </c>
      <c r="W103" s="40">
        <v>1.6142354504999998</v>
      </c>
      <c r="X103" s="40">
        <v>1.6142354504999998</v>
      </c>
      <c r="Y103" s="40">
        <v>1.6142354504999998</v>
      </c>
      <c r="Z103" s="40">
        <v>1.6142354504999998</v>
      </c>
      <c r="AA103" s="40">
        <v>1.6142354504999998</v>
      </c>
      <c r="AB103" s="40">
        <v>1.6142354504999998</v>
      </c>
      <c r="AC103" s="40">
        <v>1.6142354504999998</v>
      </c>
      <c r="AD103" s="40">
        <v>1.6142354504999998</v>
      </c>
      <c r="AE103" s="40">
        <v>1.6142354504999998</v>
      </c>
      <c r="AF103" s="40">
        <v>1.6142354504999998</v>
      </c>
      <c r="AG103" s="40">
        <v>1.6142354504999998</v>
      </c>
      <c r="AH103" s="40">
        <v>1.6142354504999998</v>
      </c>
      <c r="AI103" s="40">
        <v>1.6142354504999998</v>
      </c>
      <c r="AJ103" s="40">
        <v>1.6142354504999998</v>
      </c>
      <c r="AK103" s="40">
        <v>1.6142354504999998</v>
      </c>
      <c r="AL103" s="40">
        <v>1.6142354504999998</v>
      </c>
      <c r="AM103" s="40">
        <v>2.958271097815</v>
      </c>
      <c r="AN103" s="40">
        <v>2.958271097815</v>
      </c>
      <c r="AO103" s="40">
        <v>2.958271097815</v>
      </c>
      <c r="AQ103" s="38"/>
    </row>
    <row r="104" spans="1:86" x14ac:dyDescent="0.25">
      <c r="A104" s="29" t="s">
        <v>86</v>
      </c>
      <c r="B104" s="40">
        <v>2.02</v>
      </c>
      <c r="C104" s="40">
        <v>2.02</v>
      </c>
      <c r="D104" s="40">
        <v>2.02</v>
      </c>
      <c r="E104" s="40">
        <v>2.02</v>
      </c>
      <c r="F104" s="40">
        <v>2.02</v>
      </c>
      <c r="G104" s="40">
        <v>2.02</v>
      </c>
      <c r="H104" s="40">
        <v>2.02</v>
      </c>
      <c r="I104" s="40">
        <v>2.02</v>
      </c>
      <c r="J104" s="40">
        <v>2.02</v>
      </c>
      <c r="K104" s="40">
        <v>2.02</v>
      </c>
      <c r="L104" s="40">
        <v>2.02</v>
      </c>
      <c r="M104" s="40">
        <v>2.02</v>
      </c>
      <c r="N104" s="40">
        <v>2.02</v>
      </c>
      <c r="O104" s="40">
        <v>2.02</v>
      </c>
      <c r="P104" s="40">
        <v>2.02</v>
      </c>
      <c r="Q104" s="40">
        <v>2.02</v>
      </c>
      <c r="R104" s="40">
        <v>2.02</v>
      </c>
      <c r="S104" s="40">
        <v>2.02</v>
      </c>
      <c r="T104" s="40">
        <v>2.02</v>
      </c>
      <c r="U104" s="40">
        <v>2.02</v>
      </c>
      <c r="V104" s="40">
        <v>2.02</v>
      </c>
      <c r="W104" s="40">
        <v>2.02</v>
      </c>
      <c r="X104" s="40">
        <v>2.02</v>
      </c>
      <c r="Y104" s="40">
        <v>2.02</v>
      </c>
      <c r="Z104" s="40">
        <v>2.02</v>
      </c>
      <c r="AA104" s="40">
        <v>2.02</v>
      </c>
      <c r="AB104" s="40">
        <v>2.02</v>
      </c>
      <c r="AC104" s="40">
        <v>2.02</v>
      </c>
      <c r="AD104" s="40">
        <v>2.02</v>
      </c>
      <c r="AE104" s="40">
        <v>2.02</v>
      </c>
      <c r="AF104" s="40">
        <v>2.02</v>
      </c>
      <c r="AG104" s="40">
        <v>2.02</v>
      </c>
      <c r="AH104" s="40">
        <v>2.02</v>
      </c>
      <c r="AI104" s="40">
        <v>2.02</v>
      </c>
      <c r="AJ104" s="40">
        <v>2.02</v>
      </c>
      <c r="AK104" s="40">
        <v>2.02</v>
      </c>
      <c r="AL104" s="40">
        <v>2.02</v>
      </c>
      <c r="AM104" s="40">
        <v>2.02</v>
      </c>
      <c r="AN104" s="40">
        <v>2.02</v>
      </c>
      <c r="AO104" s="40">
        <v>2.02</v>
      </c>
      <c r="AQ104" s="38"/>
    </row>
    <row r="105" spans="1:86" x14ac:dyDescent="0.25">
      <c r="A105" s="430" t="s">
        <v>87</v>
      </c>
      <c r="B105" s="431">
        <v>77811.508656840961</v>
      </c>
      <c r="C105" s="431">
        <v>77822.934176925424</v>
      </c>
      <c r="D105" s="431">
        <v>77753.140305714987</v>
      </c>
      <c r="E105" s="431">
        <v>77780.508817453432</v>
      </c>
      <c r="F105" s="431">
        <v>77539.504364003296</v>
      </c>
      <c r="G105" s="431">
        <v>77539.504364003296</v>
      </c>
      <c r="H105" s="431">
        <v>77539.504364003296</v>
      </c>
      <c r="I105" s="431">
        <v>77539.504364003296</v>
      </c>
      <c r="J105" s="431">
        <v>77539.504364003296</v>
      </c>
      <c r="K105" s="431">
        <v>77539.504364003296</v>
      </c>
      <c r="L105" s="431">
        <v>77539.504364003296</v>
      </c>
      <c r="M105" s="431">
        <v>77539.504364003296</v>
      </c>
      <c r="N105" s="431">
        <v>77539.504364003296</v>
      </c>
      <c r="O105" s="431">
        <v>77539.504364003296</v>
      </c>
      <c r="P105" s="431">
        <v>77539.504364003296</v>
      </c>
      <c r="Q105" s="431">
        <v>77539.504364003296</v>
      </c>
      <c r="R105" s="431">
        <v>77539.504364003296</v>
      </c>
      <c r="S105" s="431">
        <v>77539.504364003296</v>
      </c>
      <c r="T105" s="431">
        <v>77539.504364003296</v>
      </c>
      <c r="U105" s="431">
        <v>77539.504364003296</v>
      </c>
      <c r="V105" s="431">
        <v>77539.504364003296</v>
      </c>
      <c r="W105" s="431">
        <v>77539.504364003296</v>
      </c>
      <c r="X105" s="431">
        <v>77539.504364003296</v>
      </c>
      <c r="Y105" s="431">
        <v>77539.504364003296</v>
      </c>
      <c r="Z105" s="431">
        <v>77539.504364003296</v>
      </c>
      <c r="AA105" s="431">
        <v>77539.504364003296</v>
      </c>
      <c r="AB105" s="431">
        <v>77539.504364003296</v>
      </c>
      <c r="AC105" s="431">
        <v>77539.504364003296</v>
      </c>
      <c r="AD105" s="431">
        <v>77539.504364003296</v>
      </c>
      <c r="AE105" s="431">
        <v>77539.504364003296</v>
      </c>
      <c r="AF105" s="431">
        <v>77539.504364003296</v>
      </c>
      <c r="AG105" s="431">
        <v>77539.504364003296</v>
      </c>
      <c r="AH105" s="431">
        <v>77539.504364003296</v>
      </c>
      <c r="AI105" s="431">
        <v>77539.504364003296</v>
      </c>
      <c r="AJ105" s="431">
        <v>77539.504364003296</v>
      </c>
      <c r="AK105" s="431">
        <v>77539.504364003296</v>
      </c>
      <c r="AL105" s="431">
        <v>77539.504364003296</v>
      </c>
      <c r="AM105" s="431">
        <v>77812.662130561497</v>
      </c>
      <c r="AN105" s="431">
        <v>77812.662130561497</v>
      </c>
      <c r="AO105" s="431">
        <v>77812.662130561497</v>
      </c>
      <c r="AQ105" s="38"/>
    </row>
    <row r="106" spans="1:86" x14ac:dyDescent="0.25">
      <c r="A106" s="45"/>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R106" s="38"/>
      <c r="AT106" s="38"/>
    </row>
    <row r="107" spans="1:86" x14ac:dyDescent="0.25">
      <c r="A107" s="250" t="s">
        <v>868</v>
      </c>
      <c r="AN107" s="114"/>
      <c r="AO107" s="114"/>
      <c r="AP107" s="114"/>
      <c r="AQ107" s="114"/>
    </row>
    <row r="108" spans="1:86" x14ac:dyDescent="0.25">
      <c r="A108" s="77" t="s">
        <v>869</v>
      </c>
      <c r="AN108" s="114"/>
      <c r="AO108" s="114"/>
      <c r="AP108" s="114"/>
      <c r="AQ108" s="114"/>
    </row>
    <row r="109" spans="1:86" x14ac:dyDescent="0.25">
      <c r="A109" s="53"/>
      <c r="B109" s="115" t="s">
        <v>130</v>
      </c>
      <c r="C109" s="116"/>
      <c r="D109" s="116"/>
      <c r="E109" s="116"/>
      <c r="F109" s="116"/>
      <c r="G109" s="116"/>
      <c r="H109" s="115" t="s">
        <v>33</v>
      </c>
      <c r="I109" s="116"/>
      <c r="J109" s="115" t="s">
        <v>131</v>
      </c>
      <c r="K109" s="116"/>
      <c r="L109" s="116"/>
      <c r="M109" s="115" t="s">
        <v>103</v>
      </c>
      <c r="N109" s="116"/>
      <c r="O109" s="116"/>
      <c r="P109" s="116"/>
      <c r="Q109" s="116"/>
      <c r="R109" s="116"/>
      <c r="S109" s="116"/>
      <c r="T109" s="116"/>
      <c r="U109" s="115" t="s">
        <v>29</v>
      </c>
      <c r="V109" s="116"/>
      <c r="W109" s="116"/>
      <c r="X109" s="115" t="s">
        <v>132</v>
      </c>
      <c r="Y109" s="116"/>
      <c r="Z109" s="116"/>
      <c r="AA109" s="116"/>
      <c r="AB109" s="115" t="s">
        <v>133</v>
      </c>
      <c r="AC109" s="20" t="s">
        <v>134</v>
      </c>
      <c r="AD109" s="115" t="s">
        <v>135</v>
      </c>
      <c r="AE109" s="116"/>
      <c r="AF109" s="78"/>
      <c r="AG109" s="38" t="s">
        <v>96</v>
      </c>
    </row>
    <row r="110" spans="1:86" x14ac:dyDescent="0.25">
      <c r="B110" s="117" t="s">
        <v>74</v>
      </c>
      <c r="C110" s="45" t="s">
        <v>136</v>
      </c>
      <c r="D110" s="45" t="s">
        <v>137</v>
      </c>
      <c r="E110" s="45" t="s">
        <v>138</v>
      </c>
      <c r="F110" s="45" t="s">
        <v>870</v>
      </c>
      <c r="G110" s="45" t="s">
        <v>139</v>
      </c>
      <c r="H110" s="117" t="s">
        <v>74</v>
      </c>
      <c r="I110" s="45" t="s">
        <v>140</v>
      </c>
      <c r="J110" s="117" t="s">
        <v>141</v>
      </c>
      <c r="K110" s="45" t="s">
        <v>140</v>
      </c>
      <c r="L110" s="45" t="s">
        <v>142</v>
      </c>
      <c r="M110" s="117" t="s">
        <v>141</v>
      </c>
      <c r="N110" s="45" t="s">
        <v>138</v>
      </c>
      <c r="O110" s="45" t="s">
        <v>136</v>
      </c>
      <c r="P110" s="45" t="s">
        <v>143</v>
      </c>
      <c r="Q110" s="45" t="s">
        <v>870</v>
      </c>
      <c r="R110" s="45" t="s">
        <v>116</v>
      </c>
      <c r="S110" s="45" t="s">
        <v>144</v>
      </c>
      <c r="T110" s="45" t="s">
        <v>145</v>
      </c>
      <c r="U110" s="117" t="s">
        <v>136</v>
      </c>
      <c r="V110" s="45" t="s">
        <v>146</v>
      </c>
      <c r="W110" s="45" t="s">
        <v>870</v>
      </c>
      <c r="X110" s="117" t="s">
        <v>74</v>
      </c>
      <c r="Y110" s="45" t="s">
        <v>136</v>
      </c>
      <c r="Z110" s="45" t="s">
        <v>138</v>
      </c>
      <c r="AA110" s="45" t="s">
        <v>147</v>
      </c>
      <c r="AB110" s="117" t="s">
        <v>74</v>
      </c>
      <c r="AC110" s="29" t="s">
        <v>74</v>
      </c>
      <c r="AD110" s="117" t="s">
        <v>148</v>
      </c>
      <c r="AE110" s="45" t="s">
        <v>149</v>
      </c>
      <c r="AF110" s="78"/>
    </row>
    <row r="111" spans="1:86" x14ac:dyDescent="0.25">
      <c r="A111" s="118" t="s">
        <v>83</v>
      </c>
      <c r="B111" s="119">
        <v>16.5</v>
      </c>
      <c r="C111" s="120">
        <v>20</v>
      </c>
      <c r="D111" s="121">
        <v>2.9</v>
      </c>
      <c r="E111" s="121">
        <v>2.9</v>
      </c>
      <c r="F111" s="120">
        <v>9.7503313393272926</v>
      </c>
      <c r="G111" s="120">
        <v>95</v>
      </c>
      <c r="H111" s="119">
        <v>4.3</v>
      </c>
      <c r="I111" s="121">
        <v>4.3</v>
      </c>
      <c r="J111" s="119">
        <v>13.8</v>
      </c>
      <c r="K111" s="121">
        <v>13.8</v>
      </c>
      <c r="L111" s="121">
        <v>12.1</v>
      </c>
      <c r="M111" s="119">
        <v>10</v>
      </c>
      <c r="N111" s="121">
        <v>10</v>
      </c>
      <c r="O111" s="121">
        <v>81.3</v>
      </c>
      <c r="P111" s="121">
        <v>56.3</v>
      </c>
      <c r="Q111" s="120">
        <v>77.127655913386434</v>
      </c>
      <c r="R111" s="120">
        <v>8.4</v>
      </c>
      <c r="S111" s="120">
        <v>16</v>
      </c>
      <c r="T111" s="120">
        <v>8.1</v>
      </c>
      <c r="U111" s="122">
        <v>10</v>
      </c>
      <c r="V111" s="120">
        <v>13.6</v>
      </c>
      <c r="W111" s="120">
        <v>9.7503313393272926</v>
      </c>
      <c r="X111" s="119">
        <v>6.34</v>
      </c>
      <c r="Y111" s="121">
        <v>15</v>
      </c>
      <c r="Z111" s="121">
        <v>6</v>
      </c>
      <c r="AA111" s="121">
        <v>15</v>
      </c>
      <c r="AB111" s="119">
        <v>2.9</v>
      </c>
      <c r="AC111" s="123">
        <v>6.2</v>
      </c>
      <c r="AD111" s="119">
        <v>31.3</v>
      </c>
      <c r="AE111" s="121">
        <v>35.799999999999997</v>
      </c>
      <c r="AF111" s="78"/>
    </row>
    <row r="112" spans="1:86" x14ac:dyDescent="0.25">
      <c r="A112" s="124" t="s">
        <v>84</v>
      </c>
      <c r="B112" s="125">
        <v>42.8</v>
      </c>
      <c r="C112" s="126">
        <v>42.8</v>
      </c>
      <c r="D112" s="126">
        <v>68</v>
      </c>
      <c r="E112" s="126">
        <v>68</v>
      </c>
      <c r="F112" s="127">
        <v>83.701687144034096</v>
      </c>
      <c r="G112" s="127">
        <v>5</v>
      </c>
      <c r="H112" s="125">
        <v>8.1</v>
      </c>
      <c r="I112" s="126">
        <v>8.1</v>
      </c>
      <c r="J112" s="125">
        <v>32.6</v>
      </c>
      <c r="K112" s="126">
        <v>32.6</v>
      </c>
      <c r="L112" s="126">
        <v>33.9</v>
      </c>
      <c r="M112" s="125">
        <v>25</v>
      </c>
      <c r="N112" s="126">
        <v>25</v>
      </c>
      <c r="O112" s="126">
        <v>18.100000000000001</v>
      </c>
      <c r="P112" s="126">
        <v>34.9</v>
      </c>
      <c r="Q112" s="127">
        <v>21.073859686555764</v>
      </c>
      <c r="R112" s="127">
        <v>88.6</v>
      </c>
      <c r="S112" s="127">
        <v>66</v>
      </c>
      <c r="T112" s="127">
        <v>88</v>
      </c>
      <c r="U112" s="128">
        <v>32</v>
      </c>
      <c r="V112" s="127">
        <v>86.4</v>
      </c>
      <c r="W112" s="127">
        <v>83.701687144034096</v>
      </c>
      <c r="X112" s="125">
        <v>4.4000000000000004</v>
      </c>
      <c r="Y112" s="126">
        <v>39</v>
      </c>
      <c r="Z112" s="126">
        <v>4</v>
      </c>
      <c r="AA112" s="126">
        <v>39</v>
      </c>
      <c r="AB112" s="125">
        <v>2.1</v>
      </c>
      <c r="AC112" s="129">
        <v>79.900000000000006</v>
      </c>
      <c r="AD112" s="125">
        <v>30.3</v>
      </c>
      <c r="AE112" s="126">
        <v>26</v>
      </c>
      <c r="AF112" s="78"/>
      <c r="CH112" s="38"/>
    </row>
    <row r="114" spans="1:86" x14ac:dyDescent="0.25">
      <c r="A114" s="77" t="s">
        <v>871</v>
      </c>
      <c r="B114" s="130"/>
    </row>
    <row r="115" spans="1:86" x14ac:dyDescent="0.25">
      <c r="A115" s="131"/>
      <c r="B115" s="115" t="s">
        <v>150</v>
      </c>
      <c r="C115" s="116"/>
      <c r="D115" s="115" t="s">
        <v>151</v>
      </c>
      <c r="E115" s="116"/>
      <c r="F115" s="115" t="s">
        <v>152</v>
      </c>
      <c r="G115" s="132"/>
      <c r="H115" s="20" t="s">
        <v>153</v>
      </c>
    </row>
    <row r="116" spans="1:86" x14ac:dyDescent="0.25">
      <c r="A116" s="130"/>
      <c r="B116" s="117" t="s">
        <v>29</v>
      </c>
      <c r="C116" s="45" t="s">
        <v>103</v>
      </c>
      <c r="D116" s="117" t="s">
        <v>29</v>
      </c>
      <c r="E116" s="45" t="s">
        <v>103</v>
      </c>
      <c r="F116" s="117" t="s">
        <v>29</v>
      </c>
      <c r="G116" s="133" t="s">
        <v>103</v>
      </c>
      <c r="H116" s="13"/>
    </row>
    <row r="117" spans="1:86" x14ac:dyDescent="0.25">
      <c r="A117" s="118" t="s">
        <v>83</v>
      </c>
      <c r="B117" s="134">
        <v>0.14297656624584407</v>
      </c>
      <c r="C117" s="135">
        <v>0.1429765341336583</v>
      </c>
      <c r="D117" s="134">
        <v>0.10851825270391442</v>
      </c>
      <c r="E117" s="135">
        <v>0.12771620519977839</v>
      </c>
      <c r="F117" s="134">
        <v>0.10851825270391442</v>
      </c>
      <c r="G117" s="136">
        <v>0.12771620519977839</v>
      </c>
      <c r="H117" s="137">
        <v>0.12771620519977839</v>
      </c>
      <c r="AF117" s="38"/>
      <c r="AG117" s="38"/>
      <c r="AH117" s="38"/>
    </row>
    <row r="118" spans="1:86" x14ac:dyDescent="0.25">
      <c r="A118" s="124" t="s">
        <v>84</v>
      </c>
      <c r="B118" s="138">
        <v>0.17875366692399713</v>
      </c>
      <c r="C118" s="139">
        <v>0.17875364722631615</v>
      </c>
      <c r="D118" s="138">
        <v>0.15761686634930835</v>
      </c>
      <c r="E118" s="139">
        <v>0.16939292999367847</v>
      </c>
      <c r="F118" s="138">
        <v>0.15761686634930835</v>
      </c>
      <c r="G118" s="140">
        <v>0.16939292999367847</v>
      </c>
      <c r="H118" s="141">
        <v>0.16939292999367847</v>
      </c>
      <c r="AF118" s="38"/>
      <c r="AG118" s="38"/>
      <c r="AH118" s="38"/>
    </row>
    <row r="124" spans="1:86" x14ac:dyDescent="0.25">
      <c r="CH124" s="38"/>
    </row>
    <row r="127" spans="1:86" x14ac:dyDescent="0.25">
      <c r="CH127" s="244"/>
    </row>
    <row r="128" spans="1:86" x14ac:dyDescent="0.25">
      <c r="CH128" s="244"/>
    </row>
    <row r="129" spans="86:86" x14ac:dyDescent="0.25">
      <c r="CH129" s="244"/>
    </row>
    <row r="130" spans="86:86" x14ac:dyDescent="0.25">
      <c r="CH130" s="244"/>
    </row>
    <row r="131" spans="86:86" x14ac:dyDescent="0.25">
      <c r="CH131" s="244"/>
    </row>
    <row r="132" spans="86:86" x14ac:dyDescent="0.25">
      <c r="CH132" s="244"/>
    </row>
    <row r="133" spans="86:86" x14ac:dyDescent="0.25">
      <c r="CH133" s="244"/>
    </row>
    <row r="134" spans="86:86" x14ac:dyDescent="0.25">
      <c r="CH134" s="244"/>
    </row>
    <row r="135" spans="86:86" x14ac:dyDescent="0.25">
      <c r="CH135" s="244"/>
    </row>
    <row r="136" spans="86:86" x14ac:dyDescent="0.25">
      <c r="CH136" s="38"/>
    </row>
    <row r="139" spans="86:86" x14ac:dyDescent="0.25">
      <c r="CH139" s="244"/>
    </row>
    <row r="140" spans="86:86" x14ac:dyDescent="0.25">
      <c r="CH140" s="244"/>
    </row>
    <row r="141" spans="86:86" x14ac:dyDescent="0.25">
      <c r="CH141" s="244"/>
    </row>
    <row r="142" spans="86:86" x14ac:dyDescent="0.25">
      <c r="CH142" s="244"/>
    </row>
    <row r="143" spans="86:86" x14ac:dyDescent="0.25">
      <c r="CH143" s="244"/>
    </row>
    <row r="144" spans="86:86" x14ac:dyDescent="0.25">
      <c r="CH144" s="244"/>
    </row>
    <row r="145" spans="86:86" x14ac:dyDescent="0.25">
      <c r="CH145" s="244"/>
    </row>
    <row r="146" spans="86:86" x14ac:dyDescent="0.25">
      <c r="CH146" s="244"/>
    </row>
    <row r="147" spans="86:86" x14ac:dyDescent="0.25">
      <c r="CH147" s="244"/>
    </row>
    <row r="148" spans="86:86" x14ac:dyDescent="0.25">
      <c r="CH148" s="38"/>
    </row>
    <row r="151" spans="86:86" x14ac:dyDescent="0.25">
      <c r="CH151" s="244"/>
    </row>
    <row r="152" spans="86:86" x14ac:dyDescent="0.25">
      <c r="CH152" s="244"/>
    </row>
    <row r="153" spans="86:86" x14ac:dyDescent="0.25">
      <c r="CH153" s="244"/>
    </row>
    <row r="154" spans="86:86" x14ac:dyDescent="0.25">
      <c r="CH154" s="244"/>
    </row>
    <row r="155" spans="86:86" x14ac:dyDescent="0.25">
      <c r="CH155" s="244"/>
    </row>
    <row r="156" spans="86:86" x14ac:dyDescent="0.25">
      <c r="CH156" s="244"/>
    </row>
    <row r="157" spans="86:86" x14ac:dyDescent="0.25">
      <c r="CH157" s="244"/>
    </row>
    <row r="158" spans="86:86" x14ac:dyDescent="0.25">
      <c r="CH158" s="244"/>
    </row>
    <row r="159" spans="86:86" x14ac:dyDescent="0.25">
      <c r="CH159" s="244"/>
    </row>
    <row r="160" spans="86:86" x14ac:dyDescent="0.25">
      <c r="CH160" s="38"/>
    </row>
    <row r="163" spans="86:86" x14ac:dyDescent="0.25">
      <c r="CH163" s="244"/>
    </row>
    <row r="164" spans="86:86" x14ac:dyDescent="0.25">
      <c r="CH164" s="244"/>
    </row>
    <row r="165" spans="86:86" x14ac:dyDescent="0.25">
      <c r="CH165" s="244"/>
    </row>
    <row r="166" spans="86:86" x14ac:dyDescent="0.25">
      <c r="CH166" s="244"/>
    </row>
    <row r="167" spans="86:86" x14ac:dyDescent="0.25">
      <c r="CH167" s="244"/>
    </row>
    <row r="168" spans="86:86" x14ac:dyDescent="0.25">
      <c r="CH168" s="244"/>
    </row>
    <row r="169" spans="86:86" x14ac:dyDescent="0.25">
      <c r="CH169" s="244"/>
    </row>
    <row r="170" spans="86:86" x14ac:dyDescent="0.25">
      <c r="CH170" s="244"/>
    </row>
    <row r="171" spans="86:86" x14ac:dyDescent="0.25">
      <c r="CH171" s="244"/>
    </row>
    <row r="172" spans="86:86" x14ac:dyDescent="0.25">
      <c r="CH172" s="38"/>
    </row>
    <row r="175" spans="86:86" x14ac:dyDescent="0.25">
      <c r="CH175" s="244"/>
    </row>
    <row r="176" spans="86:86" x14ac:dyDescent="0.25">
      <c r="CH176" s="244"/>
    </row>
    <row r="177" spans="86:86" x14ac:dyDescent="0.25">
      <c r="CH177" s="244"/>
    </row>
    <row r="178" spans="86:86" x14ac:dyDescent="0.25">
      <c r="CH178" s="244"/>
    </row>
    <row r="179" spans="86:86" x14ac:dyDescent="0.25">
      <c r="CH179" s="244"/>
    </row>
    <row r="180" spans="86:86" x14ac:dyDescent="0.25">
      <c r="CH180" s="244"/>
    </row>
    <row r="181" spans="86:86" x14ac:dyDescent="0.25">
      <c r="CH181" s="244"/>
    </row>
    <row r="182" spans="86:86" x14ac:dyDescent="0.25">
      <c r="CH182" s="244"/>
    </row>
    <row r="183" spans="86:86" x14ac:dyDescent="0.25">
      <c r="CH183" s="244"/>
    </row>
    <row r="184" spans="86:86" x14ac:dyDescent="0.25">
      <c r="CH184" s="38"/>
    </row>
    <row r="187" spans="86:86" x14ac:dyDescent="0.25">
      <c r="CH187" s="244"/>
    </row>
    <row r="188" spans="86:86" x14ac:dyDescent="0.25">
      <c r="CH188" s="244"/>
    </row>
    <row r="189" spans="86:86" x14ac:dyDescent="0.25">
      <c r="CH189" s="244"/>
    </row>
    <row r="190" spans="86:86" x14ac:dyDescent="0.25">
      <c r="CH190" s="244"/>
    </row>
    <row r="191" spans="86:86" x14ac:dyDescent="0.25">
      <c r="CH191" s="244"/>
    </row>
    <row r="192" spans="86:86" x14ac:dyDescent="0.25">
      <c r="CH192" s="244"/>
    </row>
    <row r="193" spans="86:86" x14ac:dyDescent="0.25">
      <c r="CH193" s="244"/>
    </row>
    <row r="194" spans="86:86" x14ac:dyDescent="0.25">
      <c r="CH194" s="244"/>
    </row>
    <row r="195" spans="86:86" x14ac:dyDescent="0.25">
      <c r="CH195" s="244"/>
    </row>
    <row r="196" spans="86:86" x14ac:dyDescent="0.25">
      <c r="CH196" s="38"/>
    </row>
    <row r="199" spans="86:86" x14ac:dyDescent="0.25">
      <c r="CH199" s="244"/>
    </row>
    <row r="200" spans="86:86" x14ac:dyDescent="0.25">
      <c r="CH200" s="244"/>
    </row>
    <row r="201" spans="86:86" x14ac:dyDescent="0.25">
      <c r="CH201" s="244"/>
    </row>
    <row r="202" spans="86:86" x14ac:dyDescent="0.25">
      <c r="CH202" s="244"/>
    </row>
    <row r="203" spans="86:86" x14ac:dyDescent="0.25">
      <c r="CH203" s="244"/>
    </row>
    <row r="204" spans="86:86" x14ac:dyDescent="0.25">
      <c r="CH204" s="244"/>
    </row>
    <row r="205" spans="86:86" x14ac:dyDescent="0.25">
      <c r="CH205" s="244"/>
    </row>
    <row r="206" spans="86:86" x14ac:dyDescent="0.25">
      <c r="CH206" s="244"/>
    </row>
    <row r="207" spans="86:86" x14ac:dyDescent="0.25">
      <c r="CH207" s="244"/>
    </row>
    <row r="208" spans="86:86" x14ac:dyDescent="0.25">
      <c r="CH208" s="38"/>
    </row>
    <row r="211" spans="86:86" x14ac:dyDescent="0.25">
      <c r="CH211" s="244"/>
    </row>
    <row r="212" spans="86:86" x14ac:dyDescent="0.25">
      <c r="CH212" s="244"/>
    </row>
    <row r="213" spans="86:86" x14ac:dyDescent="0.25">
      <c r="CH213" s="244"/>
    </row>
    <row r="214" spans="86:86" x14ac:dyDescent="0.25">
      <c r="CH214" s="244"/>
    </row>
    <row r="215" spans="86:86" x14ac:dyDescent="0.25">
      <c r="CH215" s="244"/>
    </row>
    <row r="216" spans="86:86" x14ac:dyDescent="0.25">
      <c r="CH216" s="244"/>
    </row>
    <row r="217" spans="86:86" x14ac:dyDescent="0.25">
      <c r="CH217" s="244"/>
    </row>
    <row r="218" spans="86:86" x14ac:dyDescent="0.25">
      <c r="CH218" s="244"/>
    </row>
    <row r="219" spans="86:86" x14ac:dyDescent="0.25">
      <c r="CH219" s="244"/>
    </row>
    <row r="220" spans="86:86" x14ac:dyDescent="0.25">
      <c r="CH220" s="38"/>
    </row>
    <row r="223" spans="86:86" x14ac:dyDescent="0.25">
      <c r="CH223" s="244"/>
    </row>
    <row r="224" spans="86:86" x14ac:dyDescent="0.25">
      <c r="CH224" s="244"/>
    </row>
    <row r="225" spans="86:86" x14ac:dyDescent="0.25">
      <c r="CH225" s="244"/>
    </row>
    <row r="226" spans="86:86" x14ac:dyDescent="0.25">
      <c r="CH226" s="244"/>
    </row>
    <row r="227" spans="86:86" x14ac:dyDescent="0.25">
      <c r="CH227" s="244"/>
    </row>
    <row r="228" spans="86:86" x14ac:dyDescent="0.25">
      <c r="CH228" s="244"/>
    </row>
    <row r="229" spans="86:86" x14ac:dyDescent="0.25">
      <c r="CH229" s="244"/>
    </row>
    <row r="230" spans="86:86" x14ac:dyDescent="0.25">
      <c r="CH230" s="244"/>
    </row>
    <row r="231" spans="86:86" x14ac:dyDescent="0.25">
      <c r="CH231" s="244"/>
    </row>
    <row r="232" spans="86:86" x14ac:dyDescent="0.25">
      <c r="CH232" s="38"/>
    </row>
    <row r="235" spans="86:86" x14ac:dyDescent="0.25">
      <c r="CH235" s="244"/>
    </row>
    <row r="236" spans="86:86" x14ac:dyDescent="0.25">
      <c r="CH236" s="244"/>
    </row>
    <row r="237" spans="86:86" x14ac:dyDescent="0.25">
      <c r="CH237" s="244"/>
    </row>
    <row r="238" spans="86:86" x14ac:dyDescent="0.25">
      <c r="CH238" s="244"/>
    </row>
    <row r="239" spans="86:86" x14ac:dyDescent="0.25">
      <c r="CH239" s="244"/>
    </row>
    <row r="240" spans="86:86" x14ac:dyDescent="0.25">
      <c r="CH240" s="244"/>
    </row>
    <row r="241" spans="86:86" x14ac:dyDescent="0.25">
      <c r="CH241" s="244"/>
    </row>
    <row r="242" spans="86:86" x14ac:dyDescent="0.25">
      <c r="CH242" s="244"/>
    </row>
    <row r="243" spans="86:86" x14ac:dyDescent="0.25">
      <c r="CH243" s="244"/>
    </row>
    <row r="244" spans="86:86" x14ac:dyDescent="0.25">
      <c r="CH244" s="38"/>
    </row>
    <row r="247" spans="86:86" x14ac:dyDescent="0.25">
      <c r="CH247" s="244"/>
    </row>
    <row r="248" spans="86:86" x14ac:dyDescent="0.25">
      <c r="CH248" s="244"/>
    </row>
    <row r="249" spans="86:86" x14ac:dyDescent="0.25">
      <c r="CH249" s="244"/>
    </row>
    <row r="250" spans="86:86" x14ac:dyDescent="0.25">
      <c r="CH250" s="244"/>
    </row>
    <row r="251" spans="86:86" x14ac:dyDescent="0.25">
      <c r="CH251" s="244"/>
    </row>
    <row r="252" spans="86:86" x14ac:dyDescent="0.25">
      <c r="CH252" s="244"/>
    </row>
    <row r="253" spans="86:86" x14ac:dyDescent="0.25">
      <c r="CH253" s="244"/>
    </row>
    <row r="254" spans="86:86" x14ac:dyDescent="0.25">
      <c r="CH254" s="244"/>
    </row>
    <row r="255" spans="86:86" x14ac:dyDescent="0.25">
      <c r="CH255" s="244"/>
    </row>
    <row r="256" spans="86:86" x14ac:dyDescent="0.25">
      <c r="CH256" s="38"/>
    </row>
    <row r="259" spans="86:86" x14ac:dyDescent="0.25">
      <c r="CH259" s="244"/>
    </row>
    <row r="260" spans="86:86" x14ac:dyDescent="0.25">
      <c r="CH260" s="244"/>
    </row>
    <row r="261" spans="86:86" x14ac:dyDescent="0.25">
      <c r="CH261" s="244"/>
    </row>
    <row r="262" spans="86:86" x14ac:dyDescent="0.25">
      <c r="CH262" s="244"/>
    </row>
    <row r="263" spans="86:86" x14ac:dyDescent="0.25">
      <c r="CH263" s="244"/>
    </row>
    <row r="264" spans="86:86" x14ac:dyDescent="0.25">
      <c r="CH264" s="244"/>
    </row>
    <row r="265" spans="86:86" x14ac:dyDescent="0.25">
      <c r="CH265" s="244"/>
    </row>
    <row r="266" spans="86:86" x14ac:dyDescent="0.25">
      <c r="CH266" s="244"/>
    </row>
    <row r="267" spans="86:86" x14ac:dyDescent="0.25">
      <c r="CH267" s="244"/>
    </row>
    <row r="268" spans="86:86" x14ac:dyDescent="0.25">
      <c r="CH268" s="38"/>
    </row>
    <row r="271" spans="86:86" x14ac:dyDescent="0.25">
      <c r="CH271" s="244"/>
    </row>
    <row r="272" spans="86:86" x14ac:dyDescent="0.25">
      <c r="CH272" s="244"/>
    </row>
    <row r="273" spans="86:86" x14ac:dyDescent="0.25">
      <c r="CH273" s="244"/>
    </row>
    <row r="274" spans="86:86" x14ac:dyDescent="0.25">
      <c r="CH274" s="244"/>
    </row>
    <row r="275" spans="86:86" x14ac:dyDescent="0.25">
      <c r="CH275" s="244"/>
    </row>
    <row r="276" spans="86:86" x14ac:dyDescent="0.25">
      <c r="CH276" s="244"/>
    </row>
    <row r="277" spans="86:86" x14ac:dyDescent="0.25">
      <c r="CH277" s="244"/>
    </row>
  </sheetData>
  <mergeCells count="18">
    <mergeCell ref="BG4:BH4"/>
    <mergeCell ref="BJ4:BN4"/>
    <mergeCell ref="AC35:AC36"/>
    <mergeCell ref="AO35:AO36"/>
    <mergeCell ref="AC50:AC51"/>
    <mergeCell ref="AO50:AO51"/>
    <mergeCell ref="AE4:AI4"/>
    <mergeCell ref="AJ4:AN4"/>
    <mergeCell ref="AO4:AS4"/>
    <mergeCell ref="AT4:AV4"/>
    <mergeCell ref="AW4:BA4"/>
    <mergeCell ref="BB4:BC4"/>
    <mergeCell ref="AA4:AD4"/>
    <mergeCell ref="B4:I4"/>
    <mergeCell ref="K4:O4"/>
    <mergeCell ref="P4:T4"/>
    <mergeCell ref="U4:V4"/>
    <mergeCell ref="Y4:Z4"/>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S465"/>
  <sheetViews>
    <sheetView zoomScale="85" zoomScaleNormal="85" workbookViewId="0"/>
  </sheetViews>
  <sheetFormatPr defaultColWidth="9.140625" defaultRowHeight="15" x14ac:dyDescent="0.25"/>
  <cols>
    <col min="1" max="1" width="42.42578125" style="5" customWidth="1"/>
    <col min="2" max="2" width="15.140625" style="5" customWidth="1"/>
    <col min="3" max="3" width="12.140625" style="5" customWidth="1"/>
    <col min="4" max="4" width="11.85546875" style="5" customWidth="1"/>
    <col min="5" max="5" width="12.28515625" style="5" customWidth="1"/>
    <col min="6" max="6" width="12.7109375" style="5" customWidth="1"/>
    <col min="7" max="8" width="12.7109375" style="5" bestFit="1" customWidth="1"/>
    <col min="9" max="9" width="11.28515625" style="5" customWidth="1"/>
    <col min="10" max="10" width="11" style="5" customWidth="1"/>
    <col min="11" max="11" width="18.140625" style="5" bestFit="1" customWidth="1"/>
    <col min="12" max="12" width="10.7109375" style="5" customWidth="1"/>
    <col min="13" max="13" width="12.7109375" style="5" bestFit="1" customWidth="1"/>
    <col min="14" max="14" width="11.85546875" style="5" customWidth="1"/>
    <col min="15" max="15" width="12.140625" style="5" customWidth="1"/>
    <col min="16" max="16" width="12" style="5" customWidth="1"/>
    <col min="17" max="17" width="11.7109375" style="5" customWidth="1"/>
    <col min="18" max="19" width="12.28515625" style="5" customWidth="1"/>
    <col min="20" max="20" width="10.85546875" style="5" bestFit="1" customWidth="1"/>
    <col min="21" max="21" width="12.85546875" style="5" customWidth="1"/>
    <col min="22" max="22" width="10.42578125" style="5" bestFit="1" customWidth="1"/>
    <col min="23" max="23" width="15" style="5" bestFit="1" customWidth="1"/>
    <col min="24" max="24" width="13" style="5" customWidth="1"/>
    <col min="25" max="26" width="10.42578125" style="5" customWidth="1"/>
    <col min="27" max="27" width="18.140625" style="5" bestFit="1" customWidth="1"/>
    <col min="28" max="28" width="11.85546875" style="5" bestFit="1" customWidth="1"/>
    <col min="29" max="29" width="9.28515625" style="5" bestFit="1" customWidth="1"/>
    <col min="30" max="30" width="11" style="5" bestFit="1" customWidth="1"/>
    <col min="31" max="31" width="18.140625" style="5" bestFit="1" customWidth="1"/>
    <col min="32" max="32" width="11" style="5" bestFit="1" customWidth="1"/>
    <col min="33" max="33" width="9.28515625" style="5" bestFit="1" customWidth="1"/>
    <col min="34" max="34" width="12" style="5" bestFit="1" customWidth="1"/>
    <col min="35" max="35" width="10.140625" style="5" bestFit="1" customWidth="1"/>
    <col min="36" max="36" width="12" style="5" bestFit="1" customWidth="1"/>
    <col min="37" max="37" width="8.5703125" style="5" bestFit="1" customWidth="1"/>
    <col min="38" max="38" width="12" style="5" bestFit="1" customWidth="1"/>
    <col min="39" max="39" width="18.140625" style="5" bestFit="1" customWidth="1"/>
    <col min="40" max="40" width="11.85546875" style="5" bestFit="1" customWidth="1"/>
    <col min="41" max="41" width="7.42578125" style="5" bestFit="1" customWidth="1"/>
    <col min="42" max="42" width="11.85546875" style="5" bestFit="1" customWidth="1"/>
    <col min="43" max="43" width="18.140625" style="5" bestFit="1" customWidth="1"/>
    <col min="44" max="44" width="11.85546875" style="5" bestFit="1" customWidth="1"/>
    <col min="45" max="45" width="7.42578125" style="5" bestFit="1" customWidth="1"/>
    <col min="46" max="46" width="11.85546875" style="5" bestFit="1" customWidth="1"/>
    <col min="47" max="47" width="10" style="5" bestFit="1" customWidth="1"/>
    <col min="48" max="48" width="11.85546875" style="5" bestFit="1" customWidth="1"/>
    <col min="49" max="49" width="7.42578125" style="5" bestFit="1" customWidth="1"/>
    <col min="50" max="50" width="11.85546875" style="5" bestFit="1" customWidth="1"/>
    <col min="51" max="51" width="10" style="5" bestFit="1" customWidth="1"/>
    <col min="52" max="52" width="11.85546875" style="5" bestFit="1" customWidth="1"/>
    <col min="53" max="53" width="7.42578125" style="5" bestFit="1" customWidth="1"/>
    <col min="54" max="54" width="11.85546875" style="5" bestFit="1" customWidth="1"/>
    <col min="55" max="55" width="10" style="5" bestFit="1" customWidth="1"/>
    <col min="56" max="56" width="11.85546875" style="5" bestFit="1" customWidth="1"/>
    <col min="57" max="57" width="8.42578125" style="5" bestFit="1" customWidth="1"/>
    <col min="58" max="58" width="11.85546875" style="5" bestFit="1" customWidth="1"/>
    <col min="59" max="59" width="10" style="5" bestFit="1" customWidth="1"/>
    <col min="60" max="60" width="11.85546875" style="5" bestFit="1" customWidth="1"/>
    <col min="61" max="61" width="7.42578125" style="5" bestFit="1" customWidth="1"/>
    <col min="62" max="62" width="11.85546875" style="5" bestFit="1" customWidth="1"/>
    <col min="63" max="63" width="10" style="5" bestFit="1" customWidth="1"/>
    <col min="64" max="64" width="11.85546875" style="5" bestFit="1" customWidth="1"/>
    <col min="65" max="65" width="14.42578125" style="5" customWidth="1"/>
    <col min="66" max="66" width="11.85546875" style="5" bestFit="1" customWidth="1"/>
    <col min="67" max="67" width="10" style="5" bestFit="1" customWidth="1"/>
    <col min="68" max="68" width="11.85546875" style="5" bestFit="1" customWidth="1"/>
    <col min="69" max="69" width="9.28515625" style="5" bestFit="1" customWidth="1"/>
    <col min="70" max="70" width="11.85546875" style="5" bestFit="1" customWidth="1"/>
    <col min="71" max="71" width="10" style="5" bestFit="1" customWidth="1"/>
    <col min="72" max="72" width="10.85546875" style="5" bestFit="1" customWidth="1"/>
    <col min="73" max="73" width="9.28515625" style="5" bestFit="1" customWidth="1"/>
    <col min="74" max="74" width="10.85546875" style="5" bestFit="1" customWidth="1"/>
    <col min="75" max="75" width="9.28515625" style="5" bestFit="1" customWidth="1"/>
    <col min="76" max="76" width="10.85546875" style="5" bestFit="1" customWidth="1"/>
    <col min="77" max="77" width="7.7109375" style="5" bestFit="1" customWidth="1"/>
    <col min="78" max="78" width="10.85546875" style="5" bestFit="1" customWidth="1"/>
    <col min="79" max="79" width="15" style="5" bestFit="1" customWidth="1"/>
    <col min="80" max="80" width="10.85546875" style="5" bestFit="1" customWidth="1"/>
    <col min="81" max="81" width="7.7109375" style="5" bestFit="1" customWidth="1"/>
    <col min="82" max="82" width="10.85546875" style="5" bestFit="1" customWidth="1"/>
    <col min="83" max="83" width="9.28515625" style="5" bestFit="1" customWidth="1"/>
    <col min="84" max="84" width="10.85546875" style="5" bestFit="1" customWidth="1"/>
    <col min="85" max="85" width="7.7109375" style="5" bestFit="1" customWidth="1"/>
    <col min="86" max="86" width="10.85546875" style="5" bestFit="1" customWidth="1"/>
    <col min="87" max="87" width="9.28515625" style="5" bestFit="1" customWidth="1"/>
    <col min="88" max="88" width="10.85546875" style="5" bestFit="1" customWidth="1"/>
    <col min="89" max="89" width="7.7109375" style="5" bestFit="1" customWidth="1"/>
    <col min="90" max="90" width="10.85546875" style="5" bestFit="1" customWidth="1"/>
    <col min="91" max="91" width="9.28515625" style="5" bestFit="1" customWidth="1"/>
    <col min="92" max="92" width="10.85546875" style="5" bestFit="1" customWidth="1"/>
    <col min="93" max="93" width="7.7109375" style="5" bestFit="1" customWidth="1"/>
    <col min="94" max="94" width="10.85546875" style="5" bestFit="1" customWidth="1"/>
    <col min="95" max="95" width="9.28515625" style="5" bestFit="1" customWidth="1"/>
    <col min="96" max="96" width="10.85546875" style="5" bestFit="1" customWidth="1"/>
    <col min="97" max="97" width="7.7109375" style="5" bestFit="1" customWidth="1"/>
    <col min="98" max="98" width="10.85546875" style="5" bestFit="1" customWidth="1"/>
    <col min="99" max="99" width="9.28515625" style="5" bestFit="1" customWidth="1"/>
    <col min="100" max="100" width="10.85546875" style="5" bestFit="1" customWidth="1"/>
    <col min="101" max="101" width="7.7109375" style="5" bestFit="1" customWidth="1"/>
    <col min="102" max="102" width="10.85546875" style="5" bestFit="1" customWidth="1"/>
    <col min="103" max="103" width="9.28515625" style="5" bestFit="1" customWidth="1"/>
    <col min="104" max="104" width="10.85546875" style="5" bestFit="1" customWidth="1"/>
    <col min="105" max="105" width="6.7109375" style="5" bestFit="1" customWidth="1"/>
    <col min="106" max="106" width="10.85546875" style="5" bestFit="1" customWidth="1"/>
    <col min="107" max="107" width="9.28515625" style="5" bestFit="1" customWidth="1"/>
    <col min="108" max="108" width="10.85546875" style="5" bestFit="1" customWidth="1"/>
    <col min="109" max="109" width="6.7109375" style="5" bestFit="1" customWidth="1"/>
    <col min="110" max="110" width="10.85546875" style="5" bestFit="1" customWidth="1"/>
    <col min="111" max="111" width="9.28515625" style="5" bestFit="1" customWidth="1"/>
    <col min="112" max="112" width="10.85546875" style="5" bestFit="1" customWidth="1"/>
    <col min="113" max="113" width="6.7109375" style="5" bestFit="1" customWidth="1"/>
    <col min="114" max="114" width="10.85546875" style="5" bestFit="1" customWidth="1"/>
    <col min="115" max="115" width="9.28515625" style="5" bestFit="1" customWidth="1"/>
    <col min="116" max="116" width="10.85546875" style="5" bestFit="1" customWidth="1"/>
    <col min="117" max="117" width="6.7109375" style="5" bestFit="1" customWidth="1"/>
    <col min="118" max="118" width="10.85546875" style="5" bestFit="1" customWidth="1"/>
    <col min="119" max="119" width="9.28515625" style="5" bestFit="1" customWidth="1"/>
    <col min="120" max="120" width="10.85546875" style="5" bestFit="1" customWidth="1"/>
    <col min="121" max="121" width="6.7109375" style="5" bestFit="1" customWidth="1"/>
    <col min="122" max="122" width="10.85546875" style="5" bestFit="1" customWidth="1"/>
    <col min="123" max="123" width="9.28515625" style="5" bestFit="1" customWidth="1"/>
    <col min="124" max="124" width="10.85546875" style="5" bestFit="1" customWidth="1"/>
    <col min="125" max="125" width="5.7109375" style="5" bestFit="1" customWidth="1"/>
    <col min="126" max="126" width="10.85546875" style="5" bestFit="1" customWidth="1"/>
    <col min="127" max="127" width="9.28515625" style="5" bestFit="1" customWidth="1"/>
    <col min="128" max="128" width="10.85546875" style="5" bestFit="1" customWidth="1"/>
    <col min="129" max="129" width="5.7109375" style="5" bestFit="1" customWidth="1"/>
    <col min="130" max="130" width="10.85546875" style="5" bestFit="1" customWidth="1"/>
    <col min="131" max="131" width="18.140625" style="5" bestFit="1" customWidth="1"/>
    <col min="132" max="132" width="10.85546875" style="5" bestFit="1" customWidth="1"/>
    <col min="133" max="133" width="5.7109375" style="5" bestFit="1" customWidth="1"/>
    <col min="134" max="134" width="10.85546875" style="5" bestFit="1" customWidth="1"/>
    <col min="135" max="135" width="18.140625" style="5" bestFit="1" customWidth="1"/>
    <col min="136" max="136" width="10.85546875" style="5" bestFit="1" customWidth="1"/>
    <col min="137" max="137" width="5.7109375" style="5" bestFit="1" customWidth="1"/>
    <col min="138" max="138" width="10.85546875" style="5" bestFit="1" customWidth="1"/>
    <col min="139" max="139" width="18.140625" style="5" bestFit="1" customWidth="1"/>
    <col min="140" max="140" width="10.85546875" style="5" bestFit="1" customWidth="1"/>
    <col min="141" max="141" width="5.7109375" style="5" bestFit="1" customWidth="1"/>
    <col min="142" max="142" width="10.85546875" style="5" bestFit="1" customWidth="1"/>
    <col min="143" max="143" width="9.28515625" style="5" bestFit="1" customWidth="1"/>
    <col min="144" max="144" width="10.85546875" style="5" bestFit="1" customWidth="1"/>
    <col min="145" max="145" width="5.7109375" style="5" bestFit="1" customWidth="1"/>
    <col min="146" max="146" width="10.85546875" style="5" bestFit="1" customWidth="1"/>
    <col min="147" max="147" width="9.28515625" style="5" bestFit="1" customWidth="1"/>
    <col min="148" max="148" width="10.85546875" style="5" bestFit="1" customWidth="1"/>
    <col min="149" max="149" width="5.7109375" style="5" bestFit="1" customWidth="1"/>
    <col min="150" max="150" width="10.85546875" style="5" bestFit="1" customWidth="1"/>
    <col min="151" max="151" width="9.28515625" style="5" bestFit="1" customWidth="1"/>
    <col min="152" max="152" width="10.85546875" style="5" bestFit="1" customWidth="1"/>
    <col min="153" max="153" width="5.7109375" style="5" bestFit="1" customWidth="1"/>
    <col min="154" max="16384" width="9.140625" style="5"/>
  </cols>
  <sheetData>
    <row r="1" spans="1:4" ht="15.75" x14ac:dyDescent="0.25">
      <c r="A1" s="4" t="s">
        <v>1116</v>
      </c>
    </row>
    <row r="2" spans="1:4" ht="14.25" customHeight="1" x14ac:dyDescent="0.25"/>
    <row r="3" spans="1:4" ht="18.75" customHeight="1" x14ac:dyDescent="0.25">
      <c r="A3" s="6" t="s">
        <v>1117</v>
      </c>
    </row>
    <row r="4" spans="1:4" x14ac:dyDescent="0.25">
      <c r="A4" s="514">
        <v>2</v>
      </c>
      <c r="B4" s="5" t="s">
        <v>1118</v>
      </c>
    </row>
    <row r="5" spans="1:4" x14ac:dyDescent="0.25">
      <c r="A5" s="38"/>
      <c r="B5" s="5" t="s">
        <v>1119</v>
      </c>
    </row>
    <row r="6" spans="1:4" x14ac:dyDescent="0.25">
      <c r="A6" s="38"/>
      <c r="B6" s="229" t="s">
        <v>1120</v>
      </c>
    </row>
    <row r="7" spans="1:4" x14ac:dyDescent="0.25">
      <c r="A7" s="38" t="s">
        <v>1121</v>
      </c>
    </row>
    <row r="8" spans="1:4" x14ac:dyDescent="0.25">
      <c r="A8" s="149"/>
      <c r="B8" s="53" t="s">
        <v>1122</v>
      </c>
      <c r="C8" s="70" t="s">
        <v>1123</v>
      </c>
    </row>
    <row r="9" spans="1:4" ht="30" x14ac:dyDescent="0.25">
      <c r="A9" s="515" t="s">
        <v>1124</v>
      </c>
      <c r="B9" s="516">
        <v>1</v>
      </c>
      <c r="C9" s="517">
        <v>1</v>
      </c>
      <c r="D9" s="229" t="s">
        <v>1125</v>
      </c>
    </row>
    <row r="10" spans="1:4" x14ac:dyDescent="0.25">
      <c r="A10" s="38"/>
    </row>
    <row r="11" spans="1:4" x14ac:dyDescent="0.25">
      <c r="A11" s="149"/>
      <c r="B11" s="518" t="s">
        <v>1126</v>
      </c>
      <c r="C11" s="253" t="s">
        <v>1127</v>
      </c>
    </row>
    <row r="12" spans="1:4" ht="30" x14ac:dyDescent="0.25">
      <c r="A12" s="515" t="s">
        <v>1128</v>
      </c>
      <c r="B12" s="519">
        <v>6.9260000000000002</v>
      </c>
      <c r="C12" s="520">
        <v>8.7040000000000006</v>
      </c>
      <c r="D12" s="521"/>
    </row>
    <row r="13" spans="1:4" x14ac:dyDescent="0.25">
      <c r="A13" s="522"/>
      <c r="B13" s="523"/>
      <c r="C13" s="523"/>
      <c r="D13" s="521"/>
    </row>
    <row r="14" spans="1:4" x14ac:dyDescent="0.25">
      <c r="A14" s="290" t="s">
        <v>1129</v>
      </c>
      <c r="B14" s="523"/>
      <c r="C14" s="523"/>
      <c r="D14" s="521"/>
    </row>
    <row r="15" spans="1:4" x14ac:dyDescent="0.25">
      <c r="A15" s="524" t="s">
        <v>1130</v>
      </c>
      <c r="B15" s="229" t="s">
        <v>1131</v>
      </c>
      <c r="C15" s="523"/>
      <c r="D15" s="521"/>
    </row>
    <row r="16" spans="1:4" x14ac:dyDescent="0.25">
      <c r="A16" s="522"/>
      <c r="B16" s="523"/>
      <c r="C16" s="523"/>
      <c r="D16" s="521"/>
    </row>
    <row r="17" spans="1:78" ht="60" x14ac:dyDescent="0.25">
      <c r="A17" s="525"/>
      <c r="B17" s="526" t="s">
        <v>1132</v>
      </c>
      <c r="C17" s="527" t="s">
        <v>1133</v>
      </c>
      <c r="D17" s="521"/>
    </row>
    <row r="18" spans="1:78" x14ac:dyDescent="0.25">
      <c r="A18" s="528" t="s">
        <v>1134</v>
      </c>
      <c r="B18" s="529">
        <v>1</v>
      </c>
      <c r="C18" s="530">
        <v>0</v>
      </c>
      <c r="D18" s="521"/>
    </row>
    <row r="19" spans="1:78" s="38" customFormat="1" x14ac:dyDescent="0.25">
      <c r="A19" s="531"/>
      <c r="B19" s="152"/>
      <c r="C19" s="152"/>
      <c r="D19" s="521"/>
    </row>
    <row r="20" spans="1:78" s="38" customFormat="1" ht="30" x14ac:dyDescent="0.25">
      <c r="A20" s="532"/>
      <c r="B20" s="533" t="s">
        <v>1135</v>
      </c>
      <c r="C20" s="533" t="s">
        <v>1136</v>
      </c>
      <c r="D20" s="534" t="s">
        <v>1137</v>
      </c>
    </row>
    <row r="21" spans="1:78" s="38" customFormat="1" x14ac:dyDescent="0.25">
      <c r="A21" s="535" t="s">
        <v>1138</v>
      </c>
      <c r="B21" s="152">
        <v>1</v>
      </c>
      <c r="C21" s="152">
        <v>0</v>
      </c>
      <c r="D21" s="536">
        <v>0</v>
      </c>
      <c r="BZ21" s="5"/>
    </row>
    <row r="22" spans="1:78" x14ac:dyDescent="0.25">
      <c r="A22" s="537" t="s">
        <v>1139</v>
      </c>
      <c r="B22" s="364">
        <v>91</v>
      </c>
      <c r="C22" s="364">
        <v>0</v>
      </c>
      <c r="D22" s="254">
        <v>0</v>
      </c>
      <c r="BZ22" s="538"/>
    </row>
    <row r="23" spans="1:78" x14ac:dyDescent="0.25">
      <c r="A23" s="38"/>
    </row>
    <row r="24" spans="1:78" ht="15" customHeight="1" x14ac:dyDescent="0.25">
      <c r="A24" s="6" t="s">
        <v>1140</v>
      </c>
    </row>
    <row r="25" spans="1:78" x14ac:dyDescent="0.25">
      <c r="A25" s="45" t="s">
        <v>1141</v>
      </c>
    </row>
    <row r="26" spans="1:78" ht="15" customHeight="1" x14ac:dyDescent="0.25">
      <c r="A26" s="115" t="s">
        <v>196</v>
      </c>
      <c r="B26" s="696" t="s">
        <v>33</v>
      </c>
      <c r="C26" s="697"/>
      <c r="D26" s="697"/>
      <c r="E26" s="697"/>
      <c r="F26" s="697"/>
      <c r="G26" s="697"/>
      <c r="H26" s="697"/>
      <c r="I26" s="697"/>
      <c r="J26" s="697"/>
      <c r="K26" s="697"/>
      <c r="L26" s="697"/>
      <c r="M26" s="697"/>
      <c r="N26" s="697"/>
      <c r="O26" s="697"/>
      <c r="P26" s="697"/>
      <c r="Q26" s="697"/>
      <c r="R26" s="697"/>
      <c r="S26" s="697"/>
      <c r="T26" s="697"/>
      <c r="U26" s="697"/>
      <c r="V26" s="697"/>
      <c r="W26" s="697"/>
      <c r="X26" s="696" t="s">
        <v>1142</v>
      </c>
      <c r="Y26" s="697"/>
      <c r="Z26" s="697"/>
      <c r="AA26" s="697"/>
      <c r="AB26" s="697"/>
      <c r="AC26" s="697"/>
      <c r="AD26" s="697"/>
      <c r="AE26" s="697"/>
      <c r="AF26" s="697"/>
      <c r="AG26" s="697"/>
      <c r="AH26" s="697"/>
      <c r="AI26" s="697"/>
      <c r="AJ26" s="697"/>
      <c r="AK26" s="697"/>
      <c r="AL26" s="697"/>
      <c r="AM26" s="697"/>
      <c r="AN26" s="697"/>
      <c r="AO26" s="697"/>
      <c r="AP26" s="697"/>
      <c r="AQ26" s="697"/>
      <c r="AR26" s="697"/>
      <c r="AS26" s="697"/>
      <c r="AT26" s="697"/>
      <c r="AU26" s="697"/>
      <c r="AV26" s="697"/>
      <c r="AW26" s="697"/>
      <c r="AX26" s="697"/>
      <c r="AY26" s="697"/>
      <c r="AZ26" s="697"/>
      <c r="BA26" s="697"/>
      <c r="BB26" s="697"/>
      <c r="BC26" s="697"/>
      <c r="BD26" s="698"/>
    </row>
    <row r="27" spans="1:78" ht="15" customHeight="1" x14ac:dyDescent="0.25">
      <c r="A27" s="539" t="s">
        <v>1143</v>
      </c>
      <c r="B27" s="696" t="s">
        <v>74</v>
      </c>
      <c r="C27" s="697"/>
      <c r="D27" s="697"/>
      <c r="E27" s="697"/>
      <c r="F27" s="697"/>
      <c r="G27" s="697"/>
      <c r="H27" s="697"/>
      <c r="I27" s="697"/>
      <c r="J27" s="697"/>
      <c r="K27" s="697"/>
      <c r="L27" s="698"/>
      <c r="M27" s="696" t="s">
        <v>140</v>
      </c>
      <c r="N27" s="697"/>
      <c r="O27" s="697"/>
      <c r="P27" s="697"/>
      <c r="Q27" s="697"/>
      <c r="R27" s="697"/>
      <c r="S27" s="697"/>
      <c r="T27" s="697"/>
      <c r="U27" s="697"/>
      <c r="V27" s="697"/>
      <c r="W27" s="698"/>
      <c r="X27" s="696" t="s">
        <v>1144</v>
      </c>
      <c r="Y27" s="697"/>
      <c r="Z27" s="697"/>
      <c r="AA27" s="697"/>
      <c r="AB27" s="697"/>
      <c r="AC27" s="697"/>
      <c r="AD27" s="697"/>
      <c r="AE27" s="697"/>
      <c r="AF27" s="697"/>
      <c r="AG27" s="697"/>
      <c r="AH27" s="698"/>
      <c r="AI27" s="696" t="s">
        <v>1145</v>
      </c>
      <c r="AJ27" s="697"/>
      <c r="AK27" s="697"/>
      <c r="AL27" s="697"/>
      <c r="AM27" s="697"/>
      <c r="AN27" s="697"/>
      <c r="AO27" s="697"/>
      <c r="AP27" s="697"/>
      <c r="AQ27" s="697"/>
      <c r="AR27" s="697"/>
      <c r="AS27" s="698"/>
      <c r="AT27" s="696" t="s">
        <v>74</v>
      </c>
      <c r="AU27" s="697"/>
      <c r="AV27" s="697"/>
      <c r="AW27" s="697"/>
      <c r="AX27" s="697"/>
      <c r="AY27" s="697"/>
      <c r="AZ27" s="697"/>
      <c r="BA27" s="697"/>
      <c r="BB27" s="697"/>
      <c r="BC27" s="697"/>
      <c r="BD27" s="698"/>
    </row>
    <row r="28" spans="1:78" ht="15" customHeight="1" x14ac:dyDescent="0.25">
      <c r="A28" s="539" t="s">
        <v>1146</v>
      </c>
      <c r="B28" s="540" t="s">
        <v>1147</v>
      </c>
      <c r="C28" s="541" t="s">
        <v>1148</v>
      </c>
      <c r="D28" s="541" t="s">
        <v>1149</v>
      </c>
      <c r="E28" s="541" t="s">
        <v>1150</v>
      </c>
      <c r="F28" s="541" t="s">
        <v>1151</v>
      </c>
      <c r="G28" s="541" t="s">
        <v>1152</v>
      </c>
      <c r="H28" s="541" t="s">
        <v>1153</v>
      </c>
      <c r="I28" s="541" t="s">
        <v>1154</v>
      </c>
      <c r="J28" s="541" t="s">
        <v>1155</v>
      </c>
      <c r="K28" s="541" t="s">
        <v>1156</v>
      </c>
      <c r="L28" s="542" t="s">
        <v>1157</v>
      </c>
      <c r="M28" s="540" t="s">
        <v>1147</v>
      </c>
      <c r="N28" s="541" t="s">
        <v>1148</v>
      </c>
      <c r="O28" s="541" t="s">
        <v>1149</v>
      </c>
      <c r="P28" s="541" t="s">
        <v>1150</v>
      </c>
      <c r="Q28" s="541" t="s">
        <v>1151</v>
      </c>
      <c r="R28" s="541" t="s">
        <v>1152</v>
      </c>
      <c r="S28" s="541" t="s">
        <v>1153</v>
      </c>
      <c r="T28" s="541" t="s">
        <v>1154</v>
      </c>
      <c r="U28" s="541" t="s">
        <v>1155</v>
      </c>
      <c r="V28" s="541" t="s">
        <v>1156</v>
      </c>
      <c r="W28" s="542" t="s">
        <v>1157</v>
      </c>
      <c r="X28" s="540" t="s">
        <v>1147</v>
      </c>
      <c r="Y28" s="541" t="s">
        <v>1148</v>
      </c>
      <c r="Z28" s="541" t="s">
        <v>1149</v>
      </c>
      <c r="AA28" s="541" t="s">
        <v>1150</v>
      </c>
      <c r="AB28" s="541" t="s">
        <v>1151</v>
      </c>
      <c r="AC28" s="541" t="s">
        <v>1152</v>
      </c>
      <c r="AD28" s="541" t="s">
        <v>1153</v>
      </c>
      <c r="AE28" s="541" t="s">
        <v>1154</v>
      </c>
      <c r="AF28" s="541" t="s">
        <v>1155</v>
      </c>
      <c r="AG28" s="541" t="s">
        <v>1156</v>
      </c>
      <c r="AH28" s="542" t="s">
        <v>1157</v>
      </c>
      <c r="AI28" s="540" t="s">
        <v>1147</v>
      </c>
      <c r="AJ28" s="541" t="s">
        <v>1148</v>
      </c>
      <c r="AK28" s="541" t="s">
        <v>1149</v>
      </c>
      <c r="AL28" s="541" t="s">
        <v>1150</v>
      </c>
      <c r="AM28" s="541" t="s">
        <v>1151</v>
      </c>
      <c r="AN28" s="541" t="s">
        <v>1152</v>
      </c>
      <c r="AO28" s="541" t="s">
        <v>1153</v>
      </c>
      <c r="AP28" s="541" t="s">
        <v>1154</v>
      </c>
      <c r="AQ28" s="541" t="s">
        <v>1155</v>
      </c>
      <c r="AR28" s="541" t="s">
        <v>1156</v>
      </c>
      <c r="AS28" s="542" t="s">
        <v>1157</v>
      </c>
      <c r="AT28" s="540" t="s">
        <v>1147</v>
      </c>
      <c r="AU28" s="541" t="s">
        <v>1148</v>
      </c>
      <c r="AV28" s="541" t="s">
        <v>1149</v>
      </c>
      <c r="AW28" s="541" t="s">
        <v>1150</v>
      </c>
      <c r="AX28" s="541" t="s">
        <v>1151</v>
      </c>
      <c r="AY28" s="541" t="s">
        <v>1152</v>
      </c>
      <c r="AZ28" s="541" t="s">
        <v>1153</v>
      </c>
      <c r="BA28" s="541" t="s">
        <v>1154</v>
      </c>
      <c r="BB28" s="541" t="s">
        <v>1155</v>
      </c>
      <c r="BC28" s="541" t="s">
        <v>1156</v>
      </c>
      <c r="BD28" s="542" t="s">
        <v>1157</v>
      </c>
    </row>
    <row r="29" spans="1:78" ht="15" customHeight="1" x14ac:dyDescent="0.25">
      <c r="A29" s="117" t="s">
        <v>1158</v>
      </c>
      <c r="B29" s="543">
        <v>0.36</v>
      </c>
      <c r="C29" s="317">
        <v>0.26</v>
      </c>
      <c r="D29" s="317">
        <v>0.34799999999999998</v>
      </c>
      <c r="E29" s="317">
        <v>0.22500000000000001</v>
      </c>
      <c r="F29" s="317">
        <v>0.34399999999999997</v>
      </c>
      <c r="G29" s="317">
        <v>0.32800000000000001</v>
      </c>
      <c r="H29" s="317">
        <v>0.34899999999999998</v>
      </c>
      <c r="I29" s="317">
        <v>0.34899999999999998</v>
      </c>
      <c r="J29" s="317">
        <v>0.34300000000000003</v>
      </c>
      <c r="K29" s="317">
        <v>0.34699999999999998</v>
      </c>
      <c r="L29" s="544">
        <v>0.34699999999999998</v>
      </c>
      <c r="M29" s="543">
        <v>0.4</v>
      </c>
      <c r="N29" s="310">
        <v>0.4</v>
      </c>
      <c r="O29" s="317">
        <v>0.34799999999999998</v>
      </c>
      <c r="P29" s="310">
        <v>0.4</v>
      </c>
      <c r="Q29" s="310">
        <v>0.4</v>
      </c>
      <c r="R29" s="310">
        <v>0.4</v>
      </c>
      <c r="S29" s="310">
        <v>0.4</v>
      </c>
      <c r="T29" s="310">
        <v>0.4</v>
      </c>
      <c r="U29" s="310">
        <v>0.4</v>
      </c>
      <c r="V29" s="310">
        <v>0.4</v>
      </c>
      <c r="W29" s="545">
        <v>0.4</v>
      </c>
      <c r="X29" s="543">
        <v>0.32</v>
      </c>
      <c r="Y29" s="317">
        <v>0.39700000000000002</v>
      </c>
      <c r="Z29" s="317">
        <v>0.28199999999999997</v>
      </c>
      <c r="AA29" s="317">
        <v>0.371</v>
      </c>
      <c r="AB29" s="317">
        <v>0.19800000000000001</v>
      </c>
      <c r="AC29" s="317">
        <v>0.30599999999999999</v>
      </c>
      <c r="AD29" s="317">
        <v>0.26100000000000001</v>
      </c>
      <c r="AE29" s="317">
        <v>0.27500000000000002</v>
      </c>
      <c r="AF29" s="317">
        <v>0.54900000000000004</v>
      </c>
      <c r="AG29" s="317">
        <v>0.29499999999999998</v>
      </c>
      <c r="AH29" s="544">
        <v>0.27600000000000002</v>
      </c>
      <c r="AI29" s="543">
        <v>0.38</v>
      </c>
      <c r="AJ29" s="317">
        <v>0.36499999999999999</v>
      </c>
      <c r="AK29" s="317">
        <v>0.32900000000000001</v>
      </c>
      <c r="AL29" s="317">
        <v>0.373</v>
      </c>
      <c r="AM29" s="317">
        <v>0.33100000000000002</v>
      </c>
      <c r="AN29" s="317">
        <v>0.32800000000000001</v>
      </c>
      <c r="AO29" s="317">
        <v>0.27400000000000002</v>
      </c>
      <c r="AP29" s="317">
        <v>0.35</v>
      </c>
      <c r="AQ29" s="317">
        <v>0.29899999999999999</v>
      </c>
      <c r="AR29" s="317">
        <v>0.23899999999999999</v>
      </c>
      <c r="AS29" s="544">
        <v>0.39</v>
      </c>
      <c r="AT29" s="543">
        <v>0.35</v>
      </c>
      <c r="AU29" s="310">
        <v>0.35</v>
      </c>
      <c r="AV29" s="317">
        <v>0.33200000000000002</v>
      </c>
      <c r="AW29" s="317">
        <v>0.34</v>
      </c>
      <c r="AX29" s="317">
        <v>0.33400000000000002</v>
      </c>
      <c r="AY29" s="317">
        <v>0.30099999999999999</v>
      </c>
      <c r="AZ29" s="317">
        <v>0.32500000000000001</v>
      </c>
      <c r="BA29" s="317">
        <v>0.33300000000000002</v>
      </c>
      <c r="BB29" s="317">
        <v>0.34</v>
      </c>
      <c r="BC29" s="317">
        <v>0.32400000000000001</v>
      </c>
      <c r="BD29" s="544">
        <v>0.33900000000000002</v>
      </c>
      <c r="BZ29" s="38"/>
    </row>
    <row r="30" spans="1:78" ht="15" customHeight="1" x14ac:dyDescent="0.25">
      <c r="A30" s="117" t="s">
        <v>1159</v>
      </c>
      <c r="B30" s="543">
        <v>0.99</v>
      </c>
      <c r="C30" s="317">
        <v>1</v>
      </c>
      <c r="D30" s="317">
        <v>0.97</v>
      </c>
      <c r="E30" s="317">
        <v>1</v>
      </c>
      <c r="F30" s="317">
        <v>1</v>
      </c>
      <c r="G30" s="317">
        <v>1</v>
      </c>
      <c r="H30" s="317">
        <v>1</v>
      </c>
      <c r="I30" s="317">
        <v>1</v>
      </c>
      <c r="J30" s="317">
        <v>1</v>
      </c>
      <c r="K30" s="317">
        <v>1</v>
      </c>
      <c r="L30" s="544">
        <v>1</v>
      </c>
      <c r="M30" s="543">
        <v>0.01</v>
      </c>
      <c r="N30" s="317">
        <v>0</v>
      </c>
      <c r="O30" s="317">
        <v>0.03</v>
      </c>
      <c r="P30" s="317">
        <v>0</v>
      </c>
      <c r="Q30" s="317">
        <v>0</v>
      </c>
      <c r="R30" s="317">
        <v>0</v>
      </c>
      <c r="S30" s="317">
        <v>0</v>
      </c>
      <c r="T30" s="317">
        <v>0</v>
      </c>
      <c r="U30" s="317">
        <v>0</v>
      </c>
      <c r="V30" s="317">
        <v>0</v>
      </c>
      <c r="W30" s="317">
        <v>0</v>
      </c>
      <c r="X30" s="543">
        <v>0.182</v>
      </c>
      <c r="Y30" s="317">
        <v>0.61899999999999999</v>
      </c>
      <c r="Z30" s="317">
        <v>0.16700000000000001</v>
      </c>
      <c r="AA30" s="317">
        <v>3.4000000000000002E-2</v>
      </c>
      <c r="AB30" s="317">
        <v>0.17199999999999999</v>
      </c>
      <c r="AC30" s="317">
        <v>0.19600000000000001</v>
      </c>
      <c r="AD30" s="317">
        <v>0.187</v>
      </c>
      <c r="AE30" s="317">
        <v>0.189</v>
      </c>
      <c r="AF30" s="317">
        <v>0.04</v>
      </c>
      <c r="AG30" s="317">
        <v>3.0000000000000001E-3</v>
      </c>
      <c r="AH30" s="544">
        <v>0.121</v>
      </c>
      <c r="AI30" s="543">
        <v>4.6000000000000041E-2</v>
      </c>
      <c r="AJ30" s="317">
        <v>0.38100000000000001</v>
      </c>
      <c r="AK30" s="317">
        <v>1E-3</v>
      </c>
      <c r="AL30" s="317">
        <v>6.6000000000000003E-2</v>
      </c>
      <c r="AM30" s="317">
        <v>7.3999999999999996E-2</v>
      </c>
      <c r="AN30" s="317">
        <v>1.0999999999999999E-2</v>
      </c>
      <c r="AO30" s="317">
        <v>1.0999999999999999E-2</v>
      </c>
      <c r="AP30" s="317">
        <v>2.1000000000000001E-2</v>
      </c>
      <c r="AQ30" s="317">
        <v>0.04</v>
      </c>
      <c r="AR30" s="317">
        <v>6.0000000000000001E-3</v>
      </c>
      <c r="AS30" s="544">
        <v>0.155</v>
      </c>
      <c r="AT30" s="543">
        <v>0.77200000000000002</v>
      </c>
      <c r="AU30" s="317">
        <v>0</v>
      </c>
      <c r="AV30" s="317">
        <v>0.83199999999999996</v>
      </c>
      <c r="AW30" s="317">
        <v>0.79900000000000004</v>
      </c>
      <c r="AX30" s="317">
        <v>0.754</v>
      </c>
      <c r="AY30" s="317">
        <v>0.79300000000000004</v>
      </c>
      <c r="AZ30" s="317">
        <v>0.80100000000000005</v>
      </c>
      <c r="BA30" s="317">
        <v>0.79</v>
      </c>
      <c r="BB30" s="317">
        <v>0.92</v>
      </c>
      <c r="BC30" s="317">
        <v>0.99</v>
      </c>
      <c r="BD30" s="544">
        <v>0.72399999999999998</v>
      </c>
    </row>
    <row r="31" spans="1:78" ht="15" customHeight="1" x14ac:dyDescent="0.25">
      <c r="A31" s="115" t="s">
        <v>1160</v>
      </c>
      <c r="B31" s="69"/>
      <c r="C31" s="53"/>
      <c r="D31" s="53"/>
      <c r="E31" s="53"/>
      <c r="F31" s="53"/>
      <c r="G31" s="53"/>
      <c r="H31" s="53"/>
      <c r="I31" s="53"/>
      <c r="J31" s="53"/>
      <c r="K31" s="53"/>
      <c r="L31" s="70"/>
      <c r="M31" s="69"/>
      <c r="N31" s="53"/>
      <c r="O31" s="53"/>
      <c r="P31" s="53"/>
      <c r="Q31" s="53"/>
      <c r="R31" s="53"/>
      <c r="S31" s="53"/>
      <c r="T31" s="53"/>
      <c r="U31" s="53"/>
      <c r="V31" s="53"/>
      <c r="W31" s="70"/>
      <c r="X31" s="69"/>
      <c r="Y31" s="53"/>
      <c r="Z31" s="53"/>
      <c r="AA31" s="53"/>
      <c r="AB31" s="53"/>
      <c r="AC31" s="53"/>
      <c r="AD31" s="53"/>
      <c r="AE31" s="53"/>
      <c r="AF31" s="53"/>
      <c r="AG31" s="53"/>
      <c r="AH31" s="70"/>
      <c r="AI31" s="69"/>
      <c r="AJ31" s="53"/>
      <c r="AK31" s="53"/>
      <c r="AL31" s="53"/>
      <c r="AM31" s="53"/>
      <c r="AN31" s="53"/>
      <c r="AO31" s="53"/>
      <c r="AP31" s="53"/>
      <c r="AQ31" s="53"/>
      <c r="AR31" s="53"/>
      <c r="AS31" s="70"/>
      <c r="AT31" s="69"/>
      <c r="AU31" s="53"/>
      <c r="AV31" s="53"/>
      <c r="AW31" s="53"/>
      <c r="AX31" s="53"/>
      <c r="AY31" s="53"/>
      <c r="AZ31" s="53"/>
      <c r="BA31" s="53"/>
      <c r="BB31" s="53"/>
      <c r="BC31" s="53"/>
      <c r="BD31" s="70"/>
      <c r="BZ31" s="38"/>
    </row>
    <row r="32" spans="1:78" ht="15" customHeight="1" x14ac:dyDescent="0.25">
      <c r="A32" s="117" t="s">
        <v>77</v>
      </c>
      <c r="B32" s="546">
        <v>8.6E-3</v>
      </c>
      <c r="C32" s="547">
        <v>3.2000000000000001E-2</v>
      </c>
      <c r="D32" s="547">
        <v>1.2E-2</v>
      </c>
      <c r="E32" s="547">
        <v>2.4E-2</v>
      </c>
      <c r="F32" s="547">
        <v>1.9E-2</v>
      </c>
      <c r="G32" s="547">
        <v>1.4E-2</v>
      </c>
      <c r="H32" s="547">
        <v>1.2999999999999999E-2</v>
      </c>
      <c r="I32" s="547">
        <v>1.4E-2</v>
      </c>
      <c r="J32" s="547">
        <v>1.7999999999999999E-2</v>
      </c>
      <c r="K32" s="547">
        <v>0.02</v>
      </c>
      <c r="L32" s="548">
        <v>1.4999999999999999E-2</v>
      </c>
      <c r="M32" s="546">
        <v>8.9999999999999998E-4</v>
      </c>
      <c r="N32" s="549">
        <v>8.9999999999999998E-4</v>
      </c>
      <c r="O32" s="547">
        <v>1E-3</v>
      </c>
      <c r="P32" s="549">
        <v>8.9999999999999998E-4</v>
      </c>
      <c r="Q32" s="549">
        <v>8.9999999999999998E-4</v>
      </c>
      <c r="R32" s="549">
        <v>8.9999999999999998E-4</v>
      </c>
      <c r="S32" s="549">
        <v>8.9999999999999998E-4</v>
      </c>
      <c r="T32" s="549">
        <v>8.9999999999999998E-4</v>
      </c>
      <c r="U32" s="549">
        <v>8.9999999999999998E-4</v>
      </c>
      <c r="V32" s="549">
        <v>8.9999999999999998E-4</v>
      </c>
      <c r="W32" s="550">
        <v>8.9999999999999998E-4</v>
      </c>
      <c r="X32" s="546">
        <v>2.8E-3</v>
      </c>
      <c r="Y32" s="547">
        <v>1E-3</v>
      </c>
      <c r="Z32" s="547">
        <v>2E-3</v>
      </c>
      <c r="AA32" s="547">
        <v>2E-3</v>
      </c>
      <c r="AB32" s="547">
        <v>3.0000000000000001E-3</v>
      </c>
      <c r="AC32" s="547">
        <v>7.0000000000000001E-3</v>
      </c>
      <c r="AD32" s="547">
        <v>6.0000000000000001E-3</v>
      </c>
      <c r="AE32" s="547">
        <v>2E-3</v>
      </c>
      <c r="AF32" s="547">
        <v>4.0000000000000001E-3</v>
      </c>
      <c r="AG32" s="547">
        <v>2E-3</v>
      </c>
      <c r="AH32" s="548">
        <v>2E-3</v>
      </c>
      <c r="AI32" s="546">
        <v>1.14E-2</v>
      </c>
      <c r="AJ32" s="547">
        <v>1.2E-2</v>
      </c>
      <c r="AK32" s="547">
        <v>1.2999999999999999E-2</v>
      </c>
      <c r="AL32" s="547">
        <v>1.2E-2</v>
      </c>
      <c r="AM32" s="547">
        <v>1.2999999999999999E-2</v>
      </c>
      <c r="AN32" s="547">
        <v>1.2999999999999999E-2</v>
      </c>
      <c r="AO32" s="547">
        <v>1.6E-2</v>
      </c>
      <c r="AP32" s="547">
        <v>1.2E-2</v>
      </c>
      <c r="AQ32" s="547">
        <v>1.4E-2</v>
      </c>
      <c r="AR32" s="547">
        <v>1.7999999999999999E-2</v>
      </c>
      <c r="AS32" s="548">
        <v>1.0999999999999999E-2</v>
      </c>
      <c r="AT32" s="546">
        <v>2.0400000000000001E-2</v>
      </c>
      <c r="AU32" s="549">
        <v>2.0400000000000001E-2</v>
      </c>
      <c r="AV32" s="547">
        <v>2.5000000000000001E-2</v>
      </c>
      <c r="AW32" s="547">
        <v>2.4E-2</v>
      </c>
      <c r="AX32" s="547">
        <v>7.0000000000000001E-3</v>
      </c>
      <c r="AY32" s="547">
        <v>2.7E-2</v>
      </c>
      <c r="AZ32" s="547">
        <v>1.2E-2</v>
      </c>
      <c r="BA32" s="547">
        <v>1.6E-2</v>
      </c>
      <c r="BB32" s="547">
        <v>7.0000000000000001E-3</v>
      </c>
      <c r="BC32" s="547">
        <v>7.0000000000000001E-3</v>
      </c>
      <c r="BD32" s="548">
        <v>8.9999999999999993E-3</v>
      </c>
      <c r="BZ32" s="38"/>
    </row>
    <row r="33" spans="1:56" ht="15" customHeight="1" x14ac:dyDescent="0.25">
      <c r="A33" s="117" t="s">
        <v>78</v>
      </c>
      <c r="B33" s="546">
        <v>5.6000000000000001E-2</v>
      </c>
      <c r="C33" s="547">
        <v>0.113</v>
      </c>
      <c r="D33" s="547">
        <v>9.9000000000000005E-2</v>
      </c>
      <c r="E33" s="547">
        <v>0.20399999999999999</v>
      </c>
      <c r="F33" s="547">
        <v>0.156</v>
      </c>
      <c r="G33" s="547">
        <v>0.112</v>
      </c>
      <c r="H33" s="547">
        <v>0.108</v>
      </c>
      <c r="I33" s="547">
        <v>0.113</v>
      </c>
      <c r="J33" s="547">
        <v>0.14699999999999999</v>
      </c>
      <c r="K33" s="547">
        <v>0.16800000000000001</v>
      </c>
      <c r="L33" s="548">
        <v>0.127</v>
      </c>
      <c r="M33" s="546">
        <v>1.5100000000000001E-2</v>
      </c>
      <c r="N33" s="549">
        <v>1.5100000000000001E-2</v>
      </c>
      <c r="O33" s="547">
        <v>1.7000000000000001E-2</v>
      </c>
      <c r="P33" s="549">
        <v>1.5100000000000001E-2</v>
      </c>
      <c r="Q33" s="549">
        <v>1.5100000000000001E-2</v>
      </c>
      <c r="R33" s="549">
        <v>1.5100000000000001E-2</v>
      </c>
      <c r="S33" s="549">
        <v>1.5100000000000001E-2</v>
      </c>
      <c r="T33" s="549">
        <v>1.5100000000000001E-2</v>
      </c>
      <c r="U33" s="549">
        <v>1.5100000000000001E-2</v>
      </c>
      <c r="V33" s="549">
        <v>1.5100000000000001E-2</v>
      </c>
      <c r="W33" s="550">
        <v>1.5100000000000001E-2</v>
      </c>
      <c r="X33" s="546">
        <v>1.66E-2</v>
      </c>
      <c r="Y33" s="547">
        <v>1.4999999999999999E-2</v>
      </c>
      <c r="Z33" s="547">
        <v>1.7999999999999999E-2</v>
      </c>
      <c r="AA33" s="547">
        <v>1.7999999999999999E-2</v>
      </c>
      <c r="AB33" s="547">
        <v>2.7E-2</v>
      </c>
      <c r="AC33" s="547">
        <v>1.9E-2</v>
      </c>
      <c r="AD33" s="547">
        <v>0.02</v>
      </c>
      <c r="AE33" s="547">
        <v>1.9E-2</v>
      </c>
      <c r="AF33" s="547">
        <v>3.5000000000000003E-2</v>
      </c>
      <c r="AG33" s="547">
        <v>1.9E-2</v>
      </c>
      <c r="AH33" s="548">
        <v>2.1000000000000001E-2</v>
      </c>
      <c r="AI33" s="546">
        <v>3.0099999999999998E-2</v>
      </c>
      <c r="AJ33" s="547">
        <v>3.1E-2</v>
      </c>
      <c r="AK33" s="547">
        <v>3.4000000000000002E-2</v>
      </c>
      <c r="AL33" s="547">
        <v>3.1E-2</v>
      </c>
      <c r="AM33" s="547">
        <v>3.4000000000000002E-2</v>
      </c>
      <c r="AN33" s="547">
        <v>3.5000000000000003E-2</v>
      </c>
      <c r="AO33" s="547">
        <v>4.1000000000000002E-2</v>
      </c>
      <c r="AP33" s="547">
        <v>3.2000000000000001E-2</v>
      </c>
      <c r="AQ33" s="547">
        <v>3.6999999999999998E-2</v>
      </c>
      <c r="AR33" s="547">
        <v>4.8000000000000001E-2</v>
      </c>
      <c r="AS33" s="548">
        <v>0.03</v>
      </c>
      <c r="AT33" s="546">
        <v>0.158</v>
      </c>
      <c r="AU33" s="549">
        <v>0.158</v>
      </c>
      <c r="AV33" s="547">
        <v>0.16500000000000001</v>
      </c>
      <c r="AW33" s="547">
        <v>0.158</v>
      </c>
      <c r="AX33" s="547">
        <v>0.17899999999999999</v>
      </c>
      <c r="AY33" s="547">
        <v>0.183</v>
      </c>
      <c r="AZ33" s="547">
        <v>0.18</v>
      </c>
      <c r="BA33" s="547">
        <v>0.17199999999999999</v>
      </c>
      <c r="BB33" s="547">
        <v>0.17699999999999999</v>
      </c>
      <c r="BC33" s="547">
        <v>0.185</v>
      </c>
      <c r="BD33" s="548">
        <v>0.18099999999999999</v>
      </c>
    </row>
    <row r="34" spans="1:56" ht="15" customHeight="1" x14ac:dyDescent="0.25">
      <c r="A34" s="117" t="s">
        <v>79</v>
      </c>
      <c r="B34" s="546">
        <v>0.3619</v>
      </c>
      <c r="C34" s="547">
        <v>1.3380000000000001</v>
      </c>
      <c r="D34" s="547">
        <v>0.64300000000000002</v>
      </c>
      <c r="E34" s="547">
        <v>2.8479999999999999</v>
      </c>
      <c r="F34" s="547">
        <v>1.385</v>
      </c>
      <c r="G34" s="547">
        <v>1.0549999999999999</v>
      </c>
      <c r="H34" s="547">
        <v>1.2130000000000001</v>
      </c>
      <c r="I34" s="547">
        <v>0.873</v>
      </c>
      <c r="J34" s="547">
        <v>1.472</v>
      </c>
      <c r="K34" s="547">
        <v>1.0029999999999999</v>
      </c>
      <c r="L34" s="548">
        <v>1.4930000000000001</v>
      </c>
      <c r="M34" s="546">
        <v>0.10150000000000001</v>
      </c>
      <c r="N34" s="549">
        <v>0.10150000000000001</v>
      </c>
      <c r="O34" s="547">
        <v>0.11700000000000001</v>
      </c>
      <c r="P34" s="549">
        <v>0.10150000000000001</v>
      </c>
      <c r="Q34" s="549">
        <v>0.10150000000000001</v>
      </c>
      <c r="R34" s="549">
        <v>0.10150000000000001</v>
      </c>
      <c r="S34" s="549">
        <v>0.10150000000000001</v>
      </c>
      <c r="T34" s="549">
        <v>0.10150000000000001</v>
      </c>
      <c r="U34" s="549">
        <v>0.10150000000000001</v>
      </c>
      <c r="V34" s="549">
        <v>0.10150000000000001</v>
      </c>
      <c r="W34" s="550">
        <v>0.10150000000000001</v>
      </c>
      <c r="X34" s="546">
        <v>2.7341000000000002</v>
      </c>
      <c r="Y34" s="547">
        <v>0.749</v>
      </c>
      <c r="Z34" s="547">
        <v>2.5030000000000001</v>
      </c>
      <c r="AA34" s="547">
        <v>1.5860000000000001</v>
      </c>
      <c r="AB34" s="547">
        <v>3.79</v>
      </c>
      <c r="AC34" s="547">
        <v>3.1659999999999999</v>
      </c>
      <c r="AD34" s="547">
        <v>2.0169999999999999</v>
      </c>
      <c r="AE34" s="547">
        <v>8.8390000000000004</v>
      </c>
      <c r="AF34" s="547">
        <v>0</v>
      </c>
      <c r="AG34" s="547">
        <v>2.9660000000000002</v>
      </c>
      <c r="AH34" s="548">
        <v>0.83099999999999996</v>
      </c>
      <c r="AI34" s="546">
        <v>4.532</v>
      </c>
      <c r="AJ34" s="547">
        <v>5.4329999999999998</v>
      </c>
      <c r="AK34" s="547">
        <v>6.1130000000000004</v>
      </c>
      <c r="AL34" s="547">
        <v>4.3419999999999996</v>
      </c>
      <c r="AM34" s="547">
        <v>6.415</v>
      </c>
      <c r="AN34" s="547">
        <v>3.448</v>
      </c>
      <c r="AO34" s="547">
        <v>4.0190000000000001</v>
      </c>
      <c r="AP34" s="547">
        <v>5.37</v>
      </c>
      <c r="AQ34" s="547">
        <v>6.0839999999999996</v>
      </c>
      <c r="AR34" s="547">
        <v>3.8239999999999998</v>
      </c>
      <c r="AS34" s="548">
        <v>3.5510000000000002</v>
      </c>
      <c r="AT34" s="546">
        <v>4.2263999999999999</v>
      </c>
      <c r="AU34" s="549">
        <v>4.2263999999999999</v>
      </c>
      <c r="AV34" s="547">
        <v>3.6219999999999999</v>
      </c>
      <c r="AW34" s="547">
        <v>0.77900000000000003</v>
      </c>
      <c r="AX34" s="547">
        <v>7.9589999999999996</v>
      </c>
      <c r="AY34" s="547">
        <v>3.9239999999999999</v>
      </c>
      <c r="AZ34" s="547">
        <v>7.0090000000000003</v>
      </c>
      <c r="BA34" s="547">
        <v>5.1459999999999999</v>
      </c>
      <c r="BB34" s="547">
        <v>7.8179999999999996</v>
      </c>
      <c r="BC34" s="547">
        <v>8.2040000000000006</v>
      </c>
      <c r="BD34" s="548">
        <v>7.8410000000000002</v>
      </c>
    </row>
    <row r="35" spans="1:56" ht="15" customHeight="1" x14ac:dyDescent="0.25">
      <c r="A35" s="117" t="s">
        <v>80</v>
      </c>
      <c r="B35" s="546">
        <v>6.1400000000000003E-2</v>
      </c>
      <c r="C35" s="547">
        <v>11.887</v>
      </c>
      <c r="D35" s="547">
        <v>0.187</v>
      </c>
      <c r="E35" s="547">
        <v>0.11799999999999999</v>
      </c>
      <c r="F35" s="547">
        <v>0.13900000000000001</v>
      </c>
      <c r="G35" s="547">
        <v>0.25900000000000001</v>
      </c>
      <c r="H35" s="547">
        <v>0.39300000000000002</v>
      </c>
      <c r="I35" s="547">
        <v>0.22800000000000001</v>
      </c>
      <c r="J35" s="547">
        <v>0.186</v>
      </c>
      <c r="K35" s="547">
        <v>0.124</v>
      </c>
      <c r="L35" s="548">
        <v>0.39900000000000002</v>
      </c>
      <c r="M35" s="546">
        <v>1.6964999999999999</v>
      </c>
      <c r="N35" s="549">
        <v>1.6964999999999999</v>
      </c>
      <c r="O35" s="547">
        <v>1.95</v>
      </c>
      <c r="P35" s="549">
        <v>1.6964999999999999</v>
      </c>
      <c r="Q35" s="549">
        <v>1.6964999999999999</v>
      </c>
      <c r="R35" s="549">
        <v>1.6964999999999999</v>
      </c>
      <c r="S35" s="549">
        <v>1.6964999999999999</v>
      </c>
      <c r="T35" s="549">
        <v>1.6964999999999999</v>
      </c>
      <c r="U35" s="549">
        <v>1.6964999999999999</v>
      </c>
      <c r="V35" s="549">
        <v>1.6964999999999999</v>
      </c>
      <c r="W35" s="550">
        <v>1.6964999999999999</v>
      </c>
      <c r="X35" s="546">
        <v>0.17</v>
      </c>
      <c r="Y35" s="547">
        <v>5.2999999999999999E-2</v>
      </c>
      <c r="Z35" s="547">
        <v>0.32700000000000001</v>
      </c>
      <c r="AA35" s="547">
        <v>0.33800000000000002</v>
      </c>
      <c r="AB35" s="547">
        <v>0.50900000000000001</v>
      </c>
      <c r="AC35" s="547">
        <v>0.34799999999999998</v>
      </c>
      <c r="AD35" s="547">
        <v>0.372</v>
      </c>
      <c r="AE35" s="547">
        <v>0.36099999999999999</v>
      </c>
      <c r="AF35" s="547">
        <v>0.64700000000000002</v>
      </c>
      <c r="AG35" s="547">
        <v>0.34499999999999997</v>
      </c>
      <c r="AH35" s="548">
        <v>0.28000000000000003</v>
      </c>
      <c r="AI35" s="551">
        <v>8.0999999999999996E-3</v>
      </c>
      <c r="AJ35" s="547">
        <v>0.01</v>
      </c>
      <c r="AK35" s="547">
        <v>1.0999999999999999E-2</v>
      </c>
      <c r="AL35" s="547">
        <v>0.01</v>
      </c>
      <c r="AM35" s="547">
        <v>1.0999999999999999E-2</v>
      </c>
      <c r="AN35" s="547">
        <v>1.0999999999999999E-2</v>
      </c>
      <c r="AO35" s="547">
        <v>3.2000000000000001E-2</v>
      </c>
      <c r="AP35" s="547">
        <v>7.0999999999999994E-2</v>
      </c>
      <c r="AQ35" s="547">
        <v>1.2E-2</v>
      </c>
      <c r="AR35" s="547">
        <v>1.6E-2</v>
      </c>
      <c r="AS35" s="548">
        <v>0.01</v>
      </c>
      <c r="AT35" s="546">
        <v>0.1694</v>
      </c>
      <c r="AU35" s="549">
        <v>0.1694</v>
      </c>
      <c r="AV35" s="547">
        <v>0.23300000000000001</v>
      </c>
      <c r="AW35" s="547">
        <v>0.222</v>
      </c>
      <c r="AX35" s="547">
        <v>8.3000000000000004E-2</v>
      </c>
      <c r="AY35" s="547">
        <v>9.9000000000000005E-2</v>
      </c>
      <c r="AZ35" s="547">
        <v>0.11</v>
      </c>
      <c r="BA35" s="547">
        <v>9.8000000000000004E-2</v>
      </c>
      <c r="BB35" s="547">
        <v>8.1000000000000003E-2</v>
      </c>
      <c r="BC35" s="547">
        <v>8.5000000000000006E-2</v>
      </c>
      <c r="BD35" s="548">
        <v>9.6000000000000002E-2</v>
      </c>
    </row>
    <row r="36" spans="1:56" ht="15" customHeight="1" x14ac:dyDescent="0.25">
      <c r="A36" s="117" t="s">
        <v>81</v>
      </c>
      <c r="B36" s="551">
        <v>4.3200000000000002E-2</v>
      </c>
      <c r="C36" s="547">
        <v>3.504</v>
      </c>
      <c r="D36" s="547">
        <v>0.13100000000000001</v>
      </c>
      <c r="E36" s="547">
        <v>0.11799999999999999</v>
      </c>
      <c r="F36" s="547">
        <v>0.11</v>
      </c>
      <c r="G36" s="547">
        <v>0.185</v>
      </c>
      <c r="H36" s="547">
        <v>0.25700000000000001</v>
      </c>
      <c r="I36" s="547">
        <v>0.18</v>
      </c>
      <c r="J36" s="547">
        <v>0.161</v>
      </c>
      <c r="K36" s="547">
        <v>0.11</v>
      </c>
      <c r="L36" s="548">
        <v>0.247</v>
      </c>
      <c r="M36" s="546">
        <v>0.4945</v>
      </c>
      <c r="N36" s="549">
        <v>0.4945</v>
      </c>
      <c r="O36" s="547">
        <v>0.56799999999999995</v>
      </c>
      <c r="P36" s="549">
        <v>0.4945</v>
      </c>
      <c r="Q36" s="549">
        <v>0.4945</v>
      </c>
      <c r="R36" s="549">
        <v>0.4945</v>
      </c>
      <c r="S36" s="549">
        <v>0.4945</v>
      </c>
      <c r="T36" s="549">
        <v>0.4945</v>
      </c>
      <c r="U36" s="549">
        <v>0.4945</v>
      </c>
      <c r="V36" s="549">
        <v>0.4945</v>
      </c>
      <c r="W36" s="550">
        <v>0.4945</v>
      </c>
      <c r="X36" s="546">
        <v>7.0099999999999996E-2</v>
      </c>
      <c r="Y36" s="547">
        <v>3.9E-2</v>
      </c>
      <c r="Z36" s="547">
        <v>7.9000000000000001E-2</v>
      </c>
      <c r="AA36" s="547">
        <v>8.1000000000000003E-2</v>
      </c>
      <c r="AB36" s="547">
        <v>0.122</v>
      </c>
      <c r="AC36" s="547">
        <v>8.3000000000000004E-2</v>
      </c>
      <c r="AD36" s="547">
        <v>8.8999999999999996E-2</v>
      </c>
      <c r="AE36" s="547">
        <v>8.6999999999999994E-2</v>
      </c>
      <c r="AF36" s="547">
        <v>0.155</v>
      </c>
      <c r="AG36" s="547">
        <v>8.3000000000000004E-2</v>
      </c>
      <c r="AH36" s="548">
        <v>6.7000000000000004E-2</v>
      </c>
      <c r="AI36" s="551">
        <v>1.24E-2</v>
      </c>
      <c r="AJ36" s="547">
        <v>0.01</v>
      </c>
      <c r="AK36" s="547">
        <v>1.0999999999999999E-2</v>
      </c>
      <c r="AL36" s="547">
        <v>0.01</v>
      </c>
      <c r="AM36" s="547">
        <v>1.0999999999999999E-2</v>
      </c>
      <c r="AN36" s="547">
        <v>1.0999999999999999E-2</v>
      </c>
      <c r="AO36" s="547">
        <v>2.8000000000000001E-2</v>
      </c>
      <c r="AP36" s="547">
        <v>5.7000000000000002E-2</v>
      </c>
      <c r="AQ36" s="547">
        <v>1.2E-2</v>
      </c>
      <c r="AR36" s="547">
        <v>1.6E-2</v>
      </c>
      <c r="AS36" s="548">
        <v>0.01</v>
      </c>
      <c r="AT36" s="551">
        <v>0.13150000000000001</v>
      </c>
      <c r="AU36" s="549">
        <v>0.13150000000000001</v>
      </c>
      <c r="AV36" s="547">
        <v>0.18099999999999999</v>
      </c>
      <c r="AW36" s="547">
        <v>0.17299999999999999</v>
      </c>
      <c r="AX36" s="547">
        <v>5.6000000000000001E-2</v>
      </c>
      <c r="AY36" s="547">
        <v>8.5999999999999993E-2</v>
      </c>
      <c r="AZ36" s="547">
        <v>7.9000000000000001E-2</v>
      </c>
      <c r="BA36" s="547">
        <v>7.5999999999999998E-2</v>
      </c>
      <c r="BB36" s="547">
        <v>5.5E-2</v>
      </c>
      <c r="BC36" s="547">
        <v>5.7000000000000002E-2</v>
      </c>
      <c r="BD36" s="548">
        <v>6.7000000000000004E-2</v>
      </c>
    </row>
    <row r="37" spans="1:56" ht="15" customHeight="1" x14ac:dyDescent="0.25">
      <c r="A37" s="117" t="s">
        <v>82</v>
      </c>
      <c r="B37" s="551">
        <v>2.3641000000000001</v>
      </c>
      <c r="C37" s="547">
        <v>4.2709999999999999</v>
      </c>
      <c r="D37" s="547">
        <v>1.667</v>
      </c>
      <c r="E37" s="547">
        <v>8.9629999999999992</v>
      </c>
      <c r="F37" s="547">
        <v>3.3159999999999998</v>
      </c>
      <c r="G37" s="547">
        <v>4.32</v>
      </c>
      <c r="H37" s="547">
        <v>4.2229999999999999</v>
      </c>
      <c r="I37" s="547">
        <v>2.8119999999999998</v>
      </c>
      <c r="J37" s="547">
        <v>3.0430000000000001</v>
      </c>
      <c r="K37" s="547">
        <v>4.5419999999999998</v>
      </c>
      <c r="L37" s="548">
        <v>1.0309999999999999</v>
      </c>
      <c r="M37" s="546">
        <v>3.5099999999999999E-2</v>
      </c>
      <c r="N37" s="549">
        <v>3.5099999999999999E-2</v>
      </c>
      <c r="O37" s="547">
        <v>0.04</v>
      </c>
      <c r="P37" s="549">
        <v>3.5099999999999999E-2</v>
      </c>
      <c r="Q37" s="549">
        <v>3.5099999999999999E-2</v>
      </c>
      <c r="R37" s="549">
        <v>3.5099999999999999E-2</v>
      </c>
      <c r="S37" s="549">
        <v>3.5099999999999999E-2</v>
      </c>
      <c r="T37" s="549">
        <v>3.5099999999999999E-2</v>
      </c>
      <c r="U37" s="549">
        <v>3.5099999999999999E-2</v>
      </c>
      <c r="V37" s="549">
        <v>3.5099999999999999E-2</v>
      </c>
      <c r="W37" s="550">
        <v>3.5099999999999999E-2</v>
      </c>
      <c r="X37" s="546">
        <v>0.43359999999999999</v>
      </c>
      <c r="Y37" s="547">
        <v>0.48899999999999999</v>
      </c>
      <c r="Z37" s="547">
        <v>0.33100000000000002</v>
      </c>
      <c r="AA37" s="547">
        <v>0.13400000000000001</v>
      </c>
      <c r="AB37" s="547">
        <v>0.44</v>
      </c>
      <c r="AC37" s="547">
        <v>1.6479999999999999</v>
      </c>
      <c r="AD37" s="547">
        <v>0.44900000000000001</v>
      </c>
      <c r="AE37" s="547">
        <v>2.99</v>
      </c>
      <c r="AF37" s="547">
        <v>0</v>
      </c>
      <c r="AG37" s="547">
        <v>0.65100000000000002</v>
      </c>
      <c r="AH37" s="548">
        <v>8.7999999999999995E-2</v>
      </c>
      <c r="AI37" s="551">
        <v>0.1086</v>
      </c>
      <c r="AJ37" s="547">
        <v>0.26</v>
      </c>
      <c r="AK37" s="547">
        <v>1.7350000000000001</v>
      </c>
      <c r="AL37" s="547">
        <v>0.18</v>
      </c>
      <c r="AM37" s="547">
        <v>0.223</v>
      </c>
      <c r="AN37" s="547">
        <v>0.22600000000000001</v>
      </c>
      <c r="AO37" s="547">
        <v>0.37</v>
      </c>
      <c r="AP37" s="547">
        <v>0.23499999999999999</v>
      </c>
      <c r="AQ37" s="547">
        <v>0.28000000000000003</v>
      </c>
      <c r="AR37" s="547">
        <v>0.80300000000000005</v>
      </c>
      <c r="AS37" s="548">
        <v>0.28699999999999998</v>
      </c>
      <c r="AT37" s="551">
        <v>3.6036999999999999</v>
      </c>
      <c r="AU37" s="549">
        <v>3.6036999999999999</v>
      </c>
      <c r="AV37" s="547">
        <v>10.042999999999999</v>
      </c>
      <c r="AW37" s="547">
        <v>0.65600000000000003</v>
      </c>
      <c r="AX37" s="547">
        <v>7.5529999999999999</v>
      </c>
      <c r="AY37" s="547">
        <v>3.8980000000000001</v>
      </c>
      <c r="AZ37" s="547">
        <v>8.8610000000000007</v>
      </c>
      <c r="BA37" s="547">
        <v>8.2720000000000002</v>
      </c>
      <c r="BB37" s="547">
        <v>7.4189999999999996</v>
      </c>
      <c r="BC37" s="547">
        <v>7.7859999999999996</v>
      </c>
      <c r="BD37" s="548">
        <v>7.4409999999999998</v>
      </c>
    </row>
    <row r="38" spans="1:56" ht="15" customHeight="1" x14ac:dyDescent="0.25">
      <c r="A38" s="117" t="s">
        <v>83</v>
      </c>
      <c r="B38" s="551">
        <v>1.8576E-3</v>
      </c>
      <c r="C38" s="144">
        <v>0.150672</v>
      </c>
      <c r="D38" s="144">
        <v>5.633E-3</v>
      </c>
      <c r="E38" s="144">
        <v>5.0739999999999995E-3</v>
      </c>
      <c r="F38" s="144">
        <v>4.7299999999999998E-3</v>
      </c>
      <c r="G38" s="144">
        <v>7.9550000000000003E-3</v>
      </c>
      <c r="H38" s="144">
        <v>1.1051E-2</v>
      </c>
      <c r="I38" s="144">
        <v>7.7399999999999995E-3</v>
      </c>
      <c r="J38" s="144">
        <v>6.9230000000000003E-3</v>
      </c>
      <c r="K38" s="144">
        <v>4.7299999999999998E-3</v>
      </c>
      <c r="L38" s="266">
        <v>1.0621E-2</v>
      </c>
      <c r="M38" s="546">
        <v>2.1263500000000001E-2</v>
      </c>
      <c r="N38" s="549">
        <v>2.1263500000000001E-2</v>
      </c>
      <c r="O38" s="144">
        <v>2.4423999999999998E-2</v>
      </c>
      <c r="P38" s="549">
        <v>2.1263500000000001E-2</v>
      </c>
      <c r="Q38" s="549">
        <v>2.1263500000000001E-2</v>
      </c>
      <c r="R38" s="549">
        <v>2.1263500000000001E-2</v>
      </c>
      <c r="S38" s="549">
        <v>2.1263500000000001E-2</v>
      </c>
      <c r="T38" s="549">
        <v>2.1263500000000001E-2</v>
      </c>
      <c r="U38" s="549">
        <v>2.1263500000000001E-2</v>
      </c>
      <c r="V38" s="549">
        <v>2.1263500000000001E-2</v>
      </c>
      <c r="W38" s="550">
        <v>2.1263500000000001E-2</v>
      </c>
      <c r="X38" s="551">
        <v>4.2059999999999997E-3</v>
      </c>
      <c r="Y38" s="144">
        <v>2.3400000000000001E-3</v>
      </c>
      <c r="Z38" s="144">
        <v>4.7399999999999994E-3</v>
      </c>
      <c r="AA38" s="144">
        <v>4.8599999999999997E-3</v>
      </c>
      <c r="AB38" s="144">
        <v>7.3200000000000001E-3</v>
      </c>
      <c r="AC38" s="144">
        <v>4.9800000000000001E-3</v>
      </c>
      <c r="AD38" s="144">
        <v>5.3400000000000001E-3</v>
      </c>
      <c r="AE38" s="144">
        <v>5.2199999999999998E-3</v>
      </c>
      <c r="AF38" s="144">
        <v>9.2999999999999992E-3</v>
      </c>
      <c r="AG38" s="144">
        <v>4.9800000000000001E-3</v>
      </c>
      <c r="AH38" s="266">
        <v>4.0200000000000001E-3</v>
      </c>
      <c r="AI38" s="551">
        <v>1.8599999999999999E-3</v>
      </c>
      <c r="AJ38" s="144">
        <v>1.5E-3</v>
      </c>
      <c r="AK38" s="144">
        <v>1.6499999999999998E-3</v>
      </c>
      <c r="AL38" s="144">
        <v>1.5E-3</v>
      </c>
      <c r="AM38" s="144">
        <v>1.6499999999999998E-3</v>
      </c>
      <c r="AN38" s="144">
        <v>1.6499999999999998E-3</v>
      </c>
      <c r="AO38" s="144">
        <v>4.1999999999999997E-3</v>
      </c>
      <c r="AP38" s="144">
        <v>8.5500000000000003E-3</v>
      </c>
      <c r="AQ38" s="144">
        <v>1.8E-3</v>
      </c>
      <c r="AR38" s="144">
        <v>2.3999999999999998E-3</v>
      </c>
      <c r="AS38" s="266">
        <v>1.5E-3</v>
      </c>
      <c r="AT38" s="551">
        <v>8.3371000000000001E-3</v>
      </c>
      <c r="AU38" s="144">
        <v>8.3371000000000001E-3</v>
      </c>
      <c r="AV38" s="144">
        <v>1.14754E-2</v>
      </c>
      <c r="AW38" s="144">
        <v>1.0968199999999999E-2</v>
      </c>
      <c r="AX38" s="144">
        <v>3.5504000000000004E-3</v>
      </c>
      <c r="AY38" s="144">
        <v>5.4523999999999996E-3</v>
      </c>
      <c r="AZ38" s="144">
        <v>5.0085999999999993E-3</v>
      </c>
      <c r="BA38" s="144">
        <v>4.8183999999999996E-3</v>
      </c>
      <c r="BB38" s="144">
        <v>3.4870000000000001E-3</v>
      </c>
      <c r="BC38" s="144">
        <v>3.6137999999999999E-3</v>
      </c>
      <c r="BD38" s="266">
        <v>4.2477999999999995E-3</v>
      </c>
    </row>
    <row r="39" spans="1:56" ht="15" customHeight="1" x14ac:dyDescent="0.25">
      <c r="A39" s="117" t="s">
        <v>84</v>
      </c>
      <c r="B39" s="551">
        <v>3.4992000000000001E-3</v>
      </c>
      <c r="C39" s="144">
        <v>0.28382400000000002</v>
      </c>
      <c r="D39" s="144">
        <v>1.0610999999999999E-2</v>
      </c>
      <c r="E39" s="144">
        <v>9.5579999999999988E-3</v>
      </c>
      <c r="F39" s="144">
        <v>8.9099999999999995E-3</v>
      </c>
      <c r="G39" s="144">
        <v>1.4985E-2</v>
      </c>
      <c r="H39" s="144">
        <v>2.0817000000000002E-2</v>
      </c>
      <c r="I39" s="144">
        <v>1.4579999999999999E-2</v>
      </c>
      <c r="J39" s="144">
        <v>1.3041000000000001E-2</v>
      </c>
      <c r="K39" s="144">
        <v>8.9099999999999995E-3</v>
      </c>
      <c r="L39" s="266">
        <v>2.0006999999999997E-2</v>
      </c>
      <c r="M39" s="546">
        <v>4.00545E-2</v>
      </c>
      <c r="N39" s="549">
        <v>4.00545E-2</v>
      </c>
      <c r="O39" s="144">
        <v>4.6007999999999993E-2</v>
      </c>
      <c r="P39" s="549">
        <v>4.00545E-2</v>
      </c>
      <c r="Q39" s="549">
        <v>4.00545E-2</v>
      </c>
      <c r="R39" s="549">
        <v>4.00545E-2</v>
      </c>
      <c r="S39" s="549">
        <v>4.00545E-2</v>
      </c>
      <c r="T39" s="549">
        <v>4.00545E-2</v>
      </c>
      <c r="U39" s="549">
        <v>4.00545E-2</v>
      </c>
      <c r="V39" s="549">
        <v>4.00545E-2</v>
      </c>
      <c r="W39" s="550">
        <v>4.00545E-2</v>
      </c>
      <c r="X39" s="551">
        <v>2.8039999999999996E-3</v>
      </c>
      <c r="Y39" s="144">
        <v>1.56E-3</v>
      </c>
      <c r="Z39" s="144">
        <v>3.16E-3</v>
      </c>
      <c r="AA39" s="144">
        <v>3.2400000000000003E-3</v>
      </c>
      <c r="AB39" s="144">
        <v>4.8799999999999998E-3</v>
      </c>
      <c r="AC39" s="144">
        <v>3.32E-3</v>
      </c>
      <c r="AD39" s="144">
        <v>3.5599999999999998E-3</v>
      </c>
      <c r="AE39" s="144">
        <v>3.4799999999999996E-3</v>
      </c>
      <c r="AF39" s="144">
        <v>6.1999999999999998E-3</v>
      </c>
      <c r="AG39" s="144">
        <v>3.32E-3</v>
      </c>
      <c r="AH39" s="266">
        <v>2.6800000000000001E-3</v>
      </c>
      <c r="AI39" s="551">
        <v>4.836E-3</v>
      </c>
      <c r="AJ39" s="144">
        <v>3.9000000000000003E-3</v>
      </c>
      <c r="AK39" s="144">
        <v>4.2899999999999995E-3</v>
      </c>
      <c r="AL39" s="144">
        <v>3.9000000000000003E-3</v>
      </c>
      <c r="AM39" s="144">
        <v>4.2899999999999995E-3</v>
      </c>
      <c r="AN39" s="144">
        <v>4.2899999999999995E-3</v>
      </c>
      <c r="AO39" s="144">
        <v>1.0920000000000001E-2</v>
      </c>
      <c r="AP39" s="144">
        <v>2.223E-2</v>
      </c>
      <c r="AQ39" s="144">
        <v>4.6800000000000001E-3</v>
      </c>
      <c r="AR39" s="144">
        <v>6.2399999999999999E-3</v>
      </c>
      <c r="AS39" s="266">
        <v>3.9000000000000003E-3</v>
      </c>
      <c r="AT39" s="551">
        <v>5.7860000000000012E-3</v>
      </c>
      <c r="AU39" s="144">
        <v>5.7860000000000012E-3</v>
      </c>
      <c r="AV39" s="144">
        <v>7.9640000000000006E-3</v>
      </c>
      <c r="AW39" s="144">
        <v>7.6119999999999998E-3</v>
      </c>
      <c r="AX39" s="144">
        <v>2.4640000000000005E-3</v>
      </c>
      <c r="AY39" s="144">
        <v>3.784E-3</v>
      </c>
      <c r="AZ39" s="144">
        <v>3.4760000000000004E-3</v>
      </c>
      <c r="BA39" s="144">
        <v>3.3440000000000002E-3</v>
      </c>
      <c r="BB39" s="144">
        <v>2.4200000000000003E-3</v>
      </c>
      <c r="BC39" s="144">
        <v>2.5080000000000002E-3</v>
      </c>
      <c r="BD39" s="266">
        <v>2.9480000000000005E-3</v>
      </c>
    </row>
    <row r="40" spans="1:56" ht="15" customHeight="1" x14ac:dyDescent="0.25">
      <c r="A40" s="117" t="s">
        <v>85</v>
      </c>
      <c r="B40" s="551">
        <v>0.01</v>
      </c>
      <c r="C40" s="547">
        <v>1.4E-2</v>
      </c>
      <c r="D40" s="547">
        <v>0.01</v>
      </c>
      <c r="E40" s="547">
        <v>1.6E-2</v>
      </c>
      <c r="F40" s="547">
        <v>0.01</v>
      </c>
      <c r="G40" s="547">
        <v>1.0999999999999999E-2</v>
      </c>
      <c r="H40" s="547">
        <v>0.01</v>
      </c>
      <c r="I40" s="547">
        <v>0.01</v>
      </c>
      <c r="J40" s="547">
        <v>0.01</v>
      </c>
      <c r="K40" s="547">
        <v>0.01</v>
      </c>
      <c r="L40" s="548">
        <v>0.01</v>
      </c>
      <c r="M40" s="546">
        <v>8.9999999999999993E-3</v>
      </c>
      <c r="N40" s="549">
        <v>8.9999999999999993E-3</v>
      </c>
      <c r="O40" s="547">
        <v>0.01</v>
      </c>
      <c r="P40" s="549">
        <v>8.9999999999999993E-3</v>
      </c>
      <c r="Q40" s="549">
        <v>8.9999999999999993E-3</v>
      </c>
      <c r="R40" s="549">
        <v>8.9999999999999993E-3</v>
      </c>
      <c r="S40" s="549">
        <v>8.9999999999999993E-3</v>
      </c>
      <c r="T40" s="549">
        <v>8.9999999999999993E-3</v>
      </c>
      <c r="U40" s="549">
        <v>8.9999999999999993E-3</v>
      </c>
      <c r="V40" s="549">
        <v>8.9999999999999993E-3</v>
      </c>
      <c r="W40" s="550">
        <v>8.9999999999999993E-3</v>
      </c>
      <c r="X40" s="551">
        <v>3.2199999999999999E-2</v>
      </c>
      <c r="Y40" s="547">
        <v>2.7E-2</v>
      </c>
      <c r="Z40" s="547">
        <v>3.4000000000000002E-2</v>
      </c>
      <c r="AA40" s="547">
        <v>3.5999999999999997E-2</v>
      </c>
      <c r="AB40" s="547">
        <v>5.3999999999999999E-2</v>
      </c>
      <c r="AC40" s="547">
        <v>3.6999999999999998E-2</v>
      </c>
      <c r="AD40" s="547">
        <v>3.9E-2</v>
      </c>
      <c r="AE40" s="547">
        <v>3.7999999999999999E-2</v>
      </c>
      <c r="AF40" s="547">
        <v>6.8000000000000005E-2</v>
      </c>
      <c r="AG40" s="547">
        <v>3.5999999999999997E-2</v>
      </c>
      <c r="AH40" s="548">
        <v>3.9E-2</v>
      </c>
      <c r="AI40" s="551">
        <v>2.8400000000000002E-2</v>
      </c>
      <c r="AJ40" s="547">
        <v>0.03</v>
      </c>
      <c r="AK40" s="547">
        <v>3.3000000000000002E-2</v>
      </c>
      <c r="AL40" s="547">
        <v>2.9000000000000001E-2</v>
      </c>
      <c r="AM40" s="547">
        <v>3.3000000000000002E-2</v>
      </c>
      <c r="AN40" s="547">
        <v>3.3000000000000002E-2</v>
      </c>
      <c r="AO40" s="547">
        <v>3.9E-2</v>
      </c>
      <c r="AP40" s="547">
        <v>3.1E-2</v>
      </c>
      <c r="AQ40" s="547">
        <v>3.5999999999999997E-2</v>
      </c>
      <c r="AR40" s="547">
        <v>4.4999999999999998E-2</v>
      </c>
      <c r="AS40" s="548">
        <v>2.8000000000000001E-2</v>
      </c>
      <c r="AT40" s="551">
        <v>3.1E-2</v>
      </c>
      <c r="AU40" s="549">
        <v>3.1E-2</v>
      </c>
      <c r="AV40" s="547">
        <v>3.3000000000000002E-2</v>
      </c>
      <c r="AW40" s="547">
        <v>3.2000000000000001E-2</v>
      </c>
      <c r="AX40" s="547">
        <v>3.2000000000000001E-2</v>
      </c>
      <c r="AY40" s="547">
        <v>3.5999999999999997E-2</v>
      </c>
      <c r="AZ40" s="547">
        <v>3.3000000000000002E-2</v>
      </c>
      <c r="BA40" s="547">
        <v>3.2000000000000001E-2</v>
      </c>
      <c r="BB40" s="547">
        <v>3.2000000000000001E-2</v>
      </c>
      <c r="BC40" s="547">
        <v>3.3000000000000002E-2</v>
      </c>
      <c r="BD40" s="548">
        <v>3.2000000000000001E-2</v>
      </c>
    </row>
    <row r="41" spans="1:56" ht="15" customHeight="1" x14ac:dyDescent="0.25">
      <c r="A41" s="430" t="s">
        <v>86</v>
      </c>
      <c r="B41" s="552">
        <v>1.4999999999999999E-2</v>
      </c>
      <c r="C41" s="553">
        <v>2.1000000000000001E-2</v>
      </c>
      <c r="D41" s="553">
        <v>1.6E-2</v>
      </c>
      <c r="E41" s="553">
        <v>2.4E-2</v>
      </c>
      <c r="F41" s="553">
        <v>1.6E-2</v>
      </c>
      <c r="G41" s="553">
        <v>1.6E-2</v>
      </c>
      <c r="H41" s="553">
        <v>1.4999999999999999E-2</v>
      </c>
      <c r="I41" s="553">
        <v>1.4999999999999999E-2</v>
      </c>
      <c r="J41" s="553">
        <v>1.6E-2</v>
      </c>
      <c r="K41" s="553">
        <v>1.6E-2</v>
      </c>
      <c r="L41" s="554">
        <v>1.6E-2</v>
      </c>
      <c r="M41" s="555">
        <v>1.35E-2</v>
      </c>
      <c r="N41" s="556">
        <v>1.35E-2</v>
      </c>
      <c r="O41" s="553">
        <v>1.6E-2</v>
      </c>
      <c r="P41" s="556">
        <v>1.35E-2</v>
      </c>
      <c r="Q41" s="556">
        <v>1.35E-2</v>
      </c>
      <c r="R41" s="556">
        <v>1.35E-2</v>
      </c>
      <c r="S41" s="556">
        <v>1.35E-2</v>
      </c>
      <c r="T41" s="556">
        <v>1.35E-2</v>
      </c>
      <c r="U41" s="556">
        <v>1.35E-2</v>
      </c>
      <c r="V41" s="556">
        <v>1.35E-2</v>
      </c>
      <c r="W41" s="557">
        <v>1.35E-2</v>
      </c>
      <c r="X41" s="555">
        <v>6.4000000000000003E-3</v>
      </c>
      <c r="Y41" s="553">
        <v>5.0000000000000001E-3</v>
      </c>
      <c r="Z41" s="553">
        <v>7.0000000000000001E-3</v>
      </c>
      <c r="AA41" s="553">
        <v>7.0000000000000001E-3</v>
      </c>
      <c r="AB41" s="553">
        <v>1.0999999999999999E-2</v>
      </c>
      <c r="AC41" s="553">
        <v>8.0000000000000002E-3</v>
      </c>
      <c r="AD41" s="553">
        <v>8.0000000000000002E-3</v>
      </c>
      <c r="AE41" s="553">
        <v>8.0000000000000002E-3</v>
      </c>
      <c r="AF41" s="553">
        <v>1.4E-2</v>
      </c>
      <c r="AG41" s="553">
        <v>7.0000000000000001E-3</v>
      </c>
      <c r="AH41" s="554">
        <v>8.0000000000000002E-3</v>
      </c>
      <c r="AI41" s="552">
        <v>5.5999999999999999E-3</v>
      </c>
      <c r="AJ41" s="553">
        <v>6.0000000000000001E-3</v>
      </c>
      <c r="AK41" s="553">
        <v>7.0000000000000001E-3</v>
      </c>
      <c r="AL41" s="553">
        <v>6.0000000000000001E-3</v>
      </c>
      <c r="AM41" s="553">
        <v>7.0000000000000001E-3</v>
      </c>
      <c r="AN41" s="553">
        <v>7.0000000000000001E-3</v>
      </c>
      <c r="AO41" s="553">
        <v>8.0000000000000002E-3</v>
      </c>
      <c r="AP41" s="553">
        <v>6.0000000000000001E-3</v>
      </c>
      <c r="AQ41" s="553">
        <v>7.0000000000000001E-3</v>
      </c>
      <c r="AR41" s="553">
        <v>8.9999999999999993E-3</v>
      </c>
      <c r="AS41" s="554">
        <v>6.0000000000000001E-3</v>
      </c>
      <c r="AT41" s="552">
        <v>6.1999999999999998E-3</v>
      </c>
      <c r="AU41" s="556">
        <v>6.1999999999999998E-3</v>
      </c>
      <c r="AV41" s="553">
        <v>7.0000000000000001E-3</v>
      </c>
      <c r="AW41" s="553">
        <v>6.0000000000000001E-3</v>
      </c>
      <c r="AX41" s="553">
        <v>6.0000000000000001E-3</v>
      </c>
      <c r="AY41" s="553">
        <v>7.0000000000000001E-3</v>
      </c>
      <c r="AZ41" s="553">
        <v>7.0000000000000001E-3</v>
      </c>
      <c r="BA41" s="553">
        <v>6.0000000000000001E-3</v>
      </c>
      <c r="BB41" s="553">
        <v>6.0000000000000001E-3</v>
      </c>
      <c r="BC41" s="553">
        <v>7.0000000000000001E-3</v>
      </c>
      <c r="BD41" s="554">
        <v>6.0000000000000001E-3</v>
      </c>
    </row>
    <row r="42" spans="1:56" ht="15" customHeight="1" x14ac:dyDescent="0.25">
      <c r="A42" s="115" t="s">
        <v>196</v>
      </c>
      <c r="B42" s="696" t="s">
        <v>127</v>
      </c>
      <c r="C42" s="697"/>
      <c r="D42" s="697"/>
      <c r="E42" s="697"/>
      <c r="F42" s="697"/>
      <c r="G42" s="697"/>
      <c r="H42" s="697"/>
      <c r="I42" s="697"/>
      <c r="J42" s="697"/>
      <c r="K42" s="697"/>
      <c r="L42" s="697"/>
      <c r="M42" s="697"/>
      <c r="N42" s="697"/>
      <c r="O42" s="697"/>
      <c r="P42" s="697"/>
      <c r="Q42" s="697"/>
      <c r="R42" s="697"/>
      <c r="S42" s="697"/>
      <c r="T42" s="697"/>
      <c r="U42" s="697"/>
      <c r="V42" s="697"/>
      <c r="W42" s="697"/>
      <c r="X42" s="697"/>
      <c r="Y42" s="697"/>
      <c r="Z42" s="697"/>
      <c r="AA42" s="697"/>
      <c r="AB42" s="697"/>
      <c r="AC42" s="697"/>
      <c r="AD42" s="697"/>
      <c r="AE42" s="697"/>
      <c r="AF42" s="697"/>
      <c r="AG42" s="697"/>
      <c r="AH42" s="697"/>
      <c r="AI42" s="697"/>
      <c r="AJ42" s="697"/>
      <c r="AK42" s="697"/>
      <c r="AL42" s="697"/>
      <c r="AM42" s="697"/>
      <c r="AN42" s="697"/>
      <c r="AO42" s="697"/>
      <c r="AP42" s="697"/>
      <c r="AQ42" s="697"/>
      <c r="AR42" s="697"/>
      <c r="AS42" s="698"/>
      <c r="AT42" s="696" t="s">
        <v>131</v>
      </c>
      <c r="AU42" s="697"/>
      <c r="AV42" s="697"/>
      <c r="AW42" s="697"/>
      <c r="AX42" s="697"/>
      <c r="AY42" s="697"/>
      <c r="AZ42" s="697"/>
      <c r="BA42" s="697"/>
      <c r="BB42" s="697"/>
      <c r="BC42" s="697"/>
      <c r="BD42" s="698"/>
    </row>
    <row r="43" spans="1:56" ht="15" customHeight="1" x14ac:dyDescent="0.25">
      <c r="A43" s="539" t="s">
        <v>1143</v>
      </c>
      <c r="B43" s="696" t="s">
        <v>1161</v>
      </c>
      <c r="C43" s="697"/>
      <c r="D43" s="697"/>
      <c r="E43" s="697"/>
      <c r="F43" s="697"/>
      <c r="G43" s="697"/>
      <c r="H43" s="697"/>
      <c r="I43" s="697"/>
      <c r="J43" s="697"/>
      <c r="K43" s="697"/>
      <c r="L43" s="698"/>
      <c r="M43" s="696" t="s">
        <v>1144</v>
      </c>
      <c r="N43" s="697"/>
      <c r="O43" s="697"/>
      <c r="P43" s="697"/>
      <c r="Q43" s="697"/>
      <c r="R43" s="697"/>
      <c r="S43" s="697"/>
      <c r="T43" s="697"/>
      <c r="U43" s="697"/>
      <c r="V43" s="697"/>
      <c r="W43" s="698"/>
      <c r="X43" s="696" t="s">
        <v>1145</v>
      </c>
      <c r="Y43" s="697"/>
      <c r="Z43" s="697"/>
      <c r="AA43" s="697"/>
      <c r="AB43" s="697"/>
      <c r="AC43" s="697"/>
      <c r="AD43" s="697"/>
      <c r="AE43" s="697"/>
      <c r="AF43" s="697"/>
      <c r="AG43" s="697"/>
      <c r="AH43" s="698"/>
      <c r="AI43" s="696" t="s">
        <v>74</v>
      </c>
      <c r="AJ43" s="697"/>
      <c r="AK43" s="697"/>
      <c r="AL43" s="697"/>
      <c r="AM43" s="697"/>
      <c r="AN43" s="697"/>
      <c r="AO43" s="697"/>
      <c r="AP43" s="697"/>
      <c r="AQ43" s="697"/>
      <c r="AR43" s="697"/>
      <c r="AS43" s="698"/>
      <c r="AT43" s="696" t="s">
        <v>74</v>
      </c>
      <c r="AU43" s="697"/>
      <c r="AV43" s="697"/>
      <c r="AW43" s="697"/>
      <c r="AX43" s="697"/>
      <c r="AY43" s="697"/>
      <c r="AZ43" s="697"/>
      <c r="BA43" s="697"/>
      <c r="BB43" s="697"/>
      <c r="BC43" s="697"/>
      <c r="BD43" s="698"/>
    </row>
    <row r="44" spans="1:56" ht="15" customHeight="1" x14ac:dyDescent="0.25">
      <c r="A44" s="539" t="s">
        <v>1146</v>
      </c>
      <c r="B44" s="540" t="s">
        <v>1147</v>
      </c>
      <c r="C44" s="541" t="s">
        <v>1148</v>
      </c>
      <c r="D44" s="541" t="s">
        <v>1149</v>
      </c>
      <c r="E44" s="541" t="s">
        <v>1150</v>
      </c>
      <c r="F44" s="541" t="s">
        <v>1151</v>
      </c>
      <c r="G44" s="541" t="s">
        <v>1152</v>
      </c>
      <c r="H44" s="541" t="s">
        <v>1153</v>
      </c>
      <c r="I44" s="541" t="s">
        <v>1154</v>
      </c>
      <c r="J44" s="541" t="s">
        <v>1155</v>
      </c>
      <c r="K44" s="541" t="s">
        <v>1156</v>
      </c>
      <c r="L44" s="542" t="s">
        <v>1157</v>
      </c>
      <c r="M44" s="540" t="s">
        <v>1147</v>
      </c>
      <c r="N44" s="541" t="s">
        <v>1148</v>
      </c>
      <c r="O44" s="541" t="s">
        <v>1149</v>
      </c>
      <c r="P44" s="541" t="s">
        <v>1150</v>
      </c>
      <c r="Q44" s="541" t="s">
        <v>1151</v>
      </c>
      <c r="R44" s="541" t="s">
        <v>1152</v>
      </c>
      <c r="S44" s="541" t="s">
        <v>1153</v>
      </c>
      <c r="T44" s="541" t="s">
        <v>1154</v>
      </c>
      <c r="U44" s="541" t="s">
        <v>1155</v>
      </c>
      <c r="V44" s="541" t="s">
        <v>1156</v>
      </c>
      <c r="W44" s="542" t="s">
        <v>1157</v>
      </c>
      <c r="X44" s="540" t="s">
        <v>1147</v>
      </c>
      <c r="Y44" s="541" t="s">
        <v>1148</v>
      </c>
      <c r="Z44" s="541" t="s">
        <v>1149</v>
      </c>
      <c r="AA44" s="541" t="s">
        <v>1150</v>
      </c>
      <c r="AB44" s="541" t="s">
        <v>1151</v>
      </c>
      <c r="AC44" s="541" t="s">
        <v>1152</v>
      </c>
      <c r="AD44" s="541" t="s">
        <v>1153</v>
      </c>
      <c r="AE44" s="541" t="s">
        <v>1154</v>
      </c>
      <c r="AF44" s="541" t="s">
        <v>1155</v>
      </c>
      <c r="AG44" s="541" t="s">
        <v>1156</v>
      </c>
      <c r="AH44" s="542" t="s">
        <v>1157</v>
      </c>
      <c r="AI44" s="540" t="s">
        <v>1147</v>
      </c>
      <c r="AJ44" s="541" t="s">
        <v>1148</v>
      </c>
      <c r="AK44" s="541" t="s">
        <v>1149</v>
      </c>
      <c r="AL44" s="541" t="s">
        <v>1150</v>
      </c>
      <c r="AM44" s="541" t="s">
        <v>1151</v>
      </c>
      <c r="AN44" s="541" t="s">
        <v>1152</v>
      </c>
      <c r="AO44" s="541" t="s">
        <v>1153</v>
      </c>
      <c r="AP44" s="541" t="s">
        <v>1154</v>
      </c>
      <c r="AQ44" s="541" t="s">
        <v>1155</v>
      </c>
      <c r="AR44" s="541" t="s">
        <v>1156</v>
      </c>
      <c r="AS44" s="542" t="s">
        <v>1157</v>
      </c>
      <c r="AT44" s="540" t="s">
        <v>1147</v>
      </c>
      <c r="AU44" s="541" t="s">
        <v>1148</v>
      </c>
      <c r="AV44" s="541" t="s">
        <v>1149</v>
      </c>
      <c r="AW44" s="541" t="s">
        <v>1150</v>
      </c>
      <c r="AX44" s="541" t="s">
        <v>1151</v>
      </c>
      <c r="AY44" s="541" t="s">
        <v>1152</v>
      </c>
      <c r="AZ44" s="541" t="s">
        <v>1153</v>
      </c>
      <c r="BA44" s="541" t="s">
        <v>1154</v>
      </c>
      <c r="BB44" s="541" t="s">
        <v>1155</v>
      </c>
      <c r="BC44" s="541" t="s">
        <v>1156</v>
      </c>
      <c r="BD44" s="542" t="s">
        <v>1157</v>
      </c>
    </row>
    <row r="45" spans="1:56" ht="15" customHeight="1" x14ac:dyDescent="0.25">
      <c r="A45" s="20" t="s">
        <v>1158</v>
      </c>
      <c r="B45" s="558">
        <v>0.55000000000000004</v>
      </c>
      <c r="C45" s="317">
        <v>0.38300000000000001</v>
      </c>
      <c r="D45" s="317">
        <v>0.50900000000000001</v>
      </c>
      <c r="E45" s="310">
        <v>0.55000000000000004</v>
      </c>
      <c r="F45" s="317">
        <v>0.48499999999999999</v>
      </c>
      <c r="G45" s="317">
        <v>0.50900000000000001</v>
      </c>
      <c r="H45" s="317">
        <v>0.501</v>
      </c>
      <c r="I45" s="317">
        <v>0.50900000000000001</v>
      </c>
      <c r="J45" s="317">
        <v>0.495</v>
      </c>
      <c r="K45" s="317">
        <v>0.503</v>
      </c>
      <c r="L45" s="544">
        <v>0.51100000000000001</v>
      </c>
      <c r="M45" s="543">
        <v>0.34</v>
      </c>
      <c r="N45" s="317">
        <v>0.29899999999999999</v>
      </c>
      <c r="O45" s="317">
        <v>0.318</v>
      </c>
      <c r="P45" s="317">
        <v>0.432</v>
      </c>
      <c r="Q45" s="317">
        <v>0.28199999999999997</v>
      </c>
      <c r="R45" s="317">
        <v>0.33200000000000002</v>
      </c>
      <c r="S45" s="317">
        <v>0.29899999999999999</v>
      </c>
      <c r="T45" s="317">
        <v>0.32200000000000001</v>
      </c>
      <c r="U45" s="317">
        <v>0.311</v>
      </c>
      <c r="V45" s="317">
        <v>0.29099999999999998</v>
      </c>
      <c r="W45" s="544">
        <v>0.32800000000000001</v>
      </c>
      <c r="X45" s="543">
        <v>0.34</v>
      </c>
      <c r="Y45" s="310">
        <v>0.34</v>
      </c>
      <c r="Z45" s="317">
        <v>0.33900000000000002</v>
      </c>
      <c r="AA45" s="310">
        <v>0.34</v>
      </c>
      <c r="AB45" s="317">
        <v>0.30599999999999999</v>
      </c>
      <c r="AC45" s="317">
        <v>0.314</v>
      </c>
      <c r="AD45" s="317">
        <v>0.316</v>
      </c>
      <c r="AE45" s="317">
        <v>0.33100000000000002</v>
      </c>
      <c r="AF45" s="317">
        <v>0.35499999999999998</v>
      </c>
      <c r="AG45" s="317">
        <v>0.35399999999999998</v>
      </c>
      <c r="AH45" s="544">
        <v>0.34399999999999997</v>
      </c>
      <c r="AI45" s="543">
        <v>0.34</v>
      </c>
      <c r="AJ45" s="310">
        <v>0.34</v>
      </c>
      <c r="AK45" s="317">
        <v>0.33</v>
      </c>
      <c r="AL45" s="310">
        <v>0.34</v>
      </c>
      <c r="AM45" s="317">
        <v>0.28599999999999998</v>
      </c>
      <c r="AN45" s="317">
        <v>0.33100000000000002</v>
      </c>
      <c r="AO45" s="317">
        <v>0.31900000000000001</v>
      </c>
      <c r="AP45" s="317">
        <v>0.31900000000000001</v>
      </c>
      <c r="AQ45" s="317">
        <v>0.32500000000000001</v>
      </c>
      <c r="AR45" s="317">
        <v>0.31900000000000001</v>
      </c>
      <c r="AS45" s="544">
        <v>0.32</v>
      </c>
      <c r="AT45" s="558">
        <v>0.22</v>
      </c>
      <c r="AU45" s="317">
        <v>0.39900000000000002</v>
      </c>
      <c r="AV45" s="317">
        <v>0.185</v>
      </c>
      <c r="AW45" s="317">
        <v>0.22900000000000001</v>
      </c>
      <c r="AX45" s="317">
        <v>0.20699999999999999</v>
      </c>
      <c r="AY45" s="317">
        <v>0.23599999999999999</v>
      </c>
      <c r="AZ45" s="317">
        <v>0.221</v>
      </c>
      <c r="BA45" s="317">
        <v>0.19900000000000001</v>
      </c>
      <c r="BB45" s="317">
        <v>0.38700000000000001</v>
      </c>
      <c r="BC45" s="310">
        <v>0.22</v>
      </c>
      <c r="BD45" s="544">
        <v>0.22600000000000001</v>
      </c>
    </row>
    <row r="46" spans="1:56" ht="15" customHeight="1" x14ac:dyDescent="0.25">
      <c r="A46" s="107" t="s">
        <v>1159</v>
      </c>
      <c r="B46" s="543">
        <v>0.84199999999999997</v>
      </c>
      <c r="C46" s="317">
        <v>0.65300000000000002</v>
      </c>
      <c r="D46" s="317">
        <v>0.89700000000000002</v>
      </c>
      <c r="E46" s="317">
        <v>0</v>
      </c>
      <c r="F46" s="317">
        <v>0.70599999999999996</v>
      </c>
      <c r="G46" s="317">
        <v>0.80300000000000005</v>
      </c>
      <c r="H46" s="317">
        <v>0.83499999999999996</v>
      </c>
      <c r="I46" s="317">
        <v>0.75600000000000001</v>
      </c>
      <c r="J46" s="317">
        <v>0.63400000000000001</v>
      </c>
      <c r="K46" s="317">
        <v>0.85799999999999998</v>
      </c>
      <c r="L46" s="544">
        <v>0.89200000000000002</v>
      </c>
      <c r="M46" s="543">
        <v>6.0999999999999999E-2</v>
      </c>
      <c r="N46" s="317">
        <v>0.34699999999999998</v>
      </c>
      <c r="O46" s="317">
        <v>3.4000000000000002E-2</v>
      </c>
      <c r="P46" s="317">
        <v>1</v>
      </c>
      <c r="Q46" s="317">
        <v>0.182</v>
      </c>
      <c r="R46" s="317">
        <v>4.5999999999999999E-2</v>
      </c>
      <c r="S46" s="317">
        <v>8.5000000000000006E-2</v>
      </c>
      <c r="T46" s="317">
        <v>9.6000000000000002E-2</v>
      </c>
      <c r="U46" s="317">
        <v>3.5999999999999997E-2</v>
      </c>
      <c r="V46" s="317">
        <v>2.1999999999999999E-2</v>
      </c>
      <c r="W46" s="544">
        <v>3.3000000000000002E-2</v>
      </c>
      <c r="X46" s="543">
        <v>9.0000000000000357E-3</v>
      </c>
      <c r="Y46" s="317">
        <v>0</v>
      </c>
      <c r="Z46" s="317">
        <v>1E-3</v>
      </c>
      <c r="AA46" s="317">
        <v>0</v>
      </c>
      <c r="AB46" s="317">
        <v>5.8999999999999997E-2</v>
      </c>
      <c r="AC46" s="317">
        <v>1.0999999999999999E-2</v>
      </c>
      <c r="AD46" s="317">
        <v>2.5000000000000001E-2</v>
      </c>
      <c r="AE46" s="317">
        <v>5.0000000000000001E-3</v>
      </c>
      <c r="AF46" s="317">
        <v>2E-3</v>
      </c>
      <c r="AG46" s="317">
        <v>7.0000000000000001E-3</v>
      </c>
      <c r="AH46" s="544">
        <v>1.0999999999999999E-2</v>
      </c>
      <c r="AI46" s="543">
        <v>8.7999999999999995E-2</v>
      </c>
      <c r="AJ46" s="317">
        <v>0</v>
      </c>
      <c r="AK46" s="317">
        <v>6.7000000000000004E-2</v>
      </c>
      <c r="AL46" s="317">
        <v>0</v>
      </c>
      <c r="AM46" s="317">
        <v>5.2999999999999999E-2</v>
      </c>
      <c r="AN46" s="317">
        <v>0.14000000000000001</v>
      </c>
      <c r="AO46" s="317">
        <v>5.5E-2</v>
      </c>
      <c r="AP46" s="317">
        <v>0.14299999999999999</v>
      </c>
      <c r="AQ46" s="317">
        <v>0.32800000000000001</v>
      </c>
      <c r="AR46" s="317">
        <v>0.113</v>
      </c>
      <c r="AS46" s="544">
        <v>6.4000000000000001E-2</v>
      </c>
      <c r="AT46" s="558">
        <v>0.99</v>
      </c>
      <c r="AU46" s="317">
        <v>1</v>
      </c>
      <c r="AV46" s="317">
        <v>1</v>
      </c>
      <c r="AW46" s="317">
        <v>1</v>
      </c>
      <c r="AX46" s="317">
        <v>1</v>
      </c>
      <c r="AY46" s="317">
        <v>1</v>
      </c>
      <c r="AZ46" s="317">
        <v>1</v>
      </c>
      <c r="BA46" s="317">
        <v>1</v>
      </c>
      <c r="BB46" s="317">
        <v>1</v>
      </c>
      <c r="BC46" s="317">
        <v>0</v>
      </c>
      <c r="BD46" s="544">
        <v>1</v>
      </c>
    </row>
    <row r="47" spans="1:56" ht="15" customHeight="1" x14ac:dyDescent="0.25">
      <c r="A47" s="117" t="s">
        <v>1160</v>
      </c>
      <c r="B47" s="69"/>
      <c r="C47" s="53"/>
      <c r="D47" s="53"/>
      <c r="E47" s="53"/>
      <c r="F47" s="53"/>
      <c r="G47" s="53"/>
      <c r="H47" s="53"/>
      <c r="I47" s="53"/>
      <c r="J47" s="53"/>
      <c r="K47" s="53"/>
      <c r="L47" s="70"/>
      <c r="M47" s="69"/>
      <c r="N47" s="53"/>
      <c r="O47" s="53"/>
      <c r="P47" s="53"/>
      <c r="Q47" s="53"/>
      <c r="R47" s="53"/>
      <c r="S47" s="53"/>
      <c r="T47" s="53"/>
      <c r="U47" s="53"/>
      <c r="V47" s="53"/>
      <c r="W47" s="70"/>
      <c r="X47" s="69"/>
      <c r="Y47" s="53"/>
      <c r="Z47" s="53"/>
      <c r="AA47" s="53"/>
      <c r="AB47" s="53"/>
      <c r="AC47" s="53"/>
      <c r="AD47" s="53"/>
      <c r="AE47" s="53"/>
      <c r="AF47" s="53"/>
      <c r="AG47" s="53"/>
      <c r="AH47" s="70"/>
      <c r="AI47" s="69"/>
      <c r="AJ47" s="53"/>
      <c r="AK47" s="53"/>
      <c r="AL47" s="53"/>
      <c r="AM47" s="53"/>
      <c r="AN47" s="53"/>
      <c r="AO47" s="53"/>
      <c r="AP47" s="53"/>
      <c r="AQ47" s="53"/>
      <c r="AR47" s="53"/>
      <c r="AS47" s="70"/>
      <c r="AT47" s="69"/>
      <c r="AU47" s="53"/>
      <c r="AV47" s="53"/>
      <c r="AW47" s="53"/>
      <c r="AX47" s="53"/>
      <c r="AY47" s="53"/>
      <c r="AZ47" s="53"/>
      <c r="BA47" s="53"/>
      <c r="BB47" s="53"/>
      <c r="BC47" s="53"/>
      <c r="BD47" s="70"/>
    </row>
    <row r="48" spans="1:56" ht="15" customHeight="1" x14ac:dyDescent="0.25">
      <c r="A48" s="117" t="s">
        <v>77</v>
      </c>
      <c r="B48" s="546">
        <v>1.6999999999999999E-3</v>
      </c>
      <c r="C48" s="547">
        <v>3.0000000000000001E-3</v>
      </c>
      <c r="D48" s="547">
        <v>2E-3</v>
      </c>
      <c r="E48" s="549">
        <v>1.6999999999999999E-3</v>
      </c>
      <c r="F48" s="547">
        <v>2E-3</v>
      </c>
      <c r="G48" s="547">
        <v>2E-3</v>
      </c>
      <c r="H48" s="547">
        <v>2E-3</v>
      </c>
      <c r="I48" s="547">
        <v>2E-3</v>
      </c>
      <c r="J48" s="547">
        <v>2E-3</v>
      </c>
      <c r="K48" s="547">
        <v>2E-3</v>
      </c>
      <c r="L48" s="548">
        <v>2E-3</v>
      </c>
      <c r="M48" s="546">
        <v>1.06E-2</v>
      </c>
      <c r="N48" s="547">
        <v>1.2E-2</v>
      </c>
      <c r="O48" s="547">
        <v>1.0999999999999999E-2</v>
      </c>
      <c r="P48" s="547">
        <v>8.0000000000000002E-3</v>
      </c>
      <c r="Q48" s="547">
        <v>1.2999999999999999E-2</v>
      </c>
      <c r="R48" s="547">
        <v>1.0999999999999999E-2</v>
      </c>
      <c r="S48" s="547">
        <v>1.2E-2</v>
      </c>
      <c r="T48" s="547">
        <v>1.0999999999999999E-2</v>
      </c>
      <c r="U48" s="547">
        <v>1.2E-2</v>
      </c>
      <c r="V48" s="547">
        <v>1.2E-2</v>
      </c>
      <c r="W48" s="548">
        <v>1.0999999999999999E-2</v>
      </c>
      <c r="X48" s="546">
        <v>1.071</v>
      </c>
      <c r="Y48" s="549">
        <v>1.071</v>
      </c>
      <c r="Z48" s="547">
        <v>1.1359999999999999</v>
      </c>
      <c r="AA48" s="549">
        <v>1.071</v>
      </c>
      <c r="AB48" s="547">
        <v>1.2430000000000001</v>
      </c>
      <c r="AC48" s="547">
        <v>1.232</v>
      </c>
      <c r="AD48" s="547">
        <v>1.2</v>
      </c>
      <c r="AE48" s="547">
        <v>1.157</v>
      </c>
      <c r="AF48" s="547">
        <v>0.84099999999999997</v>
      </c>
      <c r="AG48" s="547">
        <v>0.93500000000000005</v>
      </c>
      <c r="AH48" s="548">
        <v>0.97299999999999998</v>
      </c>
      <c r="AI48" s="546">
        <v>3.04E-2</v>
      </c>
      <c r="AJ48" s="549">
        <v>3.04E-2</v>
      </c>
      <c r="AK48" s="547">
        <v>2.8000000000000001E-2</v>
      </c>
      <c r="AL48" s="549">
        <v>3.04E-2</v>
      </c>
      <c r="AM48" s="547">
        <v>3.3000000000000002E-2</v>
      </c>
      <c r="AN48" s="547">
        <v>2.8000000000000001E-2</v>
      </c>
      <c r="AO48" s="547">
        <v>2.9000000000000001E-2</v>
      </c>
      <c r="AP48" s="547">
        <v>3.7999999999999999E-2</v>
      </c>
      <c r="AQ48" s="547">
        <v>3.1E-2</v>
      </c>
      <c r="AR48" s="547">
        <v>2.9000000000000001E-2</v>
      </c>
      <c r="AS48" s="548">
        <v>3.3000000000000002E-2</v>
      </c>
      <c r="AT48" s="546">
        <v>0.1343</v>
      </c>
      <c r="AU48" s="547">
        <v>0.92500000000000004</v>
      </c>
      <c r="AV48" s="547">
        <v>0.159</v>
      </c>
      <c r="AW48" s="547">
        <v>0.14699999999999999</v>
      </c>
      <c r="AX48" s="547">
        <v>0.14199999999999999</v>
      </c>
      <c r="AY48" s="547">
        <v>0.125</v>
      </c>
      <c r="AZ48" s="547">
        <v>0.13300000000000001</v>
      </c>
      <c r="BA48" s="547">
        <v>0.14899999999999999</v>
      </c>
      <c r="BB48" s="547">
        <v>8.1000000000000003E-2</v>
      </c>
      <c r="BC48" s="549">
        <v>0.1343</v>
      </c>
      <c r="BD48" s="548">
        <v>0.13100000000000001</v>
      </c>
    </row>
    <row r="49" spans="1:56" ht="15" customHeight="1" x14ac:dyDescent="0.25">
      <c r="A49" s="117" t="s">
        <v>78</v>
      </c>
      <c r="B49" s="546">
        <v>9.0200000000000002E-2</v>
      </c>
      <c r="C49" s="547">
        <v>0.154</v>
      </c>
      <c r="D49" s="547">
        <v>9.5000000000000001E-2</v>
      </c>
      <c r="E49" s="549">
        <v>9.0200000000000002E-2</v>
      </c>
      <c r="F49" s="547">
        <v>0.10199999999999999</v>
      </c>
      <c r="G49" s="547">
        <v>0.10199999999999999</v>
      </c>
      <c r="H49" s="547">
        <v>0.105</v>
      </c>
      <c r="I49" s="547">
        <v>9.7000000000000003E-2</v>
      </c>
      <c r="J49" s="547">
        <v>0.10299999999999999</v>
      </c>
      <c r="K49" s="547">
        <v>0.1</v>
      </c>
      <c r="L49" s="548">
        <v>9.2999999999999999E-2</v>
      </c>
      <c r="M49" s="546">
        <v>0.4143</v>
      </c>
      <c r="N49" s="547">
        <v>0.47099999999999997</v>
      </c>
      <c r="O49" s="547">
        <v>0.443</v>
      </c>
      <c r="P49" s="547">
        <v>0.32600000000000001</v>
      </c>
      <c r="Q49" s="547">
        <v>0.498</v>
      </c>
      <c r="R49" s="547">
        <v>0.42399999999999999</v>
      </c>
      <c r="S49" s="547">
        <v>0.47099999999999997</v>
      </c>
      <c r="T49" s="547">
        <v>0.437</v>
      </c>
      <c r="U49" s="547">
        <v>0.45300000000000001</v>
      </c>
      <c r="V49" s="547">
        <v>0.48399999999999999</v>
      </c>
      <c r="W49" s="548">
        <v>0.42899999999999999</v>
      </c>
      <c r="X49" s="546">
        <v>3.6839</v>
      </c>
      <c r="Y49" s="549">
        <v>3.6839</v>
      </c>
      <c r="Z49" s="547">
        <v>3.9060000000000001</v>
      </c>
      <c r="AA49" s="549">
        <v>3.6839</v>
      </c>
      <c r="AB49" s="547">
        <v>4.2750000000000004</v>
      </c>
      <c r="AC49" s="547">
        <v>4.2389999999999999</v>
      </c>
      <c r="AD49" s="547">
        <v>4.1260000000000003</v>
      </c>
      <c r="AE49" s="547">
        <v>3.9809999999999999</v>
      </c>
      <c r="AF49" s="547">
        <v>2.891</v>
      </c>
      <c r="AG49" s="547">
        <v>3.2149999999999999</v>
      </c>
      <c r="AH49" s="548">
        <v>3.347</v>
      </c>
      <c r="AI49" s="546">
        <v>0.45800000000000002</v>
      </c>
      <c r="AJ49" s="549">
        <v>0.45800000000000002</v>
      </c>
      <c r="AK49" s="547">
        <v>0.41399999999999998</v>
      </c>
      <c r="AL49" s="549">
        <v>0.45800000000000002</v>
      </c>
      <c r="AM49" s="547">
        <v>0.498</v>
      </c>
      <c r="AN49" s="547">
        <v>0.42699999999999999</v>
      </c>
      <c r="AO49" s="547">
        <v>0.35799999999999998</v>
      </c>
      <c r="AP49" s="547">
        <v>0.57299999999999995</v>
      </c>
      <c r="AQ49" s="547">
        <v>0.47399999999999998</v>
      </c>
      <c r="AR49" s="547">
        <v>0.44600000000000001</v>
      </c>
      <c r="AS49" s="548">
        <v>0.495</v>
      </c>
      <c r="AT49" s="546">
        <v>4.7329999999999997</v>
      </c>
      <c r="AU49" s="547">
        <v>23.120999999999999</v>
      </c>
      <c r="AV49" s="547">
        <v>5.6079999999999997</v>
      </c>
      <c r="AW49" s="547">
        <v>4.9909999999999997</v>
      </c>
      <c r="AX49" s="547">
        <v>5.0220000000000002</v>
      </c>
      <c r="AY49" s="547">
        <v>4.3949999999999996</v>
      </c>
      <c r="AZ49" s="547">
        <v>4.7060000000000004</v>
      </c>
      <c r="BA49" s="547">
        <v>5.2450000000000001</v>
      </c>
      <c r="BB49" s="547">
        <v>2.8559999999999999</v>
      </c>
      <c r="BC49" s="549">
        <v>4.7329999999999997</v>
      </c>
      <c r="BD49" s="548">
        <v>4.6139999999999999</v>
      </c>
    </row>
    <row r="50" spans="1:56" ht="15" customHeight="1" x14ac:dyDescent="0.25">
      <c r="A50" s="117" t="s">
        <v>79</v>
      </c>
      <c r="B50" s="546">
        <v>0.1081</v>
      </c>
      <c r="C50" s="547">
        <v>0.9</v>
      </c>
      <c r="D50" s="547">
        <v>0.11899999999999999</v>
      </c>
      <c r="E50" s="549">
        <v>0.1081</v>
      </c>
      <c r="F50" s="547">
        <v>0.108</v>
      </c>
      <c r="G50" s="547">
        <v>6.7000000000000004E-2</v>
      </c>
      <c r="H50" s="547">
        <v>0.10100000000000001</v>
      </c>
      <c r="I50" s="547">
        <v>9.9000000000000005E-2</v>
      </c>
      <c r="J50" s="547">
        <v>0.28499999999999998</v>
      </c>
      <c r="K50" s="547">
        <v>0.191</v>
      </c>
      <c r="L50" s="548">
        <v>8.4000000000000005E-2</v>
      </c>
      <c r="M50" s="546">
        <v>0.32079999999999997</v>
      </c>
      <c r="N50" s="547">
        <v>1.986</v>
      </c>
      <c r="O50" s="547">
        <v>0.25800000000000001</v>
      </c>
      <c r="P50" s="547">
        <v>0.29499999999999998</v>
      </c>
      <c r="Q50" s="547">
        <v>0.68500000000000005</v>
      </c>
      <c r="R50" s="547">
        <v>0.53400000000000003</v>
      </c>
      <c r="S50" s="547">
        <v>0.42799999999999999</v>
      </c>
      <c r="T50" s="547">
        <v>0.28999999999999998</v>
      </c>
      <c r="U50" s="547">
        <v>0.36499999999999999</v>
      </c>
      <c r="V50" s="547">
        <v>0.81799999999999995</v>
      </c>
      <c r="W50" s="548">
        <v>0.186</v>
      </c>
      <c r="X50" s="546">
        <v>2.9741</v>
      </c>
      <c r="Y50" s="549">
        <v>2.9741</v>
      </c>
      <c r="Z50" s="547">
        <v>7.742</v>
      </c>
      <c r="AA50" s="549">
        <v>2.9741</v>
      </c>
      <c r="AB50" s="547">
        <v>6.2320000000000002</v>
      </c>
      <c r="AC50" s="547">
        <v>1.2989999999999999</v>
      </c>
      <c r="AD50" s="547">
        <v>2.7080000000000002</v>
      </c>
      <c r="AE50" s="547">
        <v>2.5950000000000002</v>
      </c>
      <c r="AF50" s="547">
        <v>8.09</v>
      </c>
      <c r="AG50" s="547">
        <v>1.27</v>
      </c>
      <c r="AH50" s="548">
        <v>3.7050000000000001</v>
      </c>
      <c r="AI50" s="546">
        <v>0.82199999999999995</v>
      </c>
      <c r="AJ50" s="549">
        <v>0.82199999999999995</v>
      </c>
      <c r="AK50" s="547">
        <v>1.9510000000000001</v>
      </c>
      <c r="AL50" s="549">
        <v>0.82199999999999995</v>
      </c>
      <c r="AM50" s="547">
        <v>2.2919999999999998</v>
      </c>
      <c r="AN50" s="547">
        <v>0.22500000000000001</v>
      </c>
      <c r="AO50" s="547">
        <v>0.504</v>
      </c>
      <c r="AP50" s="547">
        <v>0.997</v>
      </c>
      <c r="AQ50" s="547">
        <v>1.052</v>
      </c>
      <c r="AR50" s="547">
        <v>0.52800000000000002</v>
      </c>
      <c r="AS50" s="548">
        <v>0.42699999999999999</v>
      </c>
      <c r="AT50" s="546">
        <v>0.92249999999999999</v>
      </c>
      <c r="AU50" s="547">
        <v>0.50900000000000001</v>
      </c>
      <c r="AV50" s="547">
        <v>9.3140000000000001</v>
      </c>
      <c r="AW50" s="547">
        <v>6.5780000000000003</v>
      </c>
      <c r="AX50" s="547">
        <v>3.1459999999999999</v>
      </c>
      <c r="AY50" s="547">
        <v>0.73799999999999999</v>
      </c>
      <c r="AZ50" s="547">
        <v>1.095</v>
      </c>
      <c r="BA50" s="547">
        <v>7.13</v>
      </c>
      <c r="BB50" s="547">
        <v>0.52400000000000002</v>
      </c>
      <c r="BC50" s="549">
        <v>0.92249999999999999</v>
      </c>
      <c r="BD50" s="548">
        <v>2.81</v>
      </c>
    </row>
    <row r="51" spans="1:56" ht="15" customHeight="1" x14ac:dyDescent="0.25">
      <c r="A51" s="117" t="s">
        <v>80</v>
      </c>
      <c r="B51" s="551">
        <v>8.0000000000000004E-4</v>
      </c>
      <c r="C51" s="547">
        <v>1E-3</v>
      </c>
      <c r="D51" s="547">
        <v>1E-3</v>
      </c>
      <c r="E51" s="549">
        <v>8.0000000000000004E-4</v>
      </c>
      <c r="F51" s="547">
        <v>1E-3</v>
      </c>
      <c r="G51" s="547">
        <v>1E-3</v>
      </c>
      <c r="H51" s="547">
        <v>1E-3</v>
      </c>
      <c r="I51" s="547">
        <v>1E-3</v>
      </c>
      <c r="J51" s="547">
        <v>1E-3</v>
      </c>
      <c r="K51" s="547">
        <v>1E-3</v>
      </c>
      <c r="L51" s="548">
        <v>1E-3</v>
      </c>
      <c r="M51" s="546">
        <v>3.5900000000000001E-2</v>
      </c>
      <c r="N51" s="547">
        <v>3.7999999999999999E-2</v>
      </c>
      <c r="O51" s="547">
        <v>3.5999999999999997E-2</v>
      </c>
      <c r="P51" s="547">
        <v>2.5999999999999999E-2</v>
      </c>
      <c r="Q51" s="547">
        <v>0.04</v>
      </c>
      <c r="R51" s="547">
        <v>3.5999999999999997E-2</v>
      </c>
      <c r="S51" s="547">
        <v>4.9000000000000002E-2</v>
      </c>
      <c r="T51" s="547">
        <v>3.5999999999999997E-2</v>
      </c>
      <c r="U51" s="547">
        <v>3.5999999999999997E-2</v>
      </c>
      <c r="V51" s="547">
        <v>4.2999999999999997E-2</v>
      </c>
      <c r="W51" s="548">
        <v>3.6999999999999998E-2</v>
      </c>
      <c r="X51" s="546">
        <v>0.4551</v>
      </c>
      <c r="Y51" s="549">
        <v>0.4551</v>
      </c>
      <c r="Z51" s="547">
        <v>0.48299999999999998</v>
      </c>
      <c r="AA51" s="549">
        <v>0.4551</v>
      </c>
      <c r="AB51" s="547">
        <v>0.52800000000000002</v>
      </c>
      <c r="AC51" s="547">
        <v>0.52400000000000002</v>
      </c>
      <c r="AD51" s="547">
        <v>0.51</v>
      </c>
      <c r="AE51" s="547">
        <v>0.49199999999999999</v>
      </c>
      <c r="AF51" s="547">
        <v>0.35699999999999998</v>
      </c>
      <c r="AG51" s="547">
        <v>0.39700000000000002</v>
      </c>
      <c r="AH51" s="548">
        <v>0.41399999999999998</v>
      </c>
      <c r="AI51" s="546">
        <v>4.0500000000000001E-2</v>
      </c>
      <c r="AJ51" s="549">
        <v>4.0500000000000001E-2</v>
      </c>
      <c r="AK51" s="547">
        <v>2.3E-2</v>
      </c>
      <c r="AL51" s="549">
        <v>4.0500000000000001E-2</v>
      </c>
      <c r="AM51" s="547">
        <v>4.1000000000000002E-2</v>
      </c>
      <c r="AN51" s="547">
        <v>3.7999999999999999E-2</v>
      </c>
      <c r="AO51" s="547">
        <v>0.04</v>
      </c>
      <c r="AP51" s="547">
        <v>5.2999999999999999E-2</v>
      </c>
      <c r="AQ51" s="547">
        <v>4.1000000000000002E-2</v>
      </c>
      <c r="AR51" s="547">
        <v>0.04</v>
      </c>
      <c r="AS51" s="548">
        <v>4.4999999999999998E-2</v>
      </c>
      <c r="AT51" s="546">
        <v>2.0937999999999999</v>
      </c>
      <c r="AU51" s="547">
        <v>1.7430000000000001</v>
      </c>
      <c r="AV51" s="547">
        <v>3.5230000000000001</v>
      </c>
      <c r="AW51" s="547">
        <v>2.8530000000000002</v>
      </c>
      <c r="AX51" s="547">
        <v>2.5150000000000001</v>
      </c>
      <c r="AY51" s="547">
        <v>2.6139999999999999</v>
      </c>
      <c r="AZ51" s="547">
        <v>2.8239999999999998</v>
      </c>
      <c r="BA51" s="547">
        <v>2.819</v>
      </c>
      <c r="BB51" s="547">
        <v>1.794</v>
      </c>
      <c r="BC51" s="549">
        <v>2.0937999999999999</v>
      </c>
      <c r="BD51" s="548">
        <v>2.899</v>
      </c>
    </row>
    <row r="52" spans="1:56" ht="15" customHeight="1" x14ac:dyDescent="0.25">
      <c r="A52" s="117" t="s">
        <v>81</v>
      </c>
      <c r="B52" s="551">
        <v>8.0000000000000004E-4</v>
      </c>
      <c r="C52" s="547">
        <v>1E-3</v>
      </c>
      <c r="D52" s="547">
        <v>1E-3</v>
      </c>
      <c r="E52" s="549">
        <v>8.0000000000000004E-4</v>
      </c>
      <c r="F52" s="547">
        <v>1E-3</v>
      </c>
      <c r="G52" s="547">
        <v>1E-3</v>
      </c>
      <c r="H52" s="547">
        <v>1E-3</v>
      </c>
      <c r="I52" s="547">
        <v>1E-3</v>
      </c>
      <c r="J52" s="547">
        <v>1E-3</v>
      </c>
      <c r="K52" s="547">
        <v>1E-3</v>
      </c>
      <c r="L52" s="548">
        <v>1E-3</v>
      </c>
      <c r="M52" s="551">
        <v>3.5900000000000001E-2</v>
      </c>
      <c r="N52" s="547">
        <v>3.7999999999999999E-2</v>
      </c>
      <c r="O52" s="547">
        <v>3.5999999999999997E-2</v>
      </c>
      <c r="P52" s="547">
        <v>2.5999999999999999E-2</v>
      </c>
      <c r="Q52" s="547">
        <v>0.04</v>
      </c>
      <c r="R52" s="547">
        <v>3.5999999999999997E-2</v>
      </c>
      <c r="S52" s="547">
        <v>4.9000000000000002E-2</v>
      </c>
      <c r="T52" s="547">
        <v>3.5999999999999997E-2</v>
      </c>
      <c r="U52" s="547">
        <v>3.5999999999999997E-2</v>
      </c>
      <c r="V52" s="547">
        <v>4.2999999999999997E-2</v>
      </c>
      <c r="W52" s="548">
        <v>3.6999999999999998E-2</v>
      </c>
      <c r="X52" s="551">
        <v>0.4551</v>
      </c>
      <c r="Y52" s="549">
        <v>0.4551</v>
      </c>
      <c r="Z52" s="547">
        <v>0.48299999999999998</v>
      </c>
      <c r="AA52" s="549">
        <v>0.4551</v>
      </c>
      <c r="AB52" s="547">
        <v>0.52800000000000002</v>
      </c>
      <c r="AC52" s="547">
        <v>0.52400000000000002</v>
      </c>
      <c r="AD52" s="547">
        <v>0.51</v>
      </c>
      <c r="AE52" s="547">
        <v>0.49199999999999999</v>
      </c>
      <c r="AF52" s="547">
        <v>0.35699999999999998</v>
      </c>
      <c r="AG52" s="547">
        <v>0.39700000000000002</v>
      </c>
      <c r="AH52" s="548">
        <v>0.41399999999999998</v>
      </c>
      <c r="AI52" s="551">
        <v>4.0500000000000001E-2</v>
      </c>
      <c r="AJ52" s="549">
        <v>4.0500000000000001E-2</v>
      </c>
      <c r="AK52" s="547">
        <v>2.3E-2</v>
      </c>
      <c r="AL52" s="549">
        <v>4.0500000000000001E-2</v>
      </c>
      <c r="AM52" s="547">
        <v>4.1000000000000002E-2</v>
      </c>
      <c r="AN52" s="547">
        <v>3.7999999999999999E-2</v>
      </c>
      <c r="AO52" s="547">
        <v>0.04</v>
      </c>
      <c r="AP52" s="547">
        <v>5.2999999999999999E-2</v>
      </c>
      <c r="AQ52" s="547">
        <v>4.1000000000000002E-2</v>
      </c>
      <c r="AR52" s="547">
        <v>0.04</v>
      </c>
      <c r="AS52" s="548">
        <v>4.4999999999999998E-2</v>
      </c>
      <c r="AT52" s="551">
        <v>0.61029999999999995</v>
      </c>
      <c r="AU52" s="547">
        <v>1.2350000000000001</v>
      </c>
      <c r="AV52" s="547">
        <v>2.4950000000000001</v>
      </c>
      <c r="AW52" s="547">
        <v>2.0209999999999999</v>
      </c>
      <c r="AX52" s="547">
        <v>1.804</v>
      </c>
      <c r="AY52" s="547">
        <v>1.8360000000000001</v>
      </c>
      <c r="AZ52" s="547">
        <v>1.9039999999999999</v>
      </c>
      <c r="BA52" s="547">
        <v>2.0139999999999998</v>
      </c>
      <c r="BB52" s="547">
        <v>1.2709999999999999</v>
      </c>
      <c r="BC52" s="549">
        <v>0.61029999999999995</v>
      </c>
      <c r="BD52" s="548">
        <v>2.0529999999999999</v>
      </c>
    </row>
    <row r="53" spans="1:56" ht="15" customHeight="1" x14ac:dyDescent="0.25">
      <c r="A53" s="117" t="s">
        <v>82</v>
      </c>
      <c r="B53" s="551">
        <v>3.8E-3</v>
      </c>
      <c r="C53" s="547">
        <v>8.0000000000000002E-3</v>
      </c>
      <c r="D53" s="547">
        <v>3.0000000000000001E-3</v>
      </c>
      <c r="E53" s="549">
        <v>3.8E-3</v>
      </c>
      <c r="F53" s="547">
        <v>4.0000000000000001E-3</v>
      </c>
      <c r="G53" s="547">
        <v>4.0000000000000001E-3</v>
      </c>
      <c r="H53" s="547">
        <v>5.0000000000000001E-3</v>
      </c>
      <c r="I53" s="547">
        <v>4.0000000000000001E-3</v>
      </c>
      <c r="J53" s="547">
        <v>4.0000000000000001E-3</v>
      </c>
      <c r="K53" s="547">
        <v>4.0000000000000001E-3</v>
      </c>
      <c r="L53" s="548">
        <v>4.0000000000000001E-3</v>
      </c>
      <c r="M53" s="551">
        <v>1.6E-2</v>
      </c>
      <c r="N53" s="547">
        <v>1.2999999999999999E-2</v>
      </c>
      <c r="O53" s="547">
        <v>6.2E-2</v>
      </c>
      <c r="P53" s="547">
        <v>1.2999999999999999E-2</v>
      </c>
      <c r="Q53" s="547">
        <v>8.9999999999999993E-3</v>
      </c>
      <c r="R53" s="547">
        <v>1.4E-2</v>
      </c>
      <c r="S53" s="547">
        <v>1.2999999999999999E-2</v>
      </c>
      <c r="T53" s="547">
        <v>1.4999999999999999E-2</v>
      </c>
      <c r="U53" s="547">
        <v>6.0000000000000001E-3</v>
      </c>
      <c r="V53" s="547">
        <v>0.01</v>
      </c>
      <c r="W53" s="548">
        <v>4.0000000000000001E-3</v>
      </c>
      <c r="X53" s="551">
        <v>5.8999999999999999E-3</v>
      </c>
      <c r="Y53" s="549">
        <v>5.8999999999999999E-3</v>
      </c>
      <c r="Z53" s="547">
        <v>2.5000000000000001E-2</v>
      </c>
      <c r="AA53" s="549">
        <v>5.8999999999999999E-3</v>
      </c>
      <c r="AB53" s="547">
        <v>8.9999999999999993E-3</v>
      </c>
      <c r="AC53" s="547">
        <v>1E-3</v>
      </c>
      <c r="AD53" s="547">
        <v>3.0000000000000001E-3</v>
      </c>
      <c r="AE53" s="547">
        <v>1.0999999999999999E-2</v>
      </c>
      <c r="AF53" s="547">
        <v>5.6000000000000001E-2</v>
      </c>
      <c r="AG53" s="547">
        <v>2E-3</v>
      </c>
      <c r="AH53" s="548">
        <v>8.9999999999999993E-3</v>
      </c>
      <c r="AI53" s="551">
        <v>0.1658</v>
      </c>
      <c r="AJ53" s="549">
        <v>0.1658</v>
      </c>
      <c r="AK53" s="547">
        <v>2.8620000000000001</v>
      </c>
      <c r="AL53" s="549">
        <v>0.1658</v>
      </c>
      <c r="AM53" s="547">
        <v>4.8979999999999997</v>
      </c>
      <c r="AN53" s="547">
        <v>8.0000000000000002E-3</v>
      </c>
      <c r="AO53" s="547">
        <v>3.5999999999999997E-2</v>
      </c>
      <c r="AP53" s="547">
        <v>4.4999999999999998E-2</v>
      </c>
      <c r="AQ53" s="547">
        <v>3.0000000000000001E-3</v>
      </c>
      <c r="AR53" s="547">
        <v>4.0000000000000001E-3</v>
      </c>
      <c r="AS53" s="548">
        <v>8.0000000000000002E-3</v>
      </c>
      <c r="AT53" s="551"/>
      <c r="AU53" s="547">
        <v>0.33100000000000002</v>
      </c>
      <c r="AV53" s="547">
        <v>17.093</v>
      </c>
      <c r="AW53" s="547">
        <v>11.42</v>
      </c>
      <c r="AX53" s="547">
        <v>1.7230000000000001</v>
      </c>
      <c r="AY53" s="547">
        <v>0.23400000000000001</v>
      </c>
      <c r="AZ53" s="547">
        <v>0.503</v>
      </c>
      <c r="BA53" s="547">
        <v>0.39300000000000002</v>
      </c>
      <c r="BB53" s="547">
        <v>0.34100000000000003</v>
      </c>
      <c r="BC53" s="549">
        <v>0</v>
      </c>
      <c r="BD53" s="548">
        <v>2.7450000000000001</v>
      </c>
    </row>
    <row r="54" spans="1:56" ht="15" customHeight="1" x14ac:dyDescent="0.25">
      <c r="A54" s="117" t="s">
        <v>83</v>
      </c>
      <c r="B54" s="551">
        <v>2.3200000000000001E-5</v>
      </c>
      <c r="C54" s="144">
        <v>2.8999999999999997E-5</v>
      </c>
      <c r="D54" s="144">
        <v>2.8999999999999997E-5</v>
      </c>
      <c r="E54" s="144">
        <v>2.3200000000000001E-5</v>
      </c>
      <c r="F54" s="144">
        <v>2.8999999999999997E-5</v>
      </c>
      <c r="G54" s="144">
        <v>2.8999999999999997E-5</v>
      </c>
      <c r="H54" s="144">
        <v>2.8999999999999997E-5</v>
      </c>
      <c r="I54" s="144">
        <v>2.8999999999999997E-5</v>
      </c>
      <c r="J54" s="144">
        <v>2.8999999999999997E-5</v>
      </c>
      <c r="K54" s="144">
        <v>2.8999999999999997E-5</v>
      </c>
      <c r="L54" s="266">
        <v>2.8999999999999997E-5</v>
      </c>
      <c r="M54" s="551">
        <v>1.0410999999999999E-3</v>
      </c>
      <c r="N54" s="144">
        <v>1.1019999999999999E-3</v>
      </c>
      <c r="O54" s="144">
        <v>1.044E-3</v>
      </c>
      <c r="P54" s="144">
        <v>7.539999999999999E-4</v>
      </c>
      <c r="Q54" s="144">
        <v>1.16E-3</v>
      </c>
      <c r="R54" s="144">
        <v>1.044E-3</v>
      </c>
      <c r="S54" s="144">
        <v>1.421E-3</v>
      </c>
      <c r="T54" s="144">
        <v>1.044E-3</v>
      </c>
      <c r="U54" s="144">
        <v>1.044E-3</v>
      </c>
      <c r="V54" s="144">
        <v>1.2469999999999998E-3</v>
      </c>
      <c r="W54" s="266">
        <v>1.073E-3</v>
      </c>
      <c r="X54" s="551">
        <v>9.1020000000000004E-2</v>
      </c>
      <c r="Y54" s="549">
        <v>9.1020000000000004E-2</v>
      </c>
      <c r="Z54" s="144">
        <v>9.6600000000000005E-2</v>
      </c>
      <c r="AA54" s="144">
        <v>9.1020000000000004E-2</v>
      </c>
      <c r="AB54" s="144">
        <v>0.1056</v>
      </c>
      <c r="AC54" s="144">
        <v>0.1048</v>
      </c>
      <c r="AD54" s="144">
        <v>0.10199999999999999</v>
      </c>
      <c r="AE54" s="144">
        <v>9.8400000000000001E-2</v>
      </c>
      <c r="AF54" s="144">
        <v>7.1399999999999991E-2</v>
      </c>
      <c r="AG54" s="144">
        <v>7.9399999999999998E-2</v>
      </c>
      <c r="AH54" s="266">
        <v>8.2799999999999999E-2</v>
      </c>
      <c r="AI54" s="551">
        <v>6.6825000000000001E-3</v>
      </c>
      <c r="AJ54" s="549">
        <v>6.6825000000000001E-3</v>
      </c>
      <c r="AK54" s="144">
        <v>3.7950000000000002E-3</v>
      </c>
      <c r="AL54" s="144">
        <v>6.6825000000000001E-3</v>
      </c>
      <c r="AM54" s="144">
        <v>6.7650000000000002E-3</v>
      </c>
      <c r="AN54" s="144">
        <v>6.2700000000000004E-3</v>
      </c>
      <c r="AO54" s="144">
        <v>6.6E-3</v>
      </c>
      <c r="AP54" s="144">
        <v>8.7449999999999993E-3</v>
      </c>
      <c r="AQ54" s="144">
        <v>6.7650000000000002E-3</v>
      </c>
      <c r="AR54" s="144">
        <v>6.6E-3</v>
      </c>
      <c r="AS54" s="266">
        <v>7.4249999999999993E-3</v>
      </c>
      <c r="AT54" s="551">
        <v>8.4221400000000002E-2</v>
      </c>
      <c r="AU54" s="144">
        <v>0.17043000000000003</v>
      </c>
      <c r="AV54" s="144">
        <v>0.34431000000000006</v>
      </c>
      <c r="AW54" s="144">
        <v>0.27889800000000003</v>
      </c>
      <c r="AX54" s="144">
        <v>0.24895200000000003</v>
      </c>
      <c r="AY54" s="144">
        <v>0.25336800000000004</v>
      </c>
      <c r="AZ54" s="144">
        <v>0.26275200000000004</v>
      </c>
      <c r="BA54" s="144">
        <v>0.27793200000000001</v>
      </c>
      <c r="BB54" s="144">
        <v>0.175398</v>
      </c>
      <c r="BC54" s="144">
        <v>8.4221400000000002E-2</v>
      </c>
      <c r="BD54" s="266">
        <v>0.28331400000000001</v>
      </c>
    </row>
    <row r="55" spans="1:56" ht="15" customHeight="1" x14ac:dyDescent="0.25">
      <c r="A55" s="117" t="s">
        <v>84</v>
      </c>
      <c r="B55" s="551">
        <v>5.44E-4</v>
      </c>
      <c r="C55" s="144">
        <v>6.8000000000000005E-4</v>
      </c>
      <c r="D55" s="144">
        <v>6.8000000000000005E-4</v>
      </c>
      <c r="E55" s="144">
        <v>5.44E-4</v>
      </c>
      <c r="F55" s="144">
        <v>6.8000000000000005E-4</v>
      </c>
      <c r="G55" s="144">
        <v>6.8000000000000005E-4</v>
      </c>
      <c r="H55" s="144">
        <v>6.8000000000000005E-4</v>
      </c>
      <c r="I55" s="144">
        <v>6.8000000000000005E-4</v>
      </c>
      <c r="J55" s="144">
        <v>6.8000000000000005E-4</v>
      </c>
      <c r="K55" s="144">
        <v>6.8000000000000005E-4</v>
      </c>
      <c r="L55" s="266">
        <v>6.8000000000000005E-4</v>
      </c>
      <c r="M55" s="551">
        <v>2.4412000000000003E-2</v>
      </c>
      <c r="N55" s="144">
        <v>2.5840000000000002E-2</v>
      </c>
      <c r="O55" s="144">
        <v>2.4479999999999998E-2</v>
      </c>
      <c r="P55" s="144">
        <v>1.7680000000000001E-2</v>
      </c>
      <c r="Q55" s="144">
        <v>2.7200000000000002E-2</v>
      </c>
      <c r="R55" s="144">
        <v>2.4479999999999998E-2</v>
      </c>
      <c r="S55" s="144">
        <v>3.3320000000000002E-2</v>
      </c>
      <c r="T55" s="144">
        <v>2.4479999999999998E-2</v>
      </c>
      <c r="U55" s="144">
        <v>2.4479999999999998E-2</v>
      </c>
      <c r="V55" s="144">
        <v>2.9239999999999999E-2</v>
      </c>
      <c r="W55" s="266">
        <v>2.5160000000000002E-2</v>
      </c>
      <c r="X55" s="551">
        <v>0.19478279999999998</v>
      </c>
      <c r="Y55" s="549">
        <v>0.19478279999999998</v>
      </c>
      <c r="Z55" s="144">
        <v>0.20672399999999999</v>
      </c>
      <c r="AA55" s="144">
        <v>0.19478279999999998</v>
      </c>
      <c r="AB55" s="144">
        <v>0.22598399999999999</v>
      </c>
      <c r="AC55" s="144">
        <v>0.224272</v>
      </c>
      <c r="AD55" s="144">
        <v>0.21828</v>
      </c>
      <c r="AE55" s="144">
        <v>0.21057599999999999</v>
      </c>
      <c r="AF55" s="144">
        <v>0.15279599999999999</v>
      </c>
      <c r="AG55" s="144">
        <v>0.16991599999999998</v>
      </c>
      <c r="AH55" s="266">
        <v>0.17719199999999996</v>
      </c>
      <c r="AI55" s="551">
        <v>1.7333999999999999E-2</v>
      </c>
      <c r="AJ55" s="549">
        <v>1.7333999999999999E-2</v>
      </c>
      <c r="AK55" s="144">
        <v>9.8439999999999986E-3</v>
      </c>
      <c r="AL55" s="144">
        <v>1.7333999999999999E-2</v>
      </c>
      <c r="AM55" s="144">
        <v>1.7547999999999998E-2</v>
      </c>
      <c r="AN55" s="144">
        <v>1.6263999999999997E-2</v>
      </c>
      <c r="AO55" s="144">
        <v>1.712E-2</v>
      </c>
      <c r="AP55" s="144">
        <v>2.2683999999999996E-2</v>
      </c>
      <c r="AQ55" s="144">
        <v>1.7547999999999998E-2</v>
      </c>
      <c r="AR55" s="144">
        <v>1.712E-2</v>
      </c>
      <c r="AS55" s="266">
        <v>1.9259999999999996E-2</v>
      </c>
      <c r="AT55" s="551">
        <v>0.19895779999999999</v>
      </c>
      <c r="AU55" s="144">
        <v>0.40261000000000002</v>
      </c>
      <c r="AV55" s="144">
        <v>0.81337000000000004</v>
      </c>
      <c r="AW55" s="144">
        <v>0.65884600000000004</v>
      </c>
      <c r="AX55" s="144">
        <v>0.58810399999999996</v>
      </c>
      <c r="AY55" s="144">
        <v>0.59853600000000007</v>
      </c>
      <c r="AZ55" s="144">
        <v>0.62070400000000003</v>
      </c>
      <c r="BA55" s="144">
        <v>0.65656399999999993</v>
      </c>
      <c r="BB55" s="144">
        <v>0.41434599999999994</v>
      </c>
      <c r="BC55" s="144">
        <v>0.19895779999999999</v>
      </c>
      <c r="BD55" s="266">
        <v>0.66927800000000004</v>
      </c>
    </row>
    <row r="56" spans="1:56" ht="15" customHeight="1" x14ac:dyDescent="0.25">
      <c r="A56" s="117" t="s">
        <v>85</v>
      </c>
      <c r="B56" s="551">
        <v>7.1000000000000004E-3</v>
      </c>
      <c r="C56" s="547">
        <v>1.2E-2</v>
      </c>
      <c r="D56" s="547">
        <v>7.0000000000000001E-3</v>
      </c>
      <c r="E56" s="549">
        <v>7.1000000000000004E-3</v>
      </c>
      <c r="F56" s="547">
        <v>8.0000000000000002E-3</v>
      </c>
      <c r="G56" s="547">
        <v>8.0000000000000002E-3</v>
      </c>
      <c r="H56" s="547">
        <v>8.0000000000000002E-3</v>
      </c>
      <c r="I56" s="547">
        <v>8.0000000000000002E-3</v>
      </c>
      <c r="J56" s="547">
        <v>8.0000000000000002E-3</v>
      </c>
      <c r="K56" s="547">
        <v>8.0000000000000002E-3</v>
      </c>
      <c r="L56" s="548">
        <v>7.0000000000000001E-3</v>
      </c>
      <c r="M56" s="551">
        <v>1.06E-2</v>
      </c>
      <c r="N56" s="547">
        <v>1.2E-2</v>
      </c>
      <c r="O56" s="547">
        <v>1.0999999999999999E-2</v>
      </c>
      <c r="P56" s="547">
        <v>8.0000000000000002E-3</v>
      </c>
      <c r="Q56" s="547">
        <v>1.2999999999999999E-2</v>
      </c>
      <c r="R56" s="547">
        <v>1.0999999999999999E-2</v>
      </c>
      <c r="S56" s="547">
        <v>1.2E-2</v>
      </c>
      <c r="T56" s="547">
        <v>1.0999999999999999E-2</v>
      </c>
      <c r="U56" s="547">
        <v>1.2E-2</v>
      </c>
      <c r="V56" s="547">
        <v>1.2E-2</v>
      </c>
      <c r="W56" s="548">
        <v>1.0999999999999999E-2</v>
      </c>
      <c r="X56" s="551">
        <v>1.06E-2</v>
      </c>
      <c r="Y56" s="549">
        <v>1.06E-2</v>
      </c>
      <c r="Z56" s="547">
        <v>1.0999999999999999E-2</v>
      </c>
      <c r="AA56" s="549">
        <v>1.06E-2</v>
      </c>
      <c r="AB56" s="547">
        <v>1.2E-2</v>
      </c>
      <c r="AC56" s="547">
        <v>1.0999999999999999E-2</v>
      </c>
      <c r="AD56" s="547">
        <v>1.0999999999999999E-2</v>
      </c>
      <c r="AE56" s="547">
        <v>1.0999999999999999E-2</v>
      </c>
      <c r="AF56" s="547">
        <v>0.01</v>
      </c>
      <c r="AG56" s="547">
        <v>0.01</v>
      </c>
      <c r="AH56" s="548">
        <v>0.01</v>
      </c>
      <c r="AI56" s="551">
        <v>1.0500000000000001E-2</v>
      </c>
      <c r="AJ56" s="549">
        <v>1.0500000000000001E-2</v>
      </c>
      <c r="AK56" s="547">
        <v>1.0999999999999999E-2</v>
      </c>
      <c r="AL56" s="549">
        <v>1.0500000000000001E-2</v>
      </c>
      <c r="AM56" s="547">
        <v>1.2999999999999999E-2</v>
      </c>
      <c r="AN56" s="547">
        <v>1.0999999999999999E-2</v>
      </c>
      <c r="AO56" s="547">
        <v>1.0999999999999999E-2</v>
      </c>
      <c r="AP56" s="547">
        <v>1.0999999999999999E-2</v>
      </c>
      <c r="AQ56" s="547">
        <v>1.0999999999999999E-2</v>
      </c>
      <c r="AR56" s="547">
        <v>1.0999999999999999E-2</v>
      </c>
      <c r="AS56" s="548">
        <v>1.0999999999999999E-2</v>
      </c>
      <c r="AT56" s="551">
        <v>0.49049999999999999</v>
      </c>
      <c r="AU56" s="547">
        <v>0.27100000000000002</v>
      </c>
      <c r="AV56" s="547">
        <v>0.58299999999999996</v>
      </c>
      <c r="AW56" s="547">
        <v>0.47199999999999998</v>
      </c>
      <c r="AX56" s="547">
        <v>0.52200000000000002</v>
      </c>
      <c r="AY56" s="547">
        <v>0.45700000000000002</v>
      </c>
      <c r="AZ56" s="547">
        <v>0.48899999999999999</v>
      </c>
      <c r="BA56" s="547">
        <v>0.54400000000000004</v>
      </c>
      <c r="BB56" s="547">
        <v>0.27900000000000003</v>
      </c>
      <c r="BC56" s="549">
        <v>0.49049999999999999</v>
      </c>
      <c r="BD56" s="548">
        <v>0.47899999999999998</v>
      </c>
    </row>
    <row r="57" spans="1:56" ht="15" customHeight="1" x14ac:dyDescent="0.25">
      <c r="A57" s="430" t="s">
        <v>86</v>
      </c>
      <c r="B57" s="552">
        <v>6.9999999999999999E-4</v>
      </c>
      <c r="C57" s="553">
        <v>1E-3</v>
      </c>
      <c r="D57" s="553">
        <v>1E-3</v>
      </c>
      <c r="E57" s="556">
        <v>6.9999999999999999E-4</v>
      </c>
      <c r="F57" s="553">
        <v>1E-3</v>
      </c>
      <c r="G57" s="553">
        <v>1E-3</v>
      </c>
      <c r="H57" s="553">
        <v>1E-3</v>
      </c>
      <c r="I57" s="553">
        <v>1E-3</v>
      </c>
      <c r="J57" s="553">
        <v>1E-3</v>
      </c>
      <c r="K57" s="553">
        <v>1E-3</v>
      </c>
      <c r="L57" s="554">
        <v>1E-3</v>
      </c>
      <c r="M57" s="552">
        <v>1E-3</v>
      </c>
      <c r="N57" s="553">
        <v>1E-3</v>
      </c>
      <c r="O57" s="553">
        <v>1E-3</v>
      </c>
      <c r="P57" s="553">
        <v>1E-3</v>
      </c>
      <c r="Q57" s="553">
        <v>1E-3</v>
      </c>
      <c r="R57" s="553">
        <v>1E-3</v>
      </c>
      <c r="S57" s="553">
        <v>1E-3</v>
      </c>
      <c r="T57" s="553">
        <v>1E-3</v>
      </c>
      <c r="U57" s="553">
        <v>1E-3</v>
      </c>
      <c r="V57" s="553">
        <v>1E-3</v>
      </c>
      <c r="W57" s="554">
        <v>1E-3</v>
      </c>
      <c r="X57" s="552">
        <v>1.1000000000000001E-3</v>
      </c>
      <c r="Y57" s="556">
        <v>1.1000000000000001E-3</v>
      </c>
      <c r="Z57" s="553">
        <v>1E-3</v>
      </c>
      <c r="AA57" s="556">
        <v>1.1000000000000001E-3</v>
      </c>
      <c r="AB57" s="553">
        <v>1E-3</v>
      </c>
      <c r="AC57" s="553">
        <v>1E-3</v>
      </c>
      <c r="AD57" s="553">
        <v>1E-3</v>
      </c>
      <c r="AE57" s="553">
        <v>1E-3</v>
      </c>
      <c r="AF57" s="553">
        <v>1E-3</v>
      </c>
      <c r="AG57" s="553">
        <v>1E-3</v>
      </c>
      <c r="AH57" s="554">
        <v>1E-3</v>
      </c>
      <c r="AI57" s="555">
        <v>1E-3</v>
      </c>
      <c r="AJ57" s="556">
        <v>1E-3</v>
      </c>
      <c r="AK57" s="553">
        <v>1E-3</v>
      </c>
      <c r="AL57" s="556">
        <v>1E-3</v>
      </c>
      <c r="AM57" s="553">
        <v>1E-3</v>
      </c>
      <c r="AN57" s="553">
        <v>1E-3</v>
      </c>
      <c r="AO57" s="553">
        <v>1E-3</v>
      </c>
      <c r="AP57" s="553">
        <v>1E-3</v>
      </c>
      <c r="AQ57" s="553">
        <v>1E-3</v>
      </c>
      <c r="AR57" s="553">
        <v>1E-3</v>
      </c>
      <c r="AS57" s="554">
        <v>1E-3</v>
      </c>
      <c r="AT57" s="555">
        <v>6.54E-2</v>
      </c>
      <c r="AU57" s="553">
        <v>3.5999999999999997E-2</v>
      </c>
      <c r="AV57" s="553">
        <v>7.8E-2</v>
      </c>
      <c r="AW57" s="553">
        <v>6.3E-2</v>
      </c>
      <c r="AX57" s="553">
        <v>7.0000000000000007E-2</v>
      </c>
      <c r="AY57" s="553">
        <v>6.0999999999999999E-2</v>
      </c>
      <c r="AZ57" s="553">
        <v>6.5000000000000002E-2</v>
      </c>
      <c r="BA57" s="553">
        <v>7.2999999999999995E-2</v>
      </c>
      <c r="BB57" s="553">
        <v>3.6999999999999998E-2</v>
      </c>
      <c r="BC57" s="556">
        <v>6.54E-2</v>
      </c>
      <c r="BD57" s="554">
        <v>6.4000000000000001E-2</v>
      </c>
    </row>
    <row r="58" spans="1:56" ht="15" customHeight="1" x14ac:dyDescent="0.25">
      <c r="A58" s="45" t="s">
        <v>1162</v>
      </c>
      <c r="B58" s="38"/>
    </row>
    <row r="59" spans="1:56" ht="99" customHeight="1" x14ac:dyDescent="0.25">
      <c r="A59" s="69"/>
      <c r="B59" s="252"/>
      <c r="C59" s="559" t="s">
        <v>1163</v>
      </c>
      <c r="D59" s="271" t="s">
        <v>1164</v>
      </c>
      <c r="E59" s="271" t="s">
        <v>1165</v>
      </c>
      <c r="F59" s="271" t="s">
        <v>1166</v>
      </c>
      <c r="G59" s="271" t="s">
        <v>1167</v>
      </c>
      <c r="H59" s="271" t="s">
        <v>1168</v>
      </c>
      <c r="I59" s="147" t="s">
        <v>1169</v>
      </c>
      <c r="J59" s="148" t="s">
        <v>1170</v>
      </c>
    </row>
    <row r="60" spans="1:56" x14ac:dyDescent="0.25">
      <c r="A60" s="69" t="s">
        <v>1171</v>
      </c>
      <c r="B60" s="53"/>
      <c r="C60" s="560">
        <v>6.1520267841933202E-3</v>
      </c>
      <c r="D60" s="561">
        <v>6.1520267841933202E-3</v>
      </c>
      <c r="E60" s="561"/>
      <c r="F60" s="561"/>
      <c r="G60" s="561">
        <v>0.34536147726424365</v>
      </c>
      <c r="H60" s="561">
        <v>0.34536147726424365</v>
      </c>
      <c r="I60" s="561">
        <v>0.01</v>
      </c>
      <c r="J60" s="562">
        <v>0.01</v>
      </c>
    </row>
    <row r="61" spans="1:56" x14ac:dyDescent="0.25">
      <c r="A61" s="78" t="s">
        <v>1172</v>
      </c>
      <c r="C61" s="74"/>
      <c r="D61" s="75"/>
      <c r="E61" s="75">
        <v>0.77200000000000002</v>
      </c>
      <c r="F61" s="75">
        <v>0.77200000000000002</v>
      </c>
      <c r="G61" s="75">
        <v>0.35</v>
      </c>
      <c r="H61" s="75">
        <v>0.35</v>
      </c>
      <c r="I61" s="75"/>
      <c r="J61" s="76"/>
    </row>
    <row r="62" spans="1:56" x14ac:dyDescent="0.25">
      <c r="A62" s="78" t="s">
        <v>1173</v>
      </c>
      <c r="C62" s="74"/>
      <c r="D62" s="75"/>
      <c r="E62" s="75">
        <v>4.5999999999999985E-2</v>
      </c>
      <c r="F62" s="75">
        <v>4.5999999999999985E-2</v>
      </c>
      <c r="G62" s="75">
        <v>0.38</v>
      </c>
      <c r="H62" s="75">
        <v>0.38</v>
      </c>
      <c r="I62" s="75"/>
      <c r="J62" s="76"/>
    </row>
    <row r="63" spans="1:56" x14ac:dyDescent="0.25">
      <c r="A63" s="563" t="s">
        <v>1174</v>
      </c>
      <c r="B63" s="365"/>
      <c r="C63" s="564"/>
      <c r="D63" s="245"/>
      <c r="E63" s="245">
        <v>0.182</v>
      </c>
      <c r="F63" s="245">
        <v>0.182</v>
      </c>
      <c r="G63" s="245">
        <v>0.32</v>
      </c>
      <c r="H63" s="245">
        <v>0.32</v>
      </c>
      <c r="I63" s="245"/>
      <c r="J63" s="565"/>
    </row>
    <row r="64" spans="1:56" x14ac:dyDescent="0.25">
      <c r="A64" s="78" t="s">
        <v>1175</v>
      </c>
      <c r="C64" s="74">
        <v>0.31923762316089033</v>
      </c>
      <c r="D64" s="75">
        <v>0.31923762316089033</v>
      </c>
      <c r="E64" s="75"/>
      <c r="F64" s="75"/>
      <c r="G64" s="75">
        <v>0.50109866552333993</v>
      </c>
      <c r="H64" s="75">
        <v>0.50109866552333993</v>
      </c>
      <c r="I64" s="75">
        <v>0.313</v>
      </c>
      <c r="J64" s="76">
        <v>0.313</v>
      </c>
    </row>
    <row r="65" spans="1:15" x14ac:dyDescent="0.25">
      <c r="A65" s="78" t="s">
        <v>1172</v>
      </c>
      <c r="C65" s="74"/>
      <c r="D65" s="75"/>
      <c r="E65" s="75">
        <v>8.7999999999999995E-2</v>
      </c>
      <c r="F65" s="75">
        <v>8.7999999999999995E-2</v>
      </c>
      <c r="G65" s="75">
        <v>0.34</v>
      </c>
      <c r="H65" s="75">
        <v>0.34</v>
      </c>
      <c r="I65" s="75"/>
      <c r="J65" s="76"/>
    </row>
    <row r="66" spans="1:15" x14ac:dyDescent="0.25">
      <c r="A66" s="78" t="s">
        <v>1176</v>
      </c>
      <c r="C66" s="74"/>
      <c r="D66" s="75"/>
      <c r="E66" s="75">
        <v>6.0999999999999999E-2</v>
      </c>
      <c r="F66" s="75">
        <v>6.0999999999999999E-2</v>
      </c>
      <c r="G66" s="75">
        <v>0.34</v>
      </c>
      <c r="H66" s="75">
        <v>0.34</v>
      </c>
      <c r="I66" s="75"/>
      <c r="J66" s="76"/>
    </row>
    <row r="67" spans="1:15" x14ac:dyDescent="0.25">
      <c r="A67" s="78" t="s">
        <v>1177</v>
      </c>
      <c r="C67" s="74"/>
      <c r="D67" s="75"/>
      <c r="E67" s="75">
        <v>0.84199999999999997</v>
      </c>
      <c r="F67" s="75">
        <v>0.84199999999999997</v>
      </c>
      <c r="G67" s="75">
        <v>0.55000000000000004</v>
      </c>
      <c r="H67" s="75">
        <v>0.55000000000000004</v>
      </c>
      <c r="I67" s="75"/>
      <c r="J67" s="76"/>
    </row>
    <row r="68" spans="1:15" x14ac:dyDescent="0.25">
      <c r="A68" s="78" t="s">
        <v>1173</v>
      </c>
      <c r="C68" s="74"/>
      <c r="D68" s="75"/>
      <c r="E68" s="75">
        <v>9.000000000000008E-3</v>
      </c>
      <c r="F68" s="75">
        <v>9.000000000000008E-3</v>
      </c>
      <c r="G68" s="75">
        <v>0.34</v>
      </c>
      <c r="H68" s="75">
        <v>0.34</v>
      </c>
      <c r="I68" s="75"/>
      <c r="J68" s="76"/>
    </row>
    <row r="69" spans="1:15" x14ac:dyDescent="0.25">
      <c r="A69" s="69" t="s">
        <v>1178</v>
      </c>
      <c r="B69" s="53"/>
      <c r="C69" s="560">
        <v>0.34302047144899694</v>
      </c>
      <c r="D69" s="561">
        <v>0.34302047144899694</v>
      </c>
      <c r="E69" s="561"/>
      <c r="F69" s="561"/>
      <c r="G69" s="561">
        <v>0.3603603603603604</v>
      </c>
      <c r="H69" s="561">
        <v>0.3603603603603604</v>
      </c>
      <c r="I69" s="561">
        <v>0.38</v>
      </c>
      <c r="J69" s="562">
        <v>0.38</v>
      </c>
      <c r="K69" s="566" t="s">
        <v>1179</v>
      </c>
      <c r="L69" s="53"/>
      <c r="M69" s="70"/>
    </row>
    <row r="70" spans="1:15" x14ac:dyDescent="0.25">
      <c r="A70" s="225" t="s">
        <v>1172</v>
      </c>
      <c r="C70" s="74"/>
      <c r="D70" s="75"/>
      <c r="E70" s="75">
        <v>0.99</v>
      </c>
      <c r="F70" s="75">
        <v>0.99</v>
      </c>
      <c r="G70" s="75">
        <v>0.36</v>
      </c>
      <c r="H70" s="75">
        <v>0.36</v>
      </c>
      <c r="I70" s="75"/>
      <c r="J70" s="76"/>
      <c r="K70" s="567" t="s">
        <v>780</v>
      </c>
      <c r="M70" s="568">
        <v>0.503</v>
      </c>
    </row>
    <row r="71" spans="1:15" x14ac:dyDescent="0.25">
      <c r="A71" s="563" t="s">
        <v>1180</v>
      </c>
      <c r="B71" s="365"/>
      <c r="C71" s="564"/>
      <c r="D71" s="245"/>
      <c r="E71" s="245">
        <v>0.01</v>
      </c>
      <c r="F71" s="245">
        <v>0.01</v>
      </c>
      <c r="G71" s="245">
        <v>0.4</v>
      </c>
      <c r="H71" s="245">
        <v>0.4</v>
      </c>
      <c r="I71" s="245"/>
      <c r="J71" s="565"/>
      <c r="K71" s="567" t="s">
        <v>781</v>
      </c>
      <c r="M71" s="568">
        <v>0.40200000000000002</v>
      </c>
    </row>
    <row r="72" spans="1:15" x14ac:dyDescent="0.25">
      <c r="A72" s="143" t="s">
        <v>1181</v>
      </c>
      <c r="B72" s="38"/>
      <c r="C72" s="74">
        <v>1.5730768705899442E-3</v>
      </c>
      <c r="D72" s="75">
        <v>1.5730768705899442E-3</v>
      </c>
      <c r="E72" s="75"/>
      <c r="F72" s="75"/>
      <c r="G72" s="75">
        <v>0.22099447513812154</v>
      </c>
      <c r="H72" s="75">
        <v>0.22099447513812154</v>
      </c>
      <c r="I72" s="561">
        <v>0.22900000000000001</v>
      </c>
      <c r="J72" s="76">
        <v>0.22900000000000001</v>
      </c>
      <c r="K72" s="567" t="s">
        <v>782</v>
      </c>
      <c r="M72" s="568">
        <v>4.3999999999999997E-2</v>
      </c>
    </row>
    <row r="73" spans="1:15" x14ac:dyDescent="0.25">
      <c r="A73" s="143" t="s">
        <v>1172</v>
      </c>
      <c r="B73" s="38"/>
      <c r="C73" s="74"/>
      <c r="D73" s="75"/>
      <c r="E73" s="75">
        <v>0.99</v>
      </c>
      <c r="F73" s="75">
        <v>0.99</v>
      </c>
      <c r="G73" s="75">
        <v>0.22</v>
      </c>
      <c r="H73" s="75">
        <v>0.22</v>
      </c>
      <c r="I73" s="75"/>
      <c r="J73" s="76"/>
      <c r="K73" s="567" t="s">
        <v>783</v>
      </c>
      <c r="M73" s="568">
        <v>4.5999999999999999E-2</v>
      </c>
      <c r="O73" s="38"/>
    </row>
    <row r="74" spans="1:15" x14ac:dyDescent="0.25">
      <c r="A74" s="143" t="s">
        <v>1180</v>
      </c>
      <c r="B74" s="38"/>
      <c r="C74" s="74"/>
      <c r="D74" s="75"/>
      <c r="E74" s="75">
        <v>1.0000000000000009E-2</v>
      </c>
      <c r="F74" s="75">
        <v>1.0000000000000009E-2</v>
      </c>
      <c r="G74" s="75">
        <v>0.4</v>
      </c>
      <c r="H74" s="75">
        <v>0.4</v>
      </c>
      <c r="I74" s="75"/>
      <c r="J74" s="76"/>
      <c r="K74" s="567" t="s">
        <v>784</v>
      </c>
      <c r="M74" s="568">
        <v>2E-3</v>
      </c>
      <c r="O74" s="38"/>
    </row>
    <row r="75" spans="1:15" x14ac:dyDescent="0.25">
      <c r="A75" s="69" t="s">
        <v>1182</v>
      </c>
      <c r="B75" s="53"/>
      <c r="C75" s="560">
        <v>0.20376467891029293</v>
      </c>
      <c r="D75" s="561">
        <v>0.20376467891029293</v>
      </c>
      <c r="E75" s="561"/>
      <c r="F75" s="561"/>
      <c r="G75" s="561">
        <v>1</v>
      </c>
      <c r="H75" s="561">
        <v>1</v>
      </c>
      <c r="I75" s="561">
        <v>1.2999999999999999E-2</v>
      </c>
      <c r="J75" s="562">
        <v>1.2999999999999999E-2</v>
      </c>
      <c r="K75" s="567" t="s">
        <v>42</v>
      </c>
      <c r="M75" s="568">
        <v>3.0000000000000001E-3</v>
      </c>
    </row>
    <row r="76" spans="1:15" x14ac:dyDescent="0.25">
      <c r="A76" s="69" t="s">
        <v>1183</v>
      </c>
      <c r="B76" s="70"/>
      <c r="C76" s="561">
        <v>0.12625212282503662</v>
      </c>
      <c r="D76" s="561">
        <v>0.12625212282503662</v>
      </c>
      <c r="E76" s="561"/>
      <c r="F76" s="561"/>
      <c r="G76" s="561">
        <v>1</v>
      </c>
      <c r="H76" s="561">
        <v>1</v>
      </c>
      <c r="I76" s="561"/>
      <c r="J76" s="569"/>
      <c r="K76" s="570" t="s">
        <v>785</v>
      </c>
      <c r="L76" s="365"/>
      <c r="M76" s="571">
        <v>1E-4</v>
      </c>
    </row>
    <row r="77" spans="1:15" x14ac:dyDescent="0.25">
      <c r="A77" s="225" t="s">
        <v>1184</v>
      </c>
      <c r="B77" s="361"/>
      <c r="C77" s="75"/>
      <c r="D77" s="75"/>
      <c r="E77" s="75">
        <v>0.50275938303850898</v>
      </c>
      <c r="F77" s="75">
        <v>0.50275938303850898</v>
      </c>
      <c r="G77" s="75"/>
      <c r="H77" s="75"/>
      <c r="I77" s="75"/>
      <c r="J77" s="572"/>
    </row>
    <row r="78" spans="1:15" x14ac:dyDescent="0.25">
      <c r="A78" s="225" t="s">
        <v>1185</v>
      </c>
      <c r="B78" s="361"/>
      <c r="C78" s="75"/>
      <c r="D78" s="75"/>
      <c r="E78" s="75">
        <v>3.3739927391151649E-2</v>
      </c>
      <c r="F78" s="75">
        <v>3.3739927391151649E-2</v>
      </c>
      <c r="G78" s="75"/>
      <c r="H78" s="75"/>
      <c r="I78" s="75"/>
      <c r="J78" s="572"/>
    </row>
    <row r="79" spans="1:15" x14ac:dyDescent="0.25">
      <c r="A79" s="225" t="s">
        <v>1186</v>
      </c>
      <c r="B79" s="361"/>
      <c r="C79" s="75"/>
      <c r="D79" s="75"/>
      <c r="E79" s="75">
        <v>0.37944739322769627</v>
      </c>
      <c r="F79" s="75">
        <v>0.37944739322769627</v>
      </c>
      <c r="G79" s="75"/>
      <c r="H79" s="75"/>
      <c r="I79" s="75"/>
      <c r="J79" s="572"/>
    </row>
    <row r="80" spans="1:15" x14ac:dyDescent="0.25">
      <c r="A80" s="225" t="s">
        <v>1187</v>
      </c>
      <c r="B80" s="361"/>
      <c r="C80" s="75"/>
      <c r="D80" s="75"/>
      <c r="E80" s="75">
        <v>4.4773168148820749E-2</v>
      </c>
      <c r="F80" s="75">
        <v>4.4773168148820749E-2</v>
      </c>
      <c r="G80" s="75"/>
      <c r="H80" s="75"/>
      <c r="I80" s="75"/>
      <c r="J80" s="572"/>
    </row>
    <row r="81" spans="1:52" x14ac:dyDescent="0.25">
      <c r="A81" s="573" t="s">
        <v>1188</v>
      </c>
      <c r="B81" s="366"/>
      <c r="C81" s="245"/>
      <c r="D81" s="245"/>
      <c r="E81" s="245">
        <v>3.9280128193822428E-2</v>
      </c>
      <c r="F81" s="245">
        <v>3.9280128193822428E-2</v>
      </c>
      <c r="G81" s="245"/>
      <c r="H81" s="245"/>
      <c r="I81" s="245"/>
      <c r="J81" s="574"/>
    </row>
    <row r="82" spans="1:52" ht="11.25" customHeight="1" x14ac:dyDescent="0.25"/>
    <row r="83" spans="1:52" x14ac:dyDescent="0.25">
      <c r="A83" s="6" t="s">
        <v>1189</v>
      </c>
      <c r="D83" s="72">
        <v>6.5000000000000002E-2</v>
      </c>
    </row>
    <row r="85" spans="1:52" x14ac:dyDescent="0.25">
      <c r="A85" s="6" t="s">
        <v>1190</v>
      </c>
    </row>
    <row r="86" spans="1:52" ht="25.5" customHeight="1" x14ac:dyDescent="0.25">
      <c r="A86" s="7"/>
      <c r="B86" s="707" t="s">
        <v>1191</v>
      </c>
      <c r="C86" s="708"/>
      <c r="D86" s="708"/>
      <c r="E86" s="708"/>
      <c r="F86" s="708"/>
      <c r="G86" s="708"/>
      <c r="H86" s="708"/>
      <c r="I86" s="709"/>
      <c r="J86" s="707" t="s">
        <v>1191</v>
      </c>
      <c r="K86" s="708"/>
      <c r="L86" s="708"/>
      <c r="M86" s="708"/>
      <c r="N86" s="708"/>
      <c r="O86" s="708"/>
      <c r="P86" s="708"/>
      <c r="Q86" s="709"/>
      <c r="R86" s="707" t="s">
        <v>1192</v>
      </c>
      <c r="S86" s="708"/>
      <c r="T86" s="708"/>
      <c r="U86" s="708"/>
      <c r="V86" s="708"/>
      <c r="W86" s="708"/>
      <c r="X86" s="708"/>
      <c r="Y86" s="708"/>
      <c r="Z86" s="708"/>
      <c r="AA86" s="708"/>
      <c r="AB86" s="708"/>
      <c r="AC86" s="708"/>
      <c r="AD86" s="708"/>
      <c r="AE86" s="708"/>
      <c r="AF86" s="708"/>
      <c r="AG86" s="708"/>
      <c r="AH86" s="708"/>
      <c r="AI86" s="708"/>
      <c r="AJ86" s="709"/>
      <c r="AK86" s="704" t="s">
        <v>1193</v>
      </c>
      <c r="AL86" s="706"/>
      <c r="AM86" s="706"/>
      <c r="AN86" s="705"/>
      <c r="AO86" s="704" t="s">
        <v>1194</v>
      </c>
      <c r="AP86" s="706"/>
      <c r="AQ86" s="706"/>
      <c r="AR86" s="705"/>
      <c r="AS86" s="704" t="s">
        <v>1191</v>
      </c>
      <c r="AT86" s="706"/>
      <c r="AU86" s="706"/>
      <c r="AV86" s="705"/>
      <c r="AW86" s="704" t="s">
        <v>1195</v>
      </c>
      <c r="AX86" s="706"/>
      <c r="AY86" s="706"/>
      <c r="AZ86" s="705"/>
    </row>
    <row r="87" spans="1:52" ht="12.75" customHeight="1" x14ac:dyDescent="0.25">
      <c r="A87" s="13"/>
      <c r="B87" s="707" t="s">
        <v>1196</v>
      </c>
      <c r="C87" s="708"/>
      <c r="D87" s="708"/>
      <c r="E87" s="708"/>
      <c r="F87" s="708"/>
      <c r="G87" s="708"/>
      <c r="H87" s="708"/>
      <c r="I87" s="709"/>
      <c r="J87" s="707" t="s">
        <v>1197</v>
      </c>
      <c r="K87" s="708"/>
      <c r="L87" s="708"/>
      <c r="M87" s="708"/>
      <c r="N87" s="708"/>
      <c r="O87" s="708"/>
      <c r="P87" s="708"/>
      <c r="Q87" s="709"/>
      <c r="R87" s="707" t="s">
        <v>1198</v>
      </c>
      <c r="S87" s="708"/>
      <c r="T87" s="708"/>
      <c r="U87" s="708"/>
      <c r="V87" s="708"/>
      <c r="W87" s="708"/>
      <c r="X87" s="708"/>
      <c r="Y87" s="708"/>
      <c r="Z87" s="708"/>
      <c r="AA87" s="708"/>
      <c r="AB87" s="708"/>
      <c r="AC87" s="708"/>
      <c r="AD87" s="708"/>
      <c r="AE87" s="708"/>
      <c r="AF87" s="708"/>
      <c r="AG87" s="708"/>
      <c r="AH87" s="708"/>
      <c r="AI87" s="708"/>
      <c r="AJ87" s="709"/>
      <c r="AK87" s="704" t="s">
        <v>1198</v>
      </c>
      <c r="AL87" s="706"/>
      <c r="AM87" s="706"/>
      <c r="AN87" s="705"/>
      <c r="AO87" s="704" t="s">
        <v>1198</v>
      </c>
      <c r="AP87" s="706"/>
      <c r="AQ87" s="706"/>
      <c r="AR87" s="705"/>
      <c r="AS87" s="707" t="s">
        <v>1199</v>
      </c>
      <c r="AT87" s="709"/>
      <c r="AU87" s="707" t="s">
        <v>1200</v>
      </c>
      <c r="AV87" s="709"/>
      <c r="AW87" s="707" t="s">
        <v>1199</v>
      </c>
      <c r="AX87" s="709"/>
      <c r="AY87" s="707" t="s">
        <v>1200</v>
      </c>
      <c r="AZ87" s="709"/>
    </row>
    <row r="88" spans="1:52" ht="64.5" x14ac:dyDescent="0.25">
      <c r="A88" s="213"/>
      <c r="B88" s="575" t="s">
        <v>1201</v>
      </c>
      <c r="C88" s="575" t="s">
        <v>1202</v>
      </c>
      <c r="D88" s="575" t="s">
        <v>1203</v>
      </c>
      <c r="E88" s="182" t="s">
        <v>1204</v>
      </c>
      <c r="F88" s="182" t="s">
        <v>1205</v>
      </c>
      <c r="G88" s="182" t="s">
        <v>1206</v>
      </c>
      <c r="H88" s="182" t="s">
        <v>1207</v>
      </c>
      <c r="I88" s="182" t="s">
        <v>1208</v>
      </c>
      <c r="J88" s="576" t="s">
        <v>1201</v>
      </c>
      <c r="K88" s="575" t="s">
        <v>1202</v>
      </c>
      <c r="L88" s="575" t="s">
        <v>1203</v>
      </c>
      <c r="M88" s="182" t="s">
        <v>1204</v>
      </c>
      <c r="N88" s="182" t="s">
        <v>1205</v>
      </c>
      <c r="O88" s="182" t="s">
        <v>1206</v>
      </c>
      <c r="P88" s="182" t="s">
        <v>1207</v>
      </c>
      <c r="Q88" s="183" t="s">
        <v>1208</v>
      </c>
      <c r="R88" s="182" t="s">
        <v>1209</v>
      </c>
      <c r="S88" s="182" t="s">
        <v>1210</v>
      </c>
      <c r="T88" s="182" t="s">
        <v>1211</v>
      </c>
      <c r="U88" s="182" t="s">
        <v>1212</v>
      </c>
      <c r="V88" s="182" t="s">
        <v>1213</v>
      </c>
      <c r="W88" s="182" t="s">
        <v>1214</v>
      </c>
      <c r="X88" s="182" t="s">
        <v>1215</v>
      </c>
      <c r="Y88" s="182" t="s">
        <v>1216</v>
      </c>
      <c r="Z88" s="182" t="s">
        <v>1217</v>
      </c>
      <c r="AA88" s="182" t="s">
        <v>1218</v>
      </c>
      <c r="AB88" s="182" t="s">
        <v>1219</v>
      </c>
      <c r="AC88" s="182" t="s">
        <v>1220</v>
      </c>
      <c r="AD88" s="182" t="s">
        <v>1221</v>
      </c>
      <c r="AE88" s="182" t="s">
        <v>1222</v>
      </c>
      <c r="AF88" s="182" t="s">
        <v>1223</v>
      </c>
      <c r="AG88" s="182" t="s">
        <v>1224</v>
      </c>
      <c r="AH88" s="182" t="s">
        <v>1225</v>
      </c>
      <c r="AI88" s="182" t="s">
        <v>1226</v>
      </c>
      <c r="AJ88" s="182" t="s">
        <v>1227</v>
      </c>
      <c r="AK88" s="576" t="s">
        <v>1201</v>
      </c>
      <c r="AL88" s="575" t="s">
        <v>1202</v>
      </c>
      <c r="AM88" s="575" t="s">
        <v>1203</v>
      </c>
      <c r="AN88" s="183" t="s">
        <v>1228</v>
      </c>
      <c r="AO88" s="182" t="s">
        <v>1201</v>
      </c>
      <c r="AP88" s="182" t="s">
        <v>1202</v>
      </c>
      <c r="AQ88" s="182" t="s">
        <v>1203</v>
      </c>
      <c r="AR88" s="182" t="s">
        <v>1228</v>
      </c>
      <c r="AS88" s="181" t="s">
        <v>198</v>
      </c>
      <c r="AT88" s="183" t="s">
        <v>1229</v>
      </c>
      <c r="AU88" s="182" t="s">
        <v>198</v>
      </c>
      <c r="AV88" s="183" t="s">
        <v>1229</v>
      </c>
      <c r="AW88" s="576" t="s">
        <v>198</v>
      </c>
      <c r="AX88" s="577" t="s">
        <v>1229</v>
      </c>
      <c r="AY88" s="575" t="s">
        <v>198</v>
      </c>
      <c r="AZ88" s="577" t="s">
        <v>1229</v>
      </c>
    </row>
    <row r="89" spans="1:52" x14ac:dyDescent="0.25">
      <c r="A89" s="13" t="s">
        <v>77</v>
      </c>
      <c r="B89" s="42">
        <v>1.7060190678477933E-2</v>
      </c>
      <c r="C89" s="42">
        <v>1.6325651882849786E-2</v>
      </c>
      <c r="D89" s="42">
        <v>1.4038574356040013E-2</v>
      </c>
      <c r="E89" s="578">
        <v>0.12273716394479724</v>
      </c>
      <c r="F89" s="578">
        <v>0.12273716394479724</v>
      </c>
      <c r="G89" s="578">
        <v>0.12273716394479724</v>
      </c>
      <c r="H89" s="578">
        <v>0.12273716394479724</v>
      </c>
      <c r="I89" s="578">
        <v>0.12273716394479724</v>
      </c>
      <c r="J89" s="102">
        <v>1.7060190678477933E-2</v>
      </c>
      <c r="K89" s="42">
        <v>1.6325651882849786E-2</v>
      </c>
      <c r="L89" s="42">
        <v>1.4038574356040013E-2</v>
      </c>
      <c r="M89" s="578">
        <v>0.12273716394479724</v>
      </c>
      <c r="N89" s="578">
        <v>0.12273716394479724</v>
      </c>
      <c r="O89" s="578">
        <v>0.12273716394479724</v>
      </c>
      <c r="P89" s="578">
        <v>0.12273716394479724</v>
      </c>
      <c r="Q89" s="579">
        <v>0.12273716394479724</v>
      </c>
      <c r="R89" s="42">
        <v>2.0400000000000001E-2</v>
      </c>
      <c r="S89" s="42">
        <v>1.14E-2</v>
      </c>
      <c r="T89" s="42">
        <v>2.8E-3</v>
      </c>
      <c r="U89" s="42">
        <v>3.04E-2</v>
      </c>
      <c r="V89" s="42">
        <v>1.06E-2</v>
      </c>
      <c r="W89" s="42">
        <v>1.6999999999999999E-3</v>
      </c>
      <c r="X89" s="42">
        <v>1.071</v>
      </c>
      <c r="Y89" s="42">
        <v>8.6E-3</v>
      </c>
      <c r="Z89" s="42">
        <v>8.9999999999999998E-4</v>
      </c>
      <c r="AA89" s="42">
        <v>0.1343</v>
      </c>
      <c r="AB89" s="42">
        <v>0.1343</v>
      </c>
      <c r="AC89" s="42">
        <v>0.1343</v>
      </c>
      <c r="AD89" s="42">
        <v>0.1343</v>
      </c>
      <c r="AE89" s="42">
        <v>0.1343</v>
      </c>
      <c r="AF89" s="42">
        <v>7.0000000000000007E-2</v>
      </c>
      <c r="AG89" s="42">
        <v>7.0000000000000007E-2</v>
      </c>
      <c r="AH89" s="42">
        <v>7.0000000000000007E-2</v>
      </c>
      <c r="AI89" s="42">
        <v>7.0000000000000007E-2</v>
      </c>
      <c r="AJ89" s="42">
        <v>7.0000000000000007E-2</v>
      </c>
      <c r="AK89" s="102">
        <v>1.67828E-2</v>
      </c>
      <c r="AL89" s="42">
        <v>1.4392200000000008E-2</v>
      </c>
      <c r="AM89" s="42">
        <v>8.5230000000000011E-3</v>
      </c>
      <c r="AN89" s="36">
        <v>0.133657</v>
      </c>
      <c r="AO89" s="102">
        <v>1.67828E-2</v>
      </c>
      <c r="AP89" s="42">
        <v>1.4392200000000008E-2</v>
      </c>
      <c r="AQ89" s="42">
        <v>8.5230000000000011E-3</v>
      </c>
      <c r="AR89" s="42">
        <v>0.133657</v>
      </c>
      <c r="AS89" s="102">
        <v>1.0325310441474533E-2</v>
      </c>
      <c r="AT89" s="36">
        <v>3.506442311859584E-3</v>
      </c>
      <c r="AU89" s="42">
        <v>1.0325310441474533E-2</v>
      </c>
      <c r="AV89" s="36">
        <v>3.506442311859584E-3</v>
      </c>
      <c r="AW89" s="580">
        <v>7.8315961686221697E-3</v>
      </c>
      <c r="AX89" s="33">
        <v>2.5982229088114114E-3</v>
      </c>
      <c r="AY89" s="41">
        <v>7.8315961686221697E-3</v>
      </c>
      <c r="AZ89" s="33">
        <v>2.5982229088114114E-3</v>
      </c>
    </row>
    <row r="90" spans="1:52" x14ac:dyDescent="0.25">
      <c r="A90" s="13" t="s">
        <v>78</v>
      </c>
      <c r="B90" s="42">
        <v>0.39639483108274209</v>
      </c>
      <c r="C90" s="42">
        <v>0.18457098691659884</v>
      </c>
      <c r="D90" s="42">
        <v>0.11670420101457191</v>
      </c>
      <c r="E90" s="578">
        <v>4.328911311688719</v>
      </c>
      <c r="F90" s="578">
        <v>4.328911311688719</v>
      </c>
      <c r="G90" s="578">
        <v>4.328911311688719</v>
      </c>
      <c r="H90" s="578">
        <v>4.328911311688719</v>
      </c>
      <c r="I90" s="578">
        <v>4.328911311688719</v>
      </c>
      <c r="J90" s="102">
        <v>0.39639483108274209</v>
      </c>
      <c r="K90" s="42">
        <v>0.18457098691659884</v>
      </c>
      <c r="L90" s="42">
        <v>0.11670420101457191</v>
      </c>
      <c r="M90" s="578">
        <v>4.328911311688719</v>
      </c>
      <c r="N90" s="578">
        <v>4.328911311688719</v>
      </c>
      <c r="O90" s="578">
        <v>4.328911311688719</v>
      </c>
      <c r="P90" s="578">
        <v>4.328911311688719</v>
      </c>
      <c r="Q90" s="579">
        <v>4.328911311688719</v>
      </c>
      <c r="R90" s="42">
        <v>0.158</v>
      </c>
      <c r="S90" s="42">
        <v>3.0099999999999998E-2</v>
      </c>
      <c r="T90" s="42">
        <v>1.66E-2</v>
      </c>
      <c r="U90" s="42">
        <v>0.45800000000000002</v>
      </c>
      <c r="V90" s="42">
        <v>0.4143</v>
      </c>
      <c r="W90" s="42">
        <v>9.0200000000000002E-2</v>
      </c>
      <c r="X90" s="42">
        <v>3.6839</v>
      </c>
      <c r="Y90" s="42">
        <v>5.6000000000000001E-2</v>
      </c>
      <c r="Z90" s="42">
        <v>1.5100000000000001E-2</v>
      </c>
      <c r="AA90" s="42">
        <v>4.7329999999999997</v>
      </c>
      <c r="AB90" s="42">
        <v>4.7329999999999997</v>
      </c>
      <c r="AC90" s="42">
        <v>4.7329999999999997</v>
      </c>
      <c r="AD90" s="42">
        <v>4.7329999999999997</v>
      </c>
      <c r="AE90" s="42">
        <v>4.7329999999999997</v>
      </c>
      <c r="AF90" s="42">
        <v>7.0999999999999994E-2</v>
      </c>
      <c r="AG90" s="42">
        <v>7.0999999999999994E-2</v>
      </c>
      <c r="AH90" s="42">
        <v>7.0999999999999994E-2</v>
      </c>
      <c r="AI90" s="42">
        <v>7.0999999999999994E-2</v>
      </c>
      <c r="AJ90" s="42">
        <v>7.0999999999999994E-2</v>
      </c>
      <c r="AK90" s="102">
        <v>0.12638179999999999</v>
      </c>
      <c r="AL90" s="42">
        <v>0.17467980000000002</v>
      </c>
      <c r="AM90" s="42">
        <v>5.5591000000000002E-2</v>
      </c>
      <c r="AN90" s="36">
        <v>4.6863799999999998</v>
      </c>
      <c r="AO90" s="42">
        <v>0.12638179999999999</v>
      </c>
      <c r="AP90" s="42">
        <v>0.17467980000000002</v>
      </c>
      <c r="AQ90" s="42">
        <v>5.5591000000000002E-2</v>
      </c>
      <c r="AR90" s="42">
        <v>4.6863799999999998</v>
      </c>
      <c r="AS90" s="102">
        <v>0.10820227509700128</v>
      </c>
      <c r="AT90" s="36">
        <v>3.523853037683982E-2</v>
      </c>
      <c r="AU90" s="42">
        <v>0.10820227509700128</v>
      </c>
      <c r="AV90" s="36">
        <v>3.523853037683982E-2</v>
      </c>
      <c r="AW90" s="580">
        <v>8.2982755397970745E-2</v>
      </c>
      <c r="AX90" s="33">
        <v>2.639638065749329E-2</v>
      </c>
      <c r="AY90" s="41">
        <v>8.2982755397970745E-2</v>
      </c>
      <c r="AZ90" s="33">
        <v>2.639638065749329E-2</v>
      </c>
    </row>
    <row r="91" spans="1:52" x14ac:dyDescent="0.25">
      <c r="A91" s="13" t="s">
        <v>79</v>
      </c>
      <c r="B91" s="42">
        <v>4.618251936084568</v>
      </c>
      <c r="C91" s="42">
        <v>0.21797310672261985</v>
      </c>
      <c r="D91" s="42">
        <v>1.0898168850492607</v>
      </c>
      <c r="E91" s="578">
        <v>1.587757813496961</v>
      </c>
      <c r="F91" s="578">
        <v>1.587757813496961</v>
      </c>
      <c r="G91" s="578">
        <v>1.587757813496961</v>
      </c>
      <c r="H91" s="578">
        <v>1.587757813496961</v>
      </c>
      <c r="I91" s="578">
        <v>1.587757813496961</v>
      </c>
      <c r="J91" s="102">
        <v>4.618251936084568</v>
      </c>
      <c r="K91" s="42">
        <v>0.21797310672261985</v>
      </c>
      <c r="L91" s="42">
        <v>1.0898168850492607</v>
      </c>
      <c r="M91" s="578">
        <v>1.587757813496961</v>
      </c>
      <c r="N91" s="578">
        <v>1.587757813496961</v>
      </c>
      <c r="O91" s="578">
        <v>1.587757813496961</v>
      </c>
      <c r="P91" s="578">
        <v>1.587757813496961</v>
      </c>
      <c r="Q91" s="579">
        <v>1.587757813496961</v>
      </c>
      <c r="R91" s="42">
        <v>4.2263999999999999</v>
      </c>
      <c r="S91" s="42">
        <v>4.532</v>
      </c>
      <c r="T91" s="42">
        <v>2.7341000000000002</v>
      </c>
      <c r="U91" s="42">
        <v>0.82199999999999995</v>
      </c>
      <c r="V91" s="42">
        <v>0.32079999999999997</v>
      </c>
      <c r="W91" s="42">
        <v>0.1081</v>
      </c>
      <c r="X91" s="42">
        <v>2.9741</v>
      </c>
      <c r="Y91" s="42">
        <v>0.3619</v>
      </c>
      <c r="Z91" s="42">
        <v>0.10150000000000001</v>
      </c>
      <c r="AA91" s="42">
        <v>0.92249999999999999</v>
      </c>
      <c r="AB91" s="42">
        <v>0.92249999999999999</v>
      </c>
      <c r="AC91" s="42">
        <v>0.92249999999999999</v>
      </c>
      <c r="AD91" s="42">
        <v>0.92249999999999999</v>
      </c>
      <c r="AE91" s="42">
        <v>0.92249999999999999</v>
      </c>
      <c r="AF91" s="42">
        <v>7.8E-2</v>
      </c>
      <c r="AG91" s="42">
        <v>7.8E-2</v>
      </c>
      <c r="AH91" s="42">
        <v>7.8E-2</v>
      </c>
      <c r="AI91" s="42">
        <v>7.8E-2</v>
      </c>
      <c r="AJ91" s="42">
        <v>7.8E-2</v>
      </c>
      <c r="AK91" s="102">
        <v>3.9688589999999997</v>
      </c>
      <c r="AL91" s="42">
        <v>0.20969190000000004</v>
      </c>
      <c r="AM91" s="42">
        <v>0.359296</v>
      </c>
      <c r="AN91" s="36">
        <v>0.91405499999999995</v>
      </c>
      <c r="AO91" s="42">
        <v>3.9688589999999997</v>
      </c>
      <c r="AP91" s="42">
        <v>0.20969190000000004</v>
      </c>
      <c r="AQ91" s="42">
        <v>0.359296</v>
      </c>
      <c r="AR91" s="42">
        <v>0.91405499999999995</v>
      </c>
      <c r="AS91" s="102">
        <v>0.4743239929052544</v>
      </c>
      <c r="AT91" s="36">
        <v>0.16469146481474867</v>
      </c>
      <c r="AU91" s="42">
        <v>0.4743239929052544</v>
      </c>
      <c r="AV91" s="36">
        <v>0.16469146481474867</v>
      </c>
      <c r="AW91" s="580">
        <v>0.21604183271146374</v>
      </c>
      <c r="AX91" s="33">
        <v>6.8359578361191026E-2</v>
      </c>
      <c r="AY91" s="41">
        <v>0.21604183271146374</v>
      </c>
      <c r="AZ91" s="33">
        <v>6.8359578361191026E-2</v>
      </c>
    </row>
    <row r="92" spans="1:52" x14ac:dyDescent="0.25">
      <c r="A92" s="13" t="s">
        <v>80</v>
      </c>
      <c r="B92" s="42">
        <v>0.20370212859924924</v>
      </c>
      <c r="C92" s="42">
        <v>6.630510861322908E-3</v>
      </c>
      <c r="D92" s="42">
        <v>0.29210926606397192</v>
      </c>
      <c r="E92" s="578">
        <v>0.56278103762712706</v>
      </c>
      <c r="F92" s="578">
        <v>0.56278103762712706</v>
      </c>
      <c r="G92" s="578">
        <v>0.56278103762712706</v>
      </c>
      <c r="H92" s="578">
        <v>0.56278103762712706</v>
      </c>
      <c r="I92" s="578">
        <v>0.56278103762712706</v>
      </c>
      <c r="J92" s="102">
        <v>0.20370212859924924</v>
      </c>
      <c r="K92" s="42">
        <v>6.630510861322908E-3</v>
      </c>
      <c r="L92" s="42">
        <v>0.29210926606397192</v>
      </c>
      <c r="M92" s="578">
        <v>0.56278103762712706</v>
      </c>
      <c r="N92" s="578">
        <v>0.56278103762712706</v>
      </c>
      <c r="O92" s="578">
        <v>0.56278103762712706</v>
      </c>
      <c r="P92" s="578">
        <v>0.56278103762712706</v>
      </c>
      <c r="Q92" s="579">
        <v>0.56278103762712706</v>
      </c>
      <c r="R92" s="42">
        <v>0.1694</v>
      </c>
      <c r="S92" s="42">
        <v>8.0999999999999996E-3</v>
      </c>
      <c r="T92" s="42">
        <v>0.17</v>
      </c>
      <c r="U92" s="42">
        <v>4.0500000000000001E-2</v>
      </c>
      <c r="V92" s="42">
        <v>3.5900000000000001E-2</v>
      </c>
      <c r="W92" s="42">
        <v>8.0000000000000004E-4</v>
      </c>
      <c r="X92" s="42">
        <v>0.4551</v>
      </c>
      <c r="Y92" s="42">
        <v>6.1400000000000003E-2</v>
      </c>
      <c r="Z92" s="42">
        <v>1.6964999999999999</v>
      </c>
      <c r="AA92" s="42">
        <v>2.0937999999999999</v>
      </c>
      <c r="AB92" s="42">
        <v>2.0937999999999999</v>
      </c>
      <c r="AC92" s="42">
        <v>2.0937999999999999</v>
      </c>
      <c r="AD92" s="42">
        <v>2.0937999999999999</v>
      </c>
      <c r="AE92" s="42">
        <v>2.0937999999999999</v>
      </c>
      <c r="AF92" s="42">
        <v>2.4E-2</v>
      </c>
      <c r="AG92" s="42">
        <v>2.4E-2</v>
      </c>
      <c r="AH92" s="42">
        <v>2.4E-2</v>
      </c>
      <c r="AI92" s="42">
        <v>2.4E-2</v>
      </c>
      <c r="AJ92" s="42">
        <v>2.4E-2</v>
      </c>
      <c r="AK92" s="102">
        <v>0.16208939999999999</v>
      </c>
      <c r="AL92" s="42">
        <v>1.0523400000000002E-2</v>
      </c>
      <c r="AM92" s="42">
        <v>7.7751000000000001E-2</v>
      </c>
      <c r="AN92" s="36">
        <v>2.0731019999999996</v>
      </c>
      <c r="AO92" s="42">
        <v>0.16208939999999999</v>
      </c>
      <c r="AP92" s="42">
        <v>1.0523400000000002E-2</v>
      </c>
      <c r="AQ92" s="42">
        <v>7.7751000000000001E-2</v>
      </c>
      <c r="AR92" s="42">
        <v>2.0731019999999996</v>
      </c>
      <c r="AS92" s="102">
        <v>0.10445464547223295</v>
      </c>
      <c r="AT92" s="36">
        <v>3.8953588883311976E-2</v>
      </c>
      <c r="AU92" s="42">
        <v>0.10445464547223295</v>
      </c>
      <c r="AV92" s="36">
        <v>3.8953588883311976E-2</v>
      </c>
      <c r="AW92" s="580">
        <v>3.428797701600985E-2</v>
      </c>
      <c r="AX92" s="33">
        <v>1.1942957645465314E-2</v>
      </c>
      <c r="AY92" s="41">
        <v>3.428797701600985E-2</v>
      </c>
      <c r="AZ92" s="33">
        <v>1.1942957645465314E-2</v>
      </c>
    </row>
    <row r="93" spans="1:52" s="38" customFormat="1" x14ac:dyDescent="0.25">
      <c r="A93" s="257" t="s">
        <v>81</v>
      </c>
      <c r="B93" s="42">
        <v>0.13662388132400904</v>
      </c>
      <c r="C93" s="42">
        <v>6.630510861322908E-3</v>
      </c>
      <c r="D93" s="42">
        <v>0.19653859082436254</v>
      </c>
      <c r="E93" s="578">
        <v>0.50445501345619315</v>
      </c>
      <c r="F93" s="578">
        <v>0.50445501345619315</v>
      </c>
      <c r="G93" s="578">
        <v>0.50445501345619315</v>
      </c>
      <c r="H93" s="578">
        <v>0.50445501345619315</v>
      </c>
      <c r="I93" s="578">
        <v>0.50445501345619315</v>
      </c>
      <c r="J93" s="102">
        <v>0.13662388132400904</v>
      </c>
      <c r="K93" s="42">
        <v>6.630510861322908E-3</v>
      </c>
      <c r="L93" s="42">
        <v>0.19653859082436254</v>
      </c>
      <c r="M93" s="578">
        <v>0.50445501345619315</v>
      </c>
      <c r="N93" s="578">
        <v>0.50445501345619315</v>
      </c>
      <c r="O93" s="578">
        <v>0.50445501345619315</v>
      </c>
      <c r="P93" s="578">
        <v>0.50445501345619315</v>
      </c>
      <c r="Q93" s="579">
        <v>0.50445501345619315</v>
      </c>
      <c r="R93" s="42">
        <v>0.13150000000000001</v>
      </c>
      <c r="S93" s="42">
        <v>1.24E-2</v>
      </c>
      <c r="T93" s="42">
        <v>7.0099999999999996E-2</v>
      </c>
      <c r="U93" s="42">
        <v>4.0500000000000001E-2</v>
      </c>
      <c r="V93" s="42">
        <v>3.5900000000000001E-2</v>
      </c>
      <c r="W93" s="42">
        <v>8.0000000000000004E-4</v>
      </c>
      <c r="X93" s="42">
        <v>0.4551</v>
      </c>
      <c r="Y93" s="42">
        <v>4.3200000000000002E-2</v>
      </c>
      <c r="Z93" s="42">
        <v>0.4945</v>
      </c>
      <c r="AA93" s="42">
        <v>0.61029999999999995</v>
      </c>
      <c r="AB93" s="42">
        <v>0.61029999999999995</v>
      </c>
      <c r="AC93" s="42">
        <v>0.61029999999999995</v>
      </c>
      <c r="AD93" s="42">
        <v>0.61029999999999995</v>
      </c>
      <c r="AE93" s="42">
        <v>0.61029999999999995</v>
      </c>
      <c r="AF93" s="42">
        <v>1.2E-2</v>
      </c>
      <c r="AG93" s="42">
        <v>1.2E-2</v>
      </c>
      <c r="AH93" s="42">
        <v>1.2E-2</v>
      </c>
      <c r="AI93" s="42">
        <v>1.2E-2</v>
      </c>
      <c r="AJ93" s="42">
        <v>1.2E-2</v>
      </c>
      <c r="AK93" s="102">
        <v>0.11484660000000001</v>
      </c>
      <c r="AL93" s="42">
        <v>1.0523400000000002E-2</v>
      </c>
      <c r="AM93" s="42">
        <v>4.7712999999999998E-2</v>
      </c>
      <c r="AN93" s="36">
        <v>0.60431699999999999</v>
      </c>
      <c r="AO93" s="42">
        <v>0.11484660000000001</v>
      </c>
      <c r="AP93" s="42">
        <v>1.0523400000000002E-2</v>
      </c>
      <c r="AQ93" s="42">
        <v>4.7712999999999998E-2</v>
      </c>
      <c r="AR93" s="42">
        <v>0.60431699999999999</v>
      </c>
      <c r="AS93" s="102">
        <v>7.1167528901392357E-2</v>
      </c>
      <c r="AT93" s="36">
        <v>2.6471025889982031E-2</v>
      </c>
      <c r="AU93" s="42">
        <v>7.1167528901392357E-2</v>
      </c>
      <c r="AV93" s="36">
        <v>2.6471025889982031E-2</v>
      </c>
      <c r="AW93" s="102">
        <v>2.1383177412295142E-2</v>
      </c>
      <c r="AX93" s="36">
        <v>7.495557483725818E-3</v>
      </c>
      <c r="AY93" s="42">
        <v>2.1383177412295142E-2</v>
      </c>
      <c r="AZ93" s="36">
        <v>7.495557483725818E-3</v>
      </c>
    </row>
    <row r="94" spans="1:52" x14ac:dyDescent="0.25">
      <c r="A94" s="13" t="s">
        <v>82</v>
      </c>
      <c r="B94" s="42">
        <v>6.1933125432676341</v>
      </c>
      <c r="C94" s="42">
        <v>1.8287494720546998E-3</v>
      </c>
      <c r="D94" s="42">
        <v>3.0537618458776379</v>
      </c>
      <c r="E94" s="578">
        <v>0.90977388910144763</v>
      </c>
      <c r="F94" s="578">
        <v>0.35173278414478965</v>
      </c>
      <c r="G94" s="578">
        <v>2.1329780129115359</v>
      </c>
      <c r="H94" s="578">
        <v>1.4607617047692232</v>
      </c>
      <c r="I94" s="578">
        <v>0.64812904374369307</v>
      </c>
      <c r="J94" s="102">
        <v>6.1933125432676341</v>
      </c>
      <c r="K94" s="42">
        <v>1.8287494720546998E-3</v>
      </c>
      <c r="L94" s="42">
        <v>3.0537618458776379</v>
      </c>
      <c r="M94" s="578">
        <v>0.90977388910144763</v>
      </c>
      <c r="N94" s="578">
        <v>0.35173278414478965</v>
      </c>
      <c r="O94" s="578">
        <v>2.1329780129115359</v>
      </c>
      <c r="P94" s="578">
        <v>1.4607617047692232</v>
      </c>
      <c r="Q94" s="579">
        <v>0.64812904374369307</v>
      </c>
      <c r="R94" s="42">
        <v>3.6036999999999999</v>
      </c>
      <c r="S94" s="42">
        <v>0.1086</v>
      </c>
      <c r="T94" s="42">
        <v>0.43359999999999999</v>
      </c>
      <c r="U94" s="42">
        <v>0.1658</v>
      </c>
      <c r="V94" s="42">
        <v>1.6E-2</v>
      </c>
      <c r="W94" s="42">
        <v>3.8E-3</v>
      </c>
      <c r="X94" s="42">
        <v>5.8999999999999999E-3</v>
      </c>
      <c r="Y94" s="42">
        <v>2.3641000000000001</v>
      </c>
      <c r="Z94" s="42">
        <v>3.5099999999999999E-2</v>
      </c>
      <c r="AA94" s="42">
        <v>0.91388637780155446</v>
      </c>
      <c r="AB94" s="42">
        <v>0.35332273645885448</v>
      </c>
      <c r="AC94" s="42">
        <v>2.142619802020628</v>
      </c>
      <c r="AD94" s="42">
        <v>1.4673648465788278</v>
      </c>
      <c r="AE94" s="42">
        <v>0.65105880838140939</v>
      </c>
      <c r="AF94" s="42">
        <v>0.50263750779085492</v>
      </c>
      <c r="AG94" s="42">
        <v>0.19432750505236995</v>
      </c>
      <c r="AH94" s="42">
        <v>1.1784408911113453</v>
      </c>
      <c r="AI94" s="42">
        <v>0.80705066561835526</v>
      </c>
      <c r="AJ94" s="42">
        <v>0.35808234460977512</v>
      </c>
      <c r="AK94" s="102">
        <v>2.8659672</v>
      </c>
      <c r="AL94" s="42">
        <v>1.8819099999999998E-2</v>
      </c>
      <c r="AM94" s="42">
        <v>2.3408100000000003</v>
      </c>
      <c r="AN94" s="36">
        <v>0.64812904374369307</v>
      </c>
      <c r="AO94" s="42">
        <v>2.8659672</v>
      </c>
      <c r="AP94" s="42">
        <v>1.8819099999999998E-2</v>
      </c>
      <c r="AQ94" s="42">
        <v>2.3408100000000003</v>
      </c>
      <c r="AR94" s="42">
        <v>0.64812904374369307</v>
      </c>
      <c r="AS94" s="102">
        <v>1.0872076151576557</v>
      </c>
      <c r="AT94" s="36">
        <v>0.39884829858423476</v>
      </c>
      <c r="AU94" s="42">
        <v>1.0872076151576557</v>
      </c>
      <c r="AV94" s="36">
        <v>0.39884829858423476</v>
      </c>
      <c r="AW94" s="580">
        <v>0.82760457831144407</v>
      </c>
      <c r="AX94" s="33">
        <v>0.30740960886034319</v>
      </c>
      <c r="AY94" s="41">
        <v>0.82760457831144407</v>
      </c>
      <c r="AZ94" s="33">
        <v>0.30740960886034319</v>
      </c>
    </row>
    <row r="95" spans="1:52" x14ac:dyDescent="0.25">
      <c r="A95" s="13" t="s">
        <v>83</v>
      </c>
      <c r="B95" s="42">
        <v>2.5861757333301781E-2</v>
      </c>
      <c r="C95" s="42">
        <v>7.2465878528970478E-4</v>
      </c>
      <c r="D95" s="42">
        <v>8.4511594054475867E-3</v>
      </c>
      <c r="E95" s="578">
        <v>6.9614791856954655E-2</v>
      </c>
      <c r="F95" s="578">
        <v>6.9614791856954655E-2</v>
      </c>
      <c r="G95" s="578">
        <v>6.9614791856954655E-2</v>
      </c>
      <c r="H95" s="578">
        <v>6.9614791856954655E-2</v>
      </c>
      <c r="I95" s="578">
        <v>6.9614791856954655E-2</v>
      </c>
      <c r="J95" s="102">
        <v>2.5861757333301781E-2</v>
      </c>
      <c r="K95" s="42">
        <v>7.2465878528970478E-4</v>
      </c>
      <c r="L95" s="42">
        <v>8.4511594054475867E-3</v>
      </c>
      <c r="M95" s="578">
        <v>6.9614791856954655E-2</v>
      </c>
      <c r="N95" s="578">
        <v>6.9614791856954655E-2</v>
      </c>
      <c r="O95" s="578">
        <v>6.9614791856954655E-2</v>
      </c>
      <c r="P95" s="578">
        <v>6.9614791856954655E-2</v>
      </c>
      <c r="Q95" s="579">
        <v>6.9614791856954655E-2</v>
      </c>
      <c r="R95" s="42">
        <v>8.3371000000000001E-3</v>
      </c>
      <c r="S95" s="42">
        <v>1.8599999999999999E-3</v>
      </c>
      <c r="T95" s="42">
        <v>4.2059999999999997E-3</v>
      </c>
      <c r="U95" s="42">
        <v>6.6825000000000001E-3</v>
      </c>
      <c r="V95" s="42">
        <v>1.0410999999999999E-3</v>
      </c>
      <c r="W95" s="42">
        <v>2.3200000000000001E-5</v>
      </c>
      <c r="X95" s="42">
        <v>9.1020000000000004E-2</v>
      </c>
      <c r="Y95" s="42">
        <v>1.8576E-3</v>
      </c>
      <c r="Z95" s="42">
        <v>2.1263500000000001E-2</v>
      </c>
      <c r="AA95" s="42">
        <v>8.4221400000000002E-2</v>
      </c>
      <c r="AB95" s="42">
        <v>8.4221400000000002E-2</v>
      </c>
      <c r="AC95" s="42">
        <v>8.4221400000000002E-2</v>
      </c>
      <c r="AD95" s="42">
        <v>8.4221400000000002E-2</v>
      </c>
      <c r="AE95" s="42">
        <v>8.4221400000000002E-2</v>
      </c>
      <c r="AF95" s="42">
        <v>1.6560000000000004E-3</v>
      </c>
      <c r="AG95" s="42">
        <v>1.6560000000000004E-3</v>
      </c>
      <c r="AH95" s="42">
        <v>1.6560000000000004E-3</v>
      </c>
      <c r="AI95" s="42">
        <v>1.6560000000000004E-3</v>
      </c>
      <c r="AJ95" s="42">
        <v>1.6560000000000004E-3</v>
      </c>
      <c r="AK95" s="102">
        <v>7.2872932000000003E-3</v>
      </c>
      <c r="AL95" s="42">
        <v>1.4902815000000006E-3</v>
      </c>
      <c r="AM95" s="42">
        <v>2.0516589999999999E-3</v>
      </c>
      <c r="AN95" s="36">
        <v>8.3395746000000007E-2</v>
      </c>
      <c r="AO95" s="42">
        <v>7.2872932000000003E-3</v>
      </c>
      <c r="AP95" s="42">
        <v>1.4902815000000006E-3</v>
      </c>
      <c r="AQ95" s="42">
        <v>2.0516589999999999E-3</v>
      </c>
      <c r="AR95" s="42">
        <v>8.3395746000000007E-2</v>
      </c>
      <c r="AS95" s="102">
        <v>3.3988706744876884E-3</v>
      </c>
      <c r="AT95" s="36">
        <v>1.200667441911303E-3</v>
      </c>
      <c r="AU95" s="42">
        <v>3.3988706744876884E-3</v>
      </c>
      <c r="AV95" s="36">
        <v>1.200667441911303E-3</v>
      </c>
      <c r="AW95" s="580">
        <v>1.3555345034220879E-3</v>
      </c>
      <c r="AX95" s="33">
        <v>4.468305221174349E-4</v>
      </c>
      <c r="AY95" s="41">
        <v>1.3555345034220879E-3</v>
      </c>
      <c r="AZ95" s="33">
        <v>4.468305221174349E-4</v>
      </c>
    </row>
    <row r="96" spans="1:52" x14ac:dyDescent="0.25">
      <c r="A96" s="13" t="s">
        <v>84</v>
      </c>
      <c r="B96" s="42">
        <v>1.1697739662494388E-2</v>
      </c>
      <c r="C96" s="42">
        <v>3.5644469410972424E-3</v>
      </c>
      <c r="D96" s="42">
        <v>1.591962585677336E-2</v>
      </c>
      <c r="E96" s="578">
        <v>0.16445233438671894</v>
      </c>
      <c r="F96" s="578">
        <v>0.16445233438671894</v>
      </c>
      <c r="G96" s="578">
        <v>0.16445233438671894</v>
      </c>
      <c r="H96" s="578">
        <v>0.16445233438671894</v>
      </c>
      <c r="I96" s="578">
        <v>0.16445233438671894</v>
      </c>
      <c r="J96" s="102">
        <v>1.1697739662494388E-2</v>
      </c>
      <c r="K96" s="42">
        <v>3.5644469410972424E-3</v>
      </c>
      <c r="L96" s="42">
        <v>1.591962585677336E-2</v>
      </c>
      <c r="M96" s="578">
        <v>0.16445233438671894</v>
      </c>
      <c r="N96" s="578">
        <v>0.16445233438671894</v>
      </c>
      <c r="O96" s="578">
        <v>0.16445233438671894</v>
      </c>
      <c r="P96" s="578">
        <v>0.16445233438671894</v>
      </c>
      <c r="Q96" s="579">
        <v>0.16445233438671894</v>
      </c>
      <c r="R96" s="42">
        <v>5.7860000000000012E-3</v>
      </c>
      <c r="S96" s="42">
        <v>4.836E-3</v>
      </c>
      <c r="T96" s="42">
        <v>2.8039999999999996E-3</v>
      </c>
      <c r="U96" s="42">
        <v>1.7333999999999999E-2</v>
      </c>
      <c r="V96" s="42">
        <v>2.4412000000000003E-2</v>
      </c>
      <c r="W96" s="42">
        <v>5.44E-4</v>
      </c>
      <c r="X96" s="42">
        <v>0.19478279999999998</v>
      </c>
      <c r="Y96" s="42">
        <v>3.4992000000000001E-3</v>
      </c>
      <c r="Z96" s="42">
        <v>4.00545E-2</v>
      </c>
      <c r="AA96" s="42">
        <v>0.19895779999999999</v>
      </c>
      <c r="AB96" s="42">
        <v>0.19895779999999999</v>
      </c>
      <c r="AC96" s="42">
        <v>0.19895779999999999</v>
      </c>
      <c r="AD96" s="42">
        <v>0.19895779999999999</v>
      </c>
      <c r="AE96" s="42">
        <v>0.19895779999999999</v>
      </c>
      <c r="AF96" s="42">
        <v>3.9120000000000005E-3</v>
      </c>
      <c r="AG96" s="42">
        <v>3.9120000000000005E-3</v>
      </c>
      <c r="AH96" s="42">
        <v>3.9120000000000005E-3</v>
      </c>
      <c r="AI96" s="42">
        <v>3.9120000000000005E-3</v>
      </c>
      <c r="AJ96" s="42">
        <v>3.9120000000000005E-3</v>
      </c>
      <c r="AK96" s="102">
        <v>5.1995760000000009E-3</v>
      </c>
      <c r="AL96" s="42">
        <v>5.225617200000001E-3</v>
      </c>
      <c r="AM96" s="42">
        <v>3.8647529999999999E-3</v>
      </c>
      <c r="AN96" s="36">
        <v>0.197007342</v>
      </c>
      <c r="AO96" s="42">
        <v>5.1995760000000009E-3</v>
      </c>
      <c r="AP96" s="42">
        <v>5.225617200000001E-3</v>
      </c>
      <c r="AQ96" s="42">
        <v>3.8647529999999999E-3</v>
      </c>
      <c r="AR96" s="42">
        <v>0.197007342</v>
      </c>
      <c r="AS96" s="102">
        <v>6.9293241072974866E-3</v>
      </c>
      <c r="AT96" s="36">
        <v>2.4912133880759849E-3</v>
      </c>
      <c r="AU96" s="42">
        <v>6.9293241072974866E-3</v>
      </c>
      <c r="AV96" s="36">
        <v>2.4912133880759849E-3</v>
      </c>
      <c r="AW96" s="580">
        <v>3.335798634425644E-3</v>
      </c>
      <c r="AX96" s="33">
        <v>1.0972015728604549E-3</v>
      </c>
      <c r="AY96" s="41">
        <v>3.335798634425644E-3</v>
      </c>
      <c r="AZ96" s="33">
        <v>1.0972015728604549E-3</v>
      </c>
    </row>
    <row r="97" spans="1:57" x14ac:dyDescent="0.25">
      <c r="A97" s="13" t="s">
        <v>85</v>
      </c>
      <c r="B97" s="42">
        <v>3.1560419909652498E-2</v>
      </c>
      <c r="C97" s="42">
        <v>4.2985993625627286E-2</v>
      </c>
      <c r="D97" s="42">
        <v>1.0017194824330864E-2</v>
      </c>
      <c r="E97" s="578">
        <v>0.15180055161056774</v>
      </c>
      <c r="F97" s="578">
        <v>0.15180055161056774</v>
      </c>
      <c r="G97" s="578">
        <v>0.15180055161056774</v>
      </c>
      <c r="H97" s="578">
        <v>0.15180055161056774</v>
      </c>
      <c r="I97" s="578">
        <v>0.15180055161056774</v>
      </c>
      <c r="J97" s="102">
        <v>3.1560419909652498E-2</v>
      </c>
      <c r="K97" s="42">
        <v>4.2985993625627286E-2</v>
      </c>
      <c r="L97" s="42">
        <v>1.0017194824330864E-2</v>
      </c>
      <c r="M97" s="578">
        <v>0.15180055161056774</v>
      </c>
      <c r="N97" s="578">
        <v>0.15180055161056774</v>
      </c>
      <c r="O97" s="578">
        <v>0.15180055161056774</v>
      </c>
      <c r="P97" s="578">
        <v>0.15180055161056774</v>
      </c>
      <c r="Q97" s="579">
        <v>0.15180055161056774</v>
      </c>
      <c r="R97" s="42">
        <v>3.1E-2</v>
      </c>
      <c r="S97" s="42">
        <v>2.8400000000000002E-2</v>
      </c>
      <c r="T97" s="42">
        <v>3.2199999999999999E-2</v>
      </c>
      <c r="U97" s="42">
        <v>1.0500000000000001E-2</v>
      </c>
      <c r="V97" s="42">
        <v>1.06E-2</v>
      </c>
      <c r="W97" s="42">
        <v>7.1000000000000004E-3</v>
      </c>
      <c r="X97" s="42">
        <v>1.06E-2</v>
      </c>
      <c r="Y97" s="42">
        <v>0.01</v>
      </c>
      <c r="Z97" s="42">
        <v>8.9999999999999993E-3</v>
      </c>
      <c r="AA97" s="42">
        <v>0.49049999999999999</v>
      </c>
      <c r="AB97" s="42">
        <v>0.49049999999999999</v>
      </c>
      <c r="AC97" s="42">
        <v>0.49049999999999999</v>
      </c>
      <c r="AD97" s="42">
        <v>0.49049999999999999</v>
      </c>
      <c r="AE97" s="42">
        <v>0.49049999999999999</v>
      </c>
      <c r="AF97" s="42">
        <v>3.04236075265867E-2</v>
      </c>
      <c r="AG97" s="42">
        <v>3.04236075265867E-2</v>
      </c>
      <c r="AH97" s="42">
        <v>3.04236075265867E-2</v>
      </c>
      <c r="AI97" s="42">
        <v>3.04236075265867E-2</v>
      </c>
      <c r="AJ97" s="42">
        <v>3.04236075265867E-2</v>
      </c>
      <c r="AK97" s="102">
        <v>3.1098800000000003E-2</v>
      </c>
      <c r="AL97" s="42">
        <v>7.6442000000000003E-3</v>
      </c>
      <c r="AM97" s="42">
        <v>9.9900000000000006E-3</v>
      </c>
      <c r="AN97" s="36">
        <v>0.48589923607526586</v>
      </c>
      <c r="AO97" s="42">
        <v>3.1098800000000003E-2</v>
      </c>
      <c r="AP97" s="42">
        <v>7.6442000000000003E-3</v>
      </c>
      <c r="AQ97" s="42">
        <v>9.9900000000000006E-3</v>
      </c>
      <c r="AR97" s="42">
        <v>0.48589923607526586</v>
      </c>
      <c r="AS97" s="102">
        <v>1.7591803810778812E-2</v>
      </c>
      <c r="AT97" s="36"/>
      <c r="AU97" s="42">
        <v>1.7591803810778812E-2</v>
      </c>
      <c r="AV97" s="36"/>
      <c r="AW97" s="580">
        <v>6.8227682490055522E-3</v>
      </c>
      <c r="AX97" s="33"/>
      <c r="AY97" s="41">
        <v>6.8227682490055522E-3</v>
      </c>
      <c r="AZ97" s="33"/>
    </row>
    <row r="98" spans="1:57" x14ac:dyDescent="0.25">
      <c r="A98" s="13" t="s">
        <v>86</v>
      </c>
      <c r="B98" s="42">
        <v>6.2197662385731498E-3</v>
      </c>
      <c r="C98" s="42">
        <v>1.3564425343132714E-3</v>
      </c>
      <c r="D98" s="42">
        <v>1.5016920668228136E-2</v>
      </c>
      <c r="E98" s="578">
        <v>9.4709109475105038E-2</v>
      </c>
      <c r="F98" s="578">
        <v>9.4709109475105038E-2</v>
      </c>
      <c r="G98" s="578">
        <v>9.4709109475105038E-2</v>
      </c>
      <c r="H98" s="578">
        <v>9.4709109475105038E-2</v>
      </c>
      <c r="I98" s="578">
        <v>9.4709109475105038E-2</v>
      </c>
      <c r="J98" s="102">
        <v>6.2197662385731498E-3</v>
      </c>
      <c r="K98" s="42">
        <v>1.3564425343132714E-3</v>
      </c>
      <c r="L98" s="42">
        <v>1.5016920668228136E-2</v>
      </c>
      <c r="M98" s="578">
        <v>9.4709109475105038E-2</v>
      </c>
      <c r="N98" s="578">
        <v>9.4709109475105038E-2</v>
      </c>
      <c r="O98" s="578">
        <v>9.4709109475105038E-2</v>
      </c>
      <c r="P98" s="578">
        <v>9.4709109475105038E-2</v>
      </c>
      <c r="Q98" s="579">
        <v>9.4709109475105038E-2</v>
      </c>
      <c r="R98" s="42">
        <v>6.1999999999999998E-3</v>
      </c>
      <c r="S98" s="42">
        <v>5.5999999999999999E-3</v>
      </c>
      <c r="T98" s="42">
        <v>6.4000000000000003E-3</v>
      </c>
      <c r="U98" s="42">
        <v>1E-3</v>
      </c>
      <c r="V98" s="42">
        <v>1E-3</v>
      </c>
      <c r="W98" s="42">
        <v>6.9999999999999999E-4</v>
      </c>
      <c r="X98" s="42">
        <v>1.1000000000000001E-3</v>
      </c>
      <c r="Y98" s="42">
        <v>1.4999999999999999E-2</v>
      </c>
      <c r="Z98" s="42">
        <v>1.35E-2</v>
      </c>
      <c r="AA98" s="42">
        <v>6.54E-2</v>
      </c>
      <c r="AB98" s="42">
        <v>6.54E-2</v>
      </c>
      <c r="AC98" s="42">
        <v>6.54E-2</v>
      </c>
      <c r="AD98" s="42">
        <v>6.54E-2</v>
      </c>
      <c r="AE98" s="42">
        <v>6.54E-2</v>
      </c>
      <c r="AF98" s="42">
        <v>8.7287343019349206E-2</v>
      </c>
      <c r="AG98" s="42">
        <v>8.7287343019349206E-2</v>
      </c>
      <c r="AH98" s="42">
        <v>8.7287343019349206E-2</v>
      </c>
      <c r="AI98" s="42">
        <v>8.7287343019349206E-2</v>
      </c>
      <c r="AJ98" s="42">
        <v>8.7287343019349206E-2</v>
      </c>
      <c r="AK98" s="102">
        <v>6.2088000000000004E-3</v>
      </c>
      <c r="AL98" s="42">
        <v>7.4829999999999992E-4</v>
      </c>
      <c r="AM98" s="42">
        <v>1.4984999999999998E-2</v>
      </c>
      <c r="AN98" s="36">
        <v>6.5618873430193486E-2</v>
      </c>
      <c r="AO98" s="42">
        <v>6.2088000000000004E-3</v>
      </c>
      <c r="AP98" s="42">
        <v>7.4829999999999992E-4</v>
      </c>
      <c r="AQ98" s="42">
        <v>1.4984999999999998E-2</v>
      </c>
      <c r="AR98" s="42">
        <v>6.5618873430193486E-2</v>
      </c>
      <c r="AS98" s="102">
        <v>5.7713875759768871E-3</v>
      </c>
      <c r="AT98" s="36"/>
      <c r="AU98" s="42">
        <v>5.7713875759768871E-3</v>
      </c>
      <c r="AV98" s="36"/>
      <c r="AW98" s="580">
        <v>5.5204675140394189E-3</v>
      </c>
      <c r="AX98" s="33"/>
      <c r="AY98" s="41">
        <v>5.5204675140394189E-3</v>
      </c>
      <c r="AZ98" s="33"/>
    </row>
    <row r="99" spans="1:57" x14ac:dyDescent="0.25">
      <c r="A99" s="13" t="s">
        <v>1230</v>
      </c>
      <c r="B99" s="154">
        <v>839.8323619935577</v>
      </c>
      <c r="C99" s="154">
        <v>404.10088887585351</v>
      </c>
      <c r="D99" s="154">
        <v>947.03261626047072</v>
      </c>
      <c r="E99" s="581">
        <v>1616.9503507092265</v>
      </c>
      <c r="F99" s="581">
        <v>1607.7302539220216</v>
      </c>
      <c r="G99" s="581">
        <v>1649.0103660983675</v>
      </c>
      <c r="H99" s="581">
        <v>1585.8450023561691</v>
      </c>
      <c r="I99" s="581">
        <v>1486.6049423345141</v>
      </c>
      <c r="J99" s="167">
        <v>839.8323619935577</v>
      </c>
      <c r="K99" s="154">
        <v>404.10088887585351</v>
      </c>
      <c r="L99" s="154">
        <v>947.03261626047072</v>
      </c>
      <c r="M99" s="581">
        <v>1616.9503507092265</v>
      </c>
      <c r="N99" s="581">
        <v>1607.7302539220216</v>
      </c>
      <c r="O99" s="581">
        <v>1649.0103660983675</v>
      </c>
      <c r="P99" s="581">
        <v>1585.8450023561691</v>
      </c>
      <c r="Q99" s="582">
        <v>1486.6049423345141</v>
      </c>
      <c r="R99" s="154">
        <v>829.05777141896203</v>
      </c>
      <c r="S99" s="154">
        <v>763.81067657009658</v>
      </c>
      <c r="T99" s="154">
        <v>907.09292042103743</v>
      </c>
      <c r="U99" s="154">
        <v>595.40515580122576</v>
      </c>
      <c r="V99" s="154">
        <v>595.53526222979724</v>
      </c>
      <c r="W99" s="154">
        <v>368.42341052993532</v>
      </c>
      <c r="X99" s="154">
        <v>587.09240603932108</v>
      </c>
      <c r="Y99" s="154">
        <v>948.09324163049109</v>
      </c>
      <c r="Z99" s="154">
        <v>853.36070689601331</v>
      </c>
      <c r="AA99" s="154">
        <v>1622.6914271990713</v>
      </c>
      <c r="AB99" s="154">
        <v>1613.4296524253846</v>
      </c>
      <c r="AC99" s="154">
        <v>1654.8963648074496</v>
      </c>
      <c r="AD99" s="154">
        <v>1591.4454720478332</v>
      </c>
      <c r="AE99" s="154">
        <v>1491.756813060736</v>
      </c>
      <c r="AF99" s="154">
        <v>897.12964006260052</v>
      </c>
      <c r="AG99" s="154">
        <v>892.03566393707285</v>
      </c>
      <c r="AH99" s="154">
        <v>914.84235574720867</v>
      </c>
      <c r="AI99" s="154">
        <v>879.94436472941959</v>
      </c>
      <c r="AJ99" s="154">
        <v>825.11560228651626</v>
      </c>
      <c r="AK99" s="167">
        <v>840.25880217429199</v>
      </c>
      <c r="AL99" s="154">
        <v>404.21964802708493</v>
      </c>
      <c r="AM99" s="154">
        <v>947.14591628314633</v>
      </c>
      <c r="AN99" s="155">
        <v>-9.117098644445063</v>
      </c>
      <c r="AO99" s="154">
        <v>840.25880217429199</v>
      </c>
      <c r="AP99" s="154">
        <v>404.21964802708493</v>
      </c>
      <c r="AQ99" s="154">
        <v>947.14591628314633</v>
      </c>
      <c r="AR99" s="154">
        <v>-9.117098644445063</v>
      </c>
      <c r="AS99" s="167">
        <v>459.39812967599897</v>
      </c>
      <c r="AT99" s="155"/>
      <c r="AU99" s="154">
        <v>459.39812967599897</v>
      </c>
      <c r="AV99" s="155"/>
      <c r="AW99" s="583">
        <v>459.47514727375705</v>
      </c>
      <c r="AX99" s="584"/>
      <c r="AY99" s="276">
        <v>459.47514727375705</v>
      </c>
      <c r="AZ99" s="584"/>
    </row>
    <row r="100" spans="1:57" x14ac:dyDescent="0.25">
      <c r="A100" s="213" t="s">
        <v>175</v>
      </c>
      <c r="B100" s="109"/>
      <c r="C100" s="109"/>
      <c r="D100" s="109"/>
      <c r="E100" s="585">
        <v>-1624.5529079721516</v>
      </c>
      <c r="F100" s="585">
        <v>-1615.3328111849466</v>
      </c>
      <c r="G100" s="585">
        <v>-1656.6129233612926</v>
      </c>
      <c r="H100" s="585">
        <v>-1593.4475596190941</v>
      </c>
      <c r="I100" s="585">
        <v>-1494.2074995974392</v>
      </c>
      <c r="J100" s="108"/>
      <c r="K100" s="109"/>
      <c r="L100" s="109"/>
      <c r="M100" s="585">
        <v>-1624.5529079721516</v>
      </c>
      <c r="N100" s="585">
        <v>-1615.3328111849466</v>
      </c>
      <c r="O100" s="585">
        <v>-1656.6129233612926</v>
      </c>
      <c r="P100" s="585">
        <v>-1593.4475596190941</v>
      </c>
      <c r="Q100" s="586">
        <v>-1494.2074995974392</v>
      </c>
      <c r="R100" s="109"/>
      <c r="S100" s="109"/>
      <c r="T100" s="109"/>
      <c r="U100" s="109"/>
      <c r="V100" s="109"/>
      <c r="W100" s="109"/>
      <c r="X100" s="109"/>
      <c r="Y100" s="109"/>
      <c r="Z100" s="109"/>
      <c r="AA100" s="109">
        <v>-1631.8964419609761</v>
      </c>
      <c r="AB100" s="109">
        <v>-1622.6346671872893</v>
      </c>
      <c r="AC100" s="109">
        <v>-1664.1013795693543</v>
      </c>
      <c r="AD100" s="109">
        <v>-1600.6504868097379</v>
      </c>
      <c r="AE100" s="109">
        <v>-1500.9618278226408</v>
      </c>
      <c r="AF100" s="109">
        <v>-897.5430430785367</v>
      </c>
      <c r="AG100" s="109">
        <v>-892.44906695300904</v>
      </c>
      <c r="AH100" s="109">
        <v>-915.25575876314485</v>
      </c>
      <c r="AI100" s="109">
        <v>-880.35776774535577</v>
      </c>
      <c r="AJ100" s="109">
        <v>-825.52900530245245</v>
      </c>
      <c r="AK100" s="108"/>
      <c r="AL100" s="109"/>
      <c r="AM100" s="109"/>
      <c r="AN100" s="110"/>
      <c r="AO100" s="109"/>
      <c r="AP100" s="109"/>
      <c r="AQ100" s="109"/>
      <c r="AR100" s="109"/>
      <c r="AS100" s="108"/>
      <c r="AT100" s="110"/>
      <c r="AU100" s="109"/>
      <c r="AV100" s="110"/>
      <c r="AW100" s="587"/>
      <c r="AX100" s="588"/>
      <c r="AY100" s="589"/>
      <c r="AZ100" s="588"/>
    </row>
    <row r="101" spans="1:57" x14ac:dyDescent="0.25">
      <c r="A101" s="6" t="s">
        <v>1231</v>
      </c>
    </row>
    <row r="102" spans="1:57" ht="38.25" customHeight="1" x14ac:dyDescent="0.25">
      <c r="A102" s="7"/>
      <c r="B102" s="707" t="s">
        <v>1232</v>
      </c>
      <c r="C102" s="709"/>
      <c r="D102" s="707" t="s">
        <v>1233</v>
      </c>
      <c r="E102" s="709"/>
      <c r="F102" s="707" t="s">
        <v>1234</v>
      </c>
      <c r="G102" s="709"/>
      <c r="H102" s="707" t="s">
        <v>1235</v>
      </c>
      <c r="I102" s="709"/>
      <c r="J102" s="707" t="s">
        <v>1236</v>
      </c>
      <c r="K102" s="709"/>
      <c r="L102" s="707" t="s">
        <v>1237</v>
      </c>
      <c r="M102" s="709"/>
      <c r="N102" s="707" t="s">
        <v>1238</v>
      </c>
      <c r="O102" s="709"/>
      <c r="P102" s="707" t="s">
        <v>1239</v>
      </c>
      <c r="Q102" s="709"/>
      <c r="R102" s="707" t="s">
        <v>1240</v>
      </c>
      <c r="S102" s="709"/>
      <c r="T102" s="707" t="s">
        <v>1241</v>
      </c>
      <c r="U102" s="709"/>
      <c r="V102" s="707" t="s">
        <v>1242</v>
      </c>
      <c r="W102" s="709"/>
      <c r="X102" s="707" t="s">
        <v>1243</v>
      </c>
      <c r="Y102" s="709"/>
      <c r="Z102" s="707" t="s">
        <v>1244</v>
      </c>
      <c r="AA102" s="709"/>
      <c r="AB102" s="707" t="s">
        <v>1245</v>
      </c>
      <c r="AC102" s="709"/>
      <c r="AD102" s="707" t="s">
        <v>1246</v>
      </c>
      <c r="AE102" s="709"/>
      <c r="AF102" s="707" t="s">
        <v>1247</v>
      </c>
      <c r="AG102" s="709"/>
      <c r="AH102" s="707" t="s">
        <v>1248</v>
      </c>
      <c r="AI102" s="709"/>
      <c r="AJ102" s="707" t="s">
        <v>1249</v>
      </c>
      <c r="AK102" s="709"/>
      <c r="AL102" s="707" t="s">
        <v>1250</v>
      </c>
      <c r="AM102" s="709"/>
      <c r="AN102" s="707" t="s">
        <v>1251</v>
      </c>
      <c r="AO102" s="709"/>
      <c r="AP102" s="707" t="s">
        <v>1252</v>
      </c>
      <c r="AQ102" s="709"/>
      <c r="AR102" s="707" t="s">
        <v>1253</v>
      </c>
      <c r="AS102" s="709"/>
      <c r="AT102" s="707" t="s">
        <v>1254</v>
      </c>
      <c r="AU102" s="709"/>
      <c r="AV102" s="707" t="s">
        <v>1255</v>
      </c>
      <c r="AW102" s="709"/>
      <c r="AX102" s="707" t="s">
        <v>1256</v>
      </c>
      <c r="AY102" s="709"/>
      <c r="AZ102" s="704" t="s">
        <v>1257</v>
      </c>
      <c r="BA102" s="705"/>
      <c r="BB102" s="707" t="s">
        <v>1258</v>
      </c>
      <c r="BC102" s="709"/>
      <c r="BD102" s="707" t="s">
        <v>1259</v>
      </c>
      <c r="BE102" s="709"/>
    </row>
    <row r="103" spans="1:57" x14ac:dyDescent="0.25">
      <c r="A103" s="213"/>
      <c r="B103" s="381" t="s">
        <v>198</v>
      </c>
      <c r="C103" s="383" t="s">
        <v>1229</v>
      </c>
      <c r="D103" s="381" t="s">
        <v>198</v>
      </c>
      <c r="E103" s="383" t="s">
        <v>1229</v>
      </c>
      <c r="F103" s="381" t="s">
        <v>198</v>
      </c>
      <c r="G103" s="383" t="s">
        <v>1229</v>
      </c>
      <c r="H103" s="381" t="s">
        <v>198</v>
      </c>
      <c r="I103" s="383" t="s">
        <v>1229</v>
      </c>
      <c r="J103" s="381" t="s">
        <v>198</v>
      </c>
      <c r="K103" s="383" t="s">
        <v>1229</v>
      </c>
      <c r="L103" s="381" t="s">
        <v>198</v>
      </c>
      <c r="M103" s="383" t="s">
        <v>1229</v>
      </c>
      <c r="N103" s="381" t="s">
        <v>198</v>
      </c>
      <c r="O103" s="383" t="s">
        <v>1229</v>
      </c>
      <c r="P103" s="381" t="s">
        <v>198</v>
      </c>
      <c r="Q103" s="383" t="s">
        <v>1229</v>
      </c>
      <c r="R103" s="381" t="s">
        <v>198</v>
      </c>
      <c r="S103" s="383" t="s">
        <v>1229</v>
      </c>
      <c r="T103" s="381" t="s">
        <v>198</v>
      </c>
      <c r="U103" s="383" t="s">
        <v>1229</v>
      </c>
      <c r="V103" s="381" t="s">
        <v>198</v>
      </c>
      <c r="W103" s="383" t="s">
        <v>1229</v>
      </c>
      <c r="X103" s="381" t="s">
        <v>198</v>
      </c>
      <c r="Y103" s="383" t="s">
        <v>1229</v>
      </c>
      <c r="Z103" s="381" t="s">
        <v>198</v>
      </c>
      <c r="AA103" s="383" t="s">
        <v>1229</v>
      </c>
      <c r="AB103" s="381" t="s">
        <v>198</v>
      </c>
      <c r="AC103" s="383" t="s">
        <v>1229</v>
      </c>
      <c r="AD103" s="381" t="s">
        <v>198</v>
      </c>
      <c r="AE103" s="383" t="s">
        <v>1229</v>
      </c>
      <c r="AF103" s="381" t="s">
        <v>198</v>
      </c>
      <c r="AG103" s="383" t="s">
        <v>1229</v>
      </c>
      <c r="AH103" s="381" t="s">
        <v>198</v>
      </c>
      <c r="AI103" s="383" t="s">
        <v>1229</v>
      </c>
      <c r="AJ103" s="381" t="s">
        <v>198</v>
      </c>
      <c r="AK103" s="383" t="s">
        <v>1229</v>
      </c>
      <c r="AL103" s="381" t="s">
        <v>198</v>
      </c>
      <c r="AM103" s="383" t="s">
        <v>1229</v>
      </c>
      <c r="AN103" s="381" t="s">
        <v>198</v>
      </c>
      <c r="AO103" s="383" t="s">
        <v>1229</v>
      </c>
      <c r="AP103" s="381" t="s">
        <v>198</v>
      </c>
      <c r="AQ103" s="383" t="s">
        <v>1229</v>
      </c>
      <c r="AR103" s="381" t="s">
        <v>198</v>
      </c>
      <c r="AS103" s="383" t="s">
        <v>1229</v>
      </c>
      <c r="AT103" s="381" t="s">
        <v>198</v>
      </c>
      <c r="AU103" s="383" t="s">
        <v>1229</v>
      </c>
      <c r="AV103" s="381" t="s">
        <v>198</v>
      </c>
      <c r="AW103" s="383" t="s">
        <v>1229</v>
      </c>
      <c r="AX103" s="381" t="s">
        <v>198</v>
      </c>
      <c r="AY103" s="383" t="s">
        <v>1229</v>
      </c>
      <c r="AZ103" s="164" t="s">
        <v>198</v>
      </c>
      <c r="BA103" s="19" t="s">
        <v>1229</v>
      </c>
      <c r="BB103" s="381" t="s">
        <v>198</v>
      </c>
      <c r="BC103" s="383" t="s">
        <v>1229</v>
      </c>
      <c r="BD103" s="381" t="s">
        <v>198</v>
      </c>
      <c r="BE103" s="383" t="s">
        <v>1229</v>
      </c>
    </row>
    <row r="104" spans="1:57" x14ac:dyDescent="0.25">
      <c r="A104" s="13" t="s">
        <v>77</v>
      </c>
      <c r="B104" s="580">
        <v>8.3760386830183629E-3</v>
      </c>
      <c r="C104" s="33">
        <v>2.7788480308143437E-3</v>
      </c>
      <c r="D104" s="580">
        <v>8.3760386830183629E-3</v>
      </c>
      <c r="E104" s="33">
        <v>2.7788480308143437E-3</v>
      </c>
      <c r="F104" s="580">
        <v>1.7949518716577538E-2</v>
      </c>
      <c r="G104" s="33">
        <v>1.7949518716577539E-4</v>
      </c>
      <c r="H104" s="580">
        <v>1.539272727272728E-2</v>
      </c>
      <c r="I104" s="33">
        <v>4.8179236363636389E-3</v>
      </c>
      <c r="J104" s="580">
        <v>9.1155080213903752E-3</v>
      </c>
      <c r="K104" s="33">
        <v>3.4638930481283425E-3</v>
      </c>
      <c r="L104" s="580">
        <v>0.14294866310160426</v>
      </c>
      <c r="M104" s="33">
        <v>3.2735243850267375E-2</v>
      </c>
      <c r="N104" s="580">
        <v>0</v>
      </c>
      <c r="O104" s="33">
        <v>0</v>
      </c>
      <c r="P104" s="580">
        <v>0</v>
      </c>
      <c r="Q104" s="33">
        <v>0</v>
      </c>
      <c r="R104" s="590">
        <v>2.181818181818182E-2</v>
      </c>
      <c r="S104" s="591">
        <v>2.1818181818181821E-4</v>
      </c>
      <c r="T104" s="590">
        <v>1.2192513368983957E-2</v>
      </c>
      <c r="U104" s="591">
        <v>1.2192513368983956E-4</v>
      </c>
      <c r="V104" s="590">
        <v>2.9946524064171122E-3</v>
      </c>
      <c r="W104" s="25">
        <v>2.9946524064171122E-5</v>
      </c>
      <c r="X104" s="580">
        <v>3.2513368983957215E-2</v>
      </c>
      <c r="Y104" s="33">
        <v>1.0176684491978609E-2</v>
      </c>
      <c r="Z104" s="580">
        <v>1.1336898395721924E-2</v>
      </c>
      <c r="AA104" s="33">
        <v>3.548449197860962E-3</v>
      </c>
      <c r="AB104" s="580">
        <v>1.818181818181818E-3</v>
      </c>
      <c r="AC104" s="33">
        <v>5.6909090909090907E-4</v>
      </c>
      <c r="AD104" s="41">
        <v>1.1454545454545453</v>
      </c>
      <c r="AE104" s="41">
        <v>0.35852727272727269</v>
      </c>
      <c r="AF104" s="580">
        <v>9.1978609625668444E-3</v>
      </c>
      <c r="AG104" s="33">
        <v>3.4951871657754011E-3</v>
      </c>
      <c r="AH104" s="580">
        <v>9.6256684491978603E-4</v>
      </c>
      <c r="AI104" s="33">
        <v>3.6577540106951867E-4</v>
      </c>
      <c r="AJ104" s="580">
        <v>0.14363636363636362</v>
      </c>
      <c r="AK104" s="33">
        <v>3.2892727272727268E-2</v>
      </c>
      <c r="AL104" s="580">
        <v>0.14363636363636362</v>
      </c>
      <c r="AM104" s="33">
        <v>3.2892727272727268E-2</v>
      </c>
      <c r="AN104" s="580">
        <v>0.14363636363636362</v>
      </c>
      <c r="AO104" s="33">
        <v>3.2892727272727268E-2</v>
      </c>
      <c r="AP104" s="580">
        <v>0.14363636363636362</v>
      </c>
      <c r="AQ104" s="33">
        <v>3.2892727272727268E-2</v>
      </c>
      <c r="AR104" s="580">
        <v>0.14363636363636362</v>
      </c>
      <c r="AS104" s="33">
        <v>3.2892727272727268E-2</v>
      </c>
      <c r="AT104" s="580">
        <v>7.4866310160427815E-2</v>
      </c>
      <c r="AU104" s="33">
        <v>1.7144385026737971E-2</v>
      </c>
      <c r="AV104" s="580">
        <v>7.4866310160427815E-2</v>
      </c>
      <c r="AW104" s="33">
        <v>1.7144385026737971E-2</v>
      </c>
      <c r="AX104" s="580">
        <v>7.4866310160427815E-2</v>
      </c>
      <c r="AY104" s="33">
        <v>1.7144385026737971E-2</v>
      </c>
      <c r="AZ104" s="102">
        <v>7.4866310160427815E-2</v>
      </c>
      <c r="BA104" s="36">
        <v>1.7144385026737971E-2</v>
      </c>
      <c r="BB104" s="580">
        <v>7.4866310160427815E-2</v>
      </c>
      <c r="BC104" s="33">
        <v>1.7144385026737971E-2</v>
      </c>
      <c r="BD104" s="580">
        <v>0</v>
      </c>
      <c r="BE104" s="33">
        <v>0</v>
      </c>
    </row>
    <row r="105" spans="1:57" x14ac:dyDescent="0.25">
      <c r="A105" s="13" t="s">
        <v>78</v>
      </c>
      <c r="B105" s="580">
        <v>8.8751610051305607E-2</v>
      </c>
      <c r="C105" s="33">
        <v>2.8231423163094425E-2</v>
      </c>
      <c r="D105" s="580">
        <v>8.8751610051305607E-2</v>
      </c>
      <c r="E105" s="33">
        <v>2.8231423163094425E-2</v>
      </c>
      <c r="F105" s="580">
        <v>0.13516770053475935</v>
      </c>
      <c r="G105" s="33">
        <v>1.3516770053475936E-3</v>
      </c>
      <c r="H105" s="580">
        <v>0.18682331550802139</v>
      </c>
      <c r="I105" s="33">
        <v>5.8475697754010694E-2</v>
      </c>
      <c r="J105" s="580">
        <v>5.945561497326203E-2</v>
      </c>
      <c r="K105" s="33">
        <v>2.2593133689839572E-2</v>
      </c>
      <c r="L105" s="580">
        <v>5.0121711229946522</v>
      </c>
      <c r="M105" s="33">
        <v>1.1477871871657754</v>
      </c>
      <c r="N105" s="580">
        <v>0</v>
      </c>
      <c r="O105" s="33">
        <v>0</v>
      </c>
      <c r="P105" s="580">
        <v>0</v>
      </c>
      <c r="Q105" s="33">
        <v>0</v>
      </c>
      <c r="R105" s="580">
        <v>0.16898395721925133</v>
      </c>
      <c r="S105" s="41">
        <v>1.6898395721925133E-3</v>
      </c>
      <c r="T105" s="580">
        <v>3.2192513368983953E-2</v>
      </c>
      <c r="U105" s="41">
        <v>3.2192513368983956E-4</v>
      </c>
      <c r="V105" s="580">
        <v>1.7754010695187165E-2</v>
      </c>
      <c r="W105" s="33">
        <v>1.7754010695187166E-4</v>
      </c>
      <c r="X105" s="580">
        <v>0.48983957219251334</v>
      </c>
      <c r="Y105" s="33">
        <v>0.15331978609625668</v>
      </c>
      <c r="Z105" s="580">
        <v>0.44310160427807482</v>
      </c>
      <c r="AA105" s="33">
        <v>0.13869080213903742</v>
      </c>
      <c r="AB105" s="580">
        <v>9.6470588235294114E-2</v>
      </c>
      <c r="AC105" s="33">
        <v>3.0195294117647056E-2</v>
      </c>
      <c r="AD105" s="41">
        <v>3.9399999999999995</v>
      </c>
      <c r="AE105" s="41">
        <v>1.2332199999999998</v>
      </c>
      <c r="AF105" s="580">
        <v>5.9893048128342244E-2</v>
      </c>
      <c r="AG105" s="33">
        <v>2.2759358288770053E-2</v>
      </c>
      <c r="AH105" s="580">
        <v>1.6149732620320854E-2</v>
      </c>
      <c r="AI105" s="33">
        <v>6.1368983957219249E-3</v>
      </c>
      <c r="AJ105" s="580">
        <v>5.0620320855614969</v>
      </c>
      <c r="AK105" s="33">
        <v>1.1592053475935828</v>
      </c>
      <c r="AL105" s="580">
        <v>5.0620320855614969</v>
      </c>
      <c r="AM105" s="33">
        <v>1.1592053475935828</v>
      </c>
      <c r="AN105" s="580">
        <v>5.0620320855614969</v>
      </c>
      <c r="AO105" s="33">
        <v>1.1592053475935828</v>
      </c>
      <c r="AP105" s="580">
        <v>5.0620320855614969</v>
      </c>
      <c r="AQ105" s="33">
        <v>1.1592053475935828</v>
      </c>
      <c r="AR105" s="580">
        <v>5.0620320855614969</v>
      </c>
      <c r="AS105" s="33">
        <v>1.1592053475935828</v>
      </c>
      <c r="AT105" s="580">
        <v>7.593582887700534E-2</v>
      </c>
      <c r="AU105" s="33">
        <v>1.7389304812834225E-2</v>
      </c>
      <c r="AV105" s="580">
        <v>7.593582887700534E-2</v>
      </c>
      <c r="AW105" s="33">
        <v>1.7389304812834225E-2</v>
      </c>
      <c r="AX105" s="580">
        <v>7.593582887700534E-2</v>
      </c>
      <c r="AY105" s="33">
        <v>1.7389304812834225E-2</v>
      </c>
      <c r="AZ105" s="102">
        <v>7.593582887700534E-2</v>
      </c>
      <c r="BA105" s="36">
        <v>1.7389304812834225E-2</v>
      </c>
      <c r="BB105" s="580">
        <v>7.593582887700534E-2</v>
      </c>
      <c r="BC105" s="33">
        <v>1.7389304812834225E-2</v>
      </c>
      <c r="BD105" s="580">
        <v>0</v>
      </c>
      <c r="BE105" s="33">
        <v>0</v>
      </c>
    </row>
    <row r="106" spans="1:57" x14ac:dyDescent="0.25">
      <c r="A106" s="13" t="s">
        <v>79</v>
      </c>
      <c r="B106" s="580">
        <v>0.23106078364862431</v>
      </c>
      <c r="C106" s="33">
        <v>7.3111848514642808E-2</v>
      </c>
      <c r="D106" s="580">
        <v>0.23106078364862431</v>
      </c>
      <c r="E106" s="33">
        <v>7.3111848514642808E-2</v>
      </c>
      <c r="F106" s="580">
        <v>4.2447689839572185</v>
      </c>
      <c r="G106" s="33">
        <v>4.2447689839572186E-2</v>
      </c>
      <c r="H106" s="580">
        <v>0.22426941176470591</v>
      </c>
      <c r="I106" s="33">
        <v>7.0196325882352945E-2</v>
      </c>
      <c r="J106" s="580">
        <v>0.38427379679144386</v>
      </c>
      <c r="K106" s="33">
        <v>0.14602404278074868</v>
      </c>
      <c r="L106" s="580">
        <v>0.97759893048128332</v>
      </c>
      <c r="M106" s="33">
        <v>0.22387015508021388</v>
      </c>
      <c r="N106" s="580">
        <v>0</v>
      </c>
      <c r="O106" s="33">
        <v>0</v>
      </c>
      <c r="P106" s="580">
        <v>0</v>
      </c>
      <c r="Q106" s="33">
        <v>0</v>
      </c>
      <c r="R106" s="580">
        <v>4.5202139037433149</v>
      </c>
      <c r="S106" s="41">
        <v>4.5202139037433149E-2</v>
      </c>
      <c r="T106" s="580">
        <v>4.8470588235294114</v>
      </c>
      <c r="U106" s="41">
        <v>4.8470588235294113E-2</v>
      </c>
      <c r="V106" s="580">
        <v>2.9241711229946525</v>
      </c>
      <c r="W106" s="33">
        <v>2.9241711229946527E-2</v>
      </c>
      <c r="X106" s="580">
        <v>0.87914438502673786</v>
      </c>
      <c r="Y106" s="33">
        <v>0.27517219251336894</v>
      </c>
      <c r="Z106" s="580">
        <v>0.34310160427807485</v>
      </c>
      <c r="AA106" s="33">
        <v>0.10739080213903743</v>
      </c>
      <c r="AB106" s="580">
        <v>0.11561497326203209</v>
      </c>
      <c r="AC106" s="33">
        <v>3.6187486631016043E-2</v>
      </c>
      <c r="AD106" s="41">
        <v>3.1808556149732619</v>
      </c>
      <c r="AE106" s="41">
        <v>0.99560780748663091</v>
      </c>
      <c r="AF106" s="580">
        <v>0.38705882352941173</v>
      </c>
      <c r="AG106" s="33">
        <v>0.14708235294117647</v>
      </c>
      <c r="AH106" s="580">
        <v>0.10855614973262032</v>
      </c>
      <c r="AI106" s="33">
        <v>4.1251336898395718E-2</v>
      </c>
      <c r="AJ106" s="580">
        <v>0.9866310160427807</v>
      </c>
      <c r="AK106" s="33">
        <v>0.22593850267379678</v>
      </c>
      <c r="AL106" s="580">
        <v>0.9866310160427807</v>
      </c>
      <c r="AM106" s="33">
        <v>0.22593850267379678</v>
      </c>
      <c r="AN106" s="580">
        <v>0.9866310160427807</v>
      </c>
      <c r="AO106" s="33">
        <v>0.22593850267379678</v>
      </c>
      <c r="AP106" s="580">
        <v>0.9866310160427807</v>
      </c>
      <c r="AQ106" s="33">
        <v>0.22593850267379678</v>
      </c>
      <c r="AR106" s="580">
        <v>0.9866310160427807</v>
      </c>
      <c r="AS106" s="33">
        <v>0.22593850267379678</v>
      </c>
      <c r="AT106" s="580">
        <v>8.3422459893048126E-2</v>
      </c>
      <c r="AU106" s="33">
        <v>1.9103743315508022E-2</v>
      </c>
      <c r="AV106" s="580">
        <v>8.3422459893048126E-2</v>
      </c>
      <c r="AW106" s="33">
        <v>1.9103743315508022E-2</v>
      </c>
      <c r="AX106" s="580">
        <v>8.3422459893048126E-2</v>
      </c>
      <c r="AY106" s="33">
        <v>1.9103743315508022E-2</v>
      </c>
      <c r="AZ106" s="102">
        <v>8.3422459893048126E-2</v>
      </c>
      <c r="BA106" s="36">
        <v>1.9103743315508022E-2</v>
      </c>
      <c r="BB106" s="580">
        <v>8.3422459893048126E-2</v>
      </c>
      <c r="BC106" s="33">
        <v>1.9103743315508022E-2</v>
      </c>
      <c r="BD106" s="580">
        <v>0</v>
      </c>
      <c r="BE106" s="33">
        <v>0</v>
      </c>
    </row>
    <row r="107" spans="1:57" x14ac:dyDescent="0.25">
      <c r="A107" s="13" t="s">
        <v>80</v>
      </c>
      <c r="B107" s="580">
        <v>3.6671633172203046E-2</v>
      </c>
      <c r="C107" s="33">
        <v>1.2773216733117982E-2</v>
      </c>
      <c r="D107" s="580">
        <v>3.6671633172203046E-2</v>
      </c>
      <c r="E107" s="33">
        <v>1.2773216733117982E-2</v>
      </c>
      <c r="F107" s="580">
        <v>0.17335764705882351</v>
      </c>
      <c r="G107" s="33">
        <v>1.7335764705882352E-3</v>
      </c>
      <c r="H107" s="580">
        <v>1.1254973262032087E-2</v>
      </c>
      <c r="I107" s="33">
        <v>3.5228066310160431E-3</v>
      </c>
      <c r="J107" s="580">
        <v>8.315614973262031E-2</v>
      </c>
      <c r="K107" s="33">
        <v>3.1599336898395718E-2</v>
      </c>
      <c r="L107" s="580">
        <v>2.217221390374331</v>
      </c>
      <c r="M107" s="33">
        <v>0.50774369839572187</v>
      </c>
      <c r="N107" s="580">
        <v>0</v>
      </c>
      <c r="O107" s="33">
        <v>0</v>
      </c>
      <c r="P107" s="580">
        <v>0</v>
      </c>
      <c r="Q107" s="33">
        <v>0</v>
      </c>
      <c r="R107" s="580">
        <v>0.18117647058823527</v>
      </c>
      <c r="S107" s="41">
        <v>1.8117647058823528E-3</v>
      </c>
      <c r="T107" s="580">
        <v>8.6631016042780732E-3</v>
      </c>
      <c r="U107" s="41">
        <v>8.6631016042780729E-5</v>
      </c>
      <c r="V107" s="580">
        <v>0.18181818181818182</v>
      </c>
      <c r="W107" s="33">
        <v>1.8181818181818182E-3</v>
      </c>
      <c r="X107" s="580">
        <v>4.3315508021390371E-2</v>
      </c>
      <c r="Y107" s="33">
        <v>1.3557754010695186E-2</v>
      </c>
      <c r="Z107" s="580">
        <v>3.8395721925133686E-2</v>
      </c>
      <c r="AA107" s="33">
        <v>1.2017860962566844E-2</v>
      </c>
      <c r="AB107" s="580">
        <v>8.5561497326203204E-4</v>
      </c>
      <c r="AC107" s="33">
        <v>2.6780748663101603E-4</v>
      </c>
      <c r="AD107" s="41">
        <v>0.48673796791443846</v>
      </c>
      <c r="AE107" s="41">
        <v>0.15234898395721924</v>
      </c>
      <c r="AF107" s="580">
        <v>6.5668449197860967E-2</v>
      </c>
      <c r="AG107" s="33">
        <v>2.4954010695187167E-2</v>
      </c>
      <c r="AH107" s="580">
        <v>1.8144385026737966</v>
      </c>
      <c r="AI107" s="33">
        <v>0.68948663101604268</v>
      </c>
      <c r="AJ107" s="580">
        <v>2.2393582887700534</v>
      </c>
      <c r="AK107" s="33">
        <v>0.51281304812834227</v>
      </c>
      <c r="AL107" s="580">
        <v>2.2393582887700534</v>
      </c>
      <c r="AM107" s="33">
        <v>0.51281304812834227</v>
      </c>
      <c r="AN107" s="580">
        <v>2.2393582887700534</v>
      </c>
      <c r="AO107" s="33">
        <v>0.51281304812834227</v>
      </c>
      <c r="AP107" s="580">
        <v>2.2393582887700534</v>
      </c>
      <c r="AQ107" s="33">
        <v>0.51281304812834227</v>
      </c>
      <c r="AR107" s="580">
        <v>2.2393582887700534</v>
      </c>
      <c r="AS107" s="33">
        <v>0.51281304812834227</v>
      </c>
      <c r="AT107" s="580">
        <v>2.5668449197860963E-2</v>
      </c>
      <c r="AU107" s="33">
        <v>5.8780748663101604E-3</v>
      </c>
      <c r="AV107" s="580">
        <v>2.5668449197860963E-2</v>
      </c>
      <c r="AW107" s="33">
        <v>5.8780748663101604E-3</v>
      </c>
      <c r="AX107" s="580">
        <v>2.5668449197860963E-2</v>
      </c>
      <c r="AY107" s="33">
        <v>5.8780748663101604E-3</v>
      </c>
      <c r="AZ107" s="102">
        <v>2.5668449197860963E-2</v>
      </c>
      <c r="BA107" s="36">
        <v>5.8780748663101604E-3</v>
      </c>
      <c r="BB107" s="580">
        <v>2.5668449197860963E-2</v>
      </c>
      <c r="BC107" s="33">
        <v>5.8780748663101604E-3</v>
      </c>
      <c r="BD107" s="580">
        <v>0</v>
      </c>
      <c r="BE107" s="33">
        <v>0</v>
      </c>
    </row>
    <row r="108" spans="1:57" x14ac:dyDescent="0.25">
      <c r="A108" s="257" t="s">
        <v>81</v>
      </c>
      <c r="B108" s="102">
        <v>2.2869708462347746E-2</v>
      </c>
      <c r="C108" s="36">
        <v>8.0166390200276123E-3</v>
      </c>
      <c r="D108" s="102">
        <v>2.2869708462347746E-2</v>
      </c>
      <c r="E108" s="36">
        <v>8.0166390200276123E-3</v>
      </c>
      <c r="F108" s="102">
        <v>0.12283058823529412</v>
      </c>
      <c r="G108" s="36">
        <v>1.2283058823529412E-3</v>
      </c>
      <c r="H108" s="102">
        <v>1.1254973262032087E-2</v>
      </c>
      <c r="I108" s="36">
        <v>3.5228066310160431E-3</v>
      </c>
      <c r="J108" s="102">
        <v>5.1029946524064167E-2</v>
      </c>
      <c r="K108" s="36">
        <v>1.9391379679144383E-2</v>
      </c>
      <c r="L108" s="580">
        <v>0.64632834224598923</v>
      </c>
      <c r="M108" s="33">
        <v>0.14800919037433155</v>
      </c>
      <c r="N108" s="102">
        <v>0</v>
      </c>
      <c r="O108" s="36">
        <v>0</v>
      </c>
      <c r="P108" s="102">
        <v>0</v>
      </c>
      <c r="Q108" s="36">
        <v>0</v>
      </c>
      <c r="R108" s="580">
        <v>0.14064171122994651</v>
      </c>
      <c r="S108" s="41">
        <v>1.4064171122994652E-3</v>
      </c>
      <c r="T108" s="580">
        <v>1.3262032085561495E-2</v>
      </c>
      <c r="U108" s="41">
        <v>1.3262032085561496E-4</v>
      </c>
      <c r="V108" s="580">
        <v>7.4973262032085555E-2</v>
      </c>
      <c r="W108" s="33">
        <v>7.4973262032085558E-4</v>
      </c>
      <c r="X108" s="102">
        <v>4.3315508021390371E-2</v>
      </c>
      <c r="Y108" s="36">
        <v>1.3557754010695186E-2</v>
      </c>
      <c r="Z108" s="102">
        <v>3.8395721925133686E-2</v>
      </c>
      <c r="AA108" s="36">
        <v>1.2017860962566844E-2</v>
      </c>
      <c r="AB108" s="102">
        <v>8.5561497326203204E-4</v>
      </c>
      <c r="AC108" s="36">
        <v>2.6780748663101603E-4</v>
      </c>
      <c r="AD108" s="42">
        <v>0.48673796791443846</v>
      </c>
      <c r="AE108" s="42">
        <v>0.15234898395721924</v>
      </c>
      <c r="AF108" s="102">
        <v>4.6203208556149733E-2</v>
      </c>
      <c r="AG108" s="36">
        <v>1.7557219251336898E-2</v>
      </c>
      <c r="AH108" s="102">
        <v>0.52887700534759352</v>
      </c>
      <c r="AI108" s="36">
        <v>0.20097326203208554</v>
      </c>
      <c r="AJ108" s="102">
        <v>0.6527272727272726</v>
      </c>
      <c r="AK108" s="36">
        <v>0.14947454545454544</v>
      </c>
      <c r="AL108" s="102">
        <v>0.6527272727272726</v>
      </c>
      <c r="AM108" s="36">
        <v>0.14947454545454544</v>
      </c>
      <c r="AN108" s="102">
        <v>0.6527272727272726</v>
      </c>
      <c r="AO108" s="36">
        <v>0.14947454545454544</v>
      </c>
      <c r="AP108" s="102">
        <v>0.6527272727272726</v>
      </c>
      <c r="AQ108" s="36">
        <v>0.14947454545454544</v>
      </c>
      <c r="AR108" s="102">
        <v>0.6527272727272726</v>
      </c>
      <c r="AS108" s="36">
        <v>0.14947454545454544</v>
      </c>
      <c r="AT108" s="102">
        <v>1.2834224598930482E-2</v>
      </c>
      <c r="AU108" s="36">
        <v>2.9390374331550802E-3</v>
      </c>
      <c r="AV108" s="102">
        <v>1.2834224598930482E-2</v>
      </c>
      <c r="AW108" s="36">
        <v>2.9390374331550802E-3</v>
      </c>
      <c r="AX108" s="102">
        <v>1.2834224598930482E-2</v>
      </c>
      <c r="AY108" s="36">
        <v>2.9390374331550802E-3</v>
      </c>
      <c r="AZ108" s="102">
        <v>1.2834224598930482E-2</v>
      </c>
      <c r="BA108" s="36">
        <v>2.9390374331550802E-3</v>
      </c>
      <c r="BB108" s="102">
        <v>1.2834224598930482E-2</v>
      </c>
      <c r="BC108" s="36">
        <v>2.9390374331550802E-3</v>
      </c>
      <c r="BD108" s="102">
        <v>0</v>
      </c>
      <c r="BE108" s="36">
        <v>0</v>
      </c>
    </row>
    <row r="109" spans="1:57" x14ac:dyDescent="0.25">
      <c r="A109" s="13" t="s">
        <v>82</v>
      </c>
      <c r="B109" s="580">
        <v>0.88513858642935195</v>
      </c>
      <c r="C109" s="33">
        <v>0.32878033033191784</v>
      </c>
      <c r="D109" s="580">
        <v>0.88513858642935195</v>
      </c>
      <c r="E109" s="33">
        <v>0.32878033033191784</v>
      </c>
      <c r="F109" s="580">
        <v>3.0652055614973261</v>
      </c>
      <c r="G109" s="33">
        <v>3.0652055614973261E-2</v>
      </c>
      <c r="H109" s="580">
        <v>2.012737967914438E-2</v>
      </c>
      <c r="I109" s="33">
        <v>6.2998698395721909E-3</v>
      </c>
      <c r="J109" s="580">
        <v>2.5035401069518719</v>
      </c>
      <c r="K109" s="33">
        <v>0.95134524064171133</v>
      </c>
      <c r="L109" s="580">
        <v>0.69318614304138293</v>
      </c>
      <c r="M109" s="33">
        <v>0.15873962675647671</v>
      </c>
      <c r="N109" s="580">
        <v>0</v>
      </c>
      <c r="O109" s="33">
        <v>0</v>
      </c>
      <c r="P109" s="580">
        <v>0</v>
      </c>
      <c r="Q109" s="33">
        <v>0</v>
      </c>
      <c r="R109" s="580">
        <v>3.8542245989304811</v>
      </c>
      <c r="S109" s="41">
        <v>3.8542245989304814E-2</v>
      </c>
      <c r="T109" s="580">
        <v>0.11614973262032086</v>
      </c>
      <c r="U109" s="41">
        <v>1.1614973262032086E-3</v>
      </c>
      <c r="V109" s="580">
        <v>0.46374331550802134</v>
      </c>
      <c r="W109" s="33">
        <v>4.6374331550802133E-3</v>
      </c>
      <c r="X109" s="580">
        <v>0.17732620320855613</v>
      </c>
      <c r="Y109" s="33">
        <v>5.5503101604278071E-2</v>
      </c>
      <c r="Z109" s="580">
        <v>1.7112299465240642E-2</v>
      </c>
      <c r="AA109" s="33">
        <v>5.3561497326203213E-3</v>
      </c>
      <c r="AB109" s="580">
        <v>4.0641711229946519E-3</v>
      </c>
      <c r="AC109" s="33">
        <v>1.2720855614973261E-3</v>
      </c>
      <c r="AD109" s="41">
        <v>6.310160427807486E-3</v>
      </c>
      <c r="AE109" s="41">
        <v>1.975080213903743E-3</v>
      </c>
      <c r="AF109" s="580">
        <v>2.5284491978609624</v>
      </c>
      <c r="AG109" s="33">
        <v>0.96081069518716578</v>
      </c>
      <c r="AH109" s="580">
        <v>3.7540106951871655E-2</v>
      </c>
      <c r="AI109" s="33">
        <v>1.426524064171123E-2</v>
      </c>
      <c r="AJ109" s="580">
        <v>0.97741858588401542</v>
      </c>
      <c r="AK109" s="33">
        <v>0.22382885616743953</v>
      </c>
      <c r="AL109" s="580">
        <v>0.37788527963513846</v>
      </c>
      <c r="AM109" s="33">
        <v>8.6535729036446712E-2</v>
      </c>
      <c r="AN109" s="580">
        <v>2.2915719807707249</v>
      </c>
      <c r="AO109" s="33">
        <v>0.52476998359649607</v>
      </c>
      <c r="AP109" s="580">
        <v>1.5693741674639869</v>
      </c>
      <c r="AQ109" s="33">
        <v>0.35938668434925303</v>
      </c>
      <c r="AR109" s="580">
        <v>0.69631958115658754</v>
      </c>
      <c r="AS109" s="33">
        <v>0.15945718408485857</v>
      </c>
      <c r="AT109" s="580">
        <v>0.53758022223620849</v>
      </c>
      <c r="AU109" s="33">
        <v>0.12310587089209175</v>
      </c>
      <c r="AV109" s="580">
        <v>0.20783690379932615</v>
      </c>
      <c r="AW109" s="33">
        <v>4.7594650970045692E-2</v>
      </c>
      <c r="AX109" s="580">
        <v>1.2603645894238986</v>
      </c>
      <c r="AY109" s="33">
        <v>0.28862349097807277</v>
      </c>
      <c r="AZ109" s="102">
        <v>0.86315579210519278</v>
      </c>
      <c r="BA109" s="36">
        <v>0.19766267639208915</v>
      </c>
      <c r="BB109" s="580">
        <v>0.38297576963612312</v>
      </c>
      <c r="BC109" s="33">
        <v>8.7701451246672196E-2</v>
      </c>
      <c r="BD109" s="580">
        <v>0</v>
      </c>
      <c r="BE109" s="33">
        <v>0</v>
      </c>
    </row>
    <row r="110" spans="1:57" x14ac:dyDescent="0.25">
      <c r="A110" s="257" t="s">
        <v>83</v>
      </c>
      <c r="B110" s="102">
        <v>1.4497695223765646E-3</v>
      </c>
      <c r="C110" s="36">
        <v>4.7789360654271109E-4</v>
      </c>
      <c r="D110" s="102">
        <v>1.4497695223765646E-3</v>
      </c>
      <c r="E110" s="36">
        <v>4.7789360654271109E-4</v>
      </c>
      <c r="F110" s="102">
        <v>7.7938964705882349E-3</v>
      </c>
      <c r="G110" s="36">
        <v>7.7938964705882356E-5</v>
      </c>
      <c r="H110" s="102">
        <v>1.5938839572192519E-3</v>
      </c>
      <c r="I110" s="36">
        <v>4.9888567860962587E-4</v>
      </c>
      <c r="J110" s="102">
        <v>2.1942877005347592E-3</v>
      </c>
      <c r="K110" s="36">
        <v>8.3382932620320845E-4</v>
      </c>
      <c r="L110" s="580">
        <v>8.9193311229946531E-2</v>
      </c>
      <c r="M110" s="33">
        <v>2.0425268271657755E-2</v>
      </c>
      <c r="N110" s="102">
        <v>0</v>
      </c>
      <c r="O110" s="36">
        <v>0</v>
      </c>
      <c r="P110" s="102">
        <v>0</v>
      </c>
      <c r="Q110" s="36">
        <v>0</v>
      </c>
      <c r="R110" s="580">
        <v>8.91668449197861E-3</v>
      </c>
      <c r="S110" s="41">
        <v>8.9166844919786107E-5</v>
      </c>
      <c r="T110" s="580">
        <v>1.9893048128342243E-3</v>
      </c>
      <c r="U110" s="41">
        <v>1.9893048128342245E-5</v>
      </c>
      <c r="V110" s="580">
        <v>4.498395721925133E-3</v>
      </c>
      <c r="W110" s="33">
        <v>4.4983957219251331E-5</v>
      </c>
      <c r="X110" s="102">
        <v>7.1470588235294117E-3</v>
      </c>
      <c r="Y110" s="36">
        <v>2.2370294117647059E-3</v>
      </c>
      <c r="Z110" s="102">
        <v>1.1134759358288769E-3</v>
      </c>
      <c r="AA110" s="36">
        <v>3.485179679144385E-4</v>
      </c>
      <c r="AB110" s="102">
        <v>2.4812834224598931E-5</v>
      </c>
      <c r="AC110" s="36">
        <v>7.7664171122994661E-6</v>
      </c>
      <c r="AD110" s="42">
        <v>9.7347593582887693E-2</v>
      </c>
      <c r="AE110" s="42">
        <v>3.0469796791443848E-2</v>
      </c>
      <c r="AF110" s="102">
        <v>1.9867379679144384E-3</v>
      </c>
      <c r="AG110" s="36">
        <v>7.5496042780748664E-4</v>
      </c>
      <c r="AH110" s="102">
        <v>2.2741711229946525E-2</v>
      </c>
      <c r="AI110" s="36">
        <v>8.6418502673796787E-3</v>
      </c>
      <c r="AJ110" s="102">
        <v>9.0076363636363635E-2</v>
      </c>
      <c r="AK110" s="36">
        <v>2.0627487272727275E-2</v>
      </c>
      <c r="AL110" s="102">
        <v>9.0076363636363635E-2</v>
      </c>
      <c r="AM110" s="36">
        <v>2.0627487272727275E-2</v>
      </c>
      <c r="AN110" s="102">
        <v>9.0076363636363635E-2</v>
      </c>
      <c r="AO110" s="36">
        <v>2.0627487272727275E-2</v>
      </c>
      <c r="AP110" s="102">
        <v>9.0076363636363635E-2</v>
      </c>
      <c r="AQ110" s="36">
        <v>2.0627487272727275E-2</v>
      </c>
      <c r="AR110" s="102">
        <v>9.0076363636363635E-2</v>
      </c>
      <c r="AS110" s="36">
        <v>2.0627487272727275E-2</v>
      </c>
      <c r="AT110" s="102">
        <v>1.7711229946524066E-3</v>
      </c>
      <c r="AU110" s="36">
        <v>4.0558716577540112E-4</v>
      </c>
      <c r="AV110" s="102">
        <v>1.7711229946524066E-3</v>
      </c>
      <c r="AW110" s="36">
        <v>4.0558716577540112E-4</v>
      </c>
      <c r="AX110" s="102">
        <v>1.7711229946524066E-3</v>
      </c>
      <c r="AY110" s="36">
        <v>4.0558716577540112E-4</v>
      </c>
      <c r="AZ110" s="102">
        <v>1.7711229946524066E-3</v>
      </c>
      <c r="BA110" s="36">
        <v>4.0558716577540112E-4</v>
      </c>
      <c r="BB110" s="102">
        <v>1.7711229946524066E-3</v>
      </c>
      <c r="BC110" s="36">
        <v>4.0558716577540112E-4</v>
      </c>
      <c r="BD110" s="102">
        <v>0</v>
      </c>
      <c r="BE110" s="36">
        <v>0</v>
      </c>
    </row>
    <row r="111" spans="1:57" x14ac:dyDescent="0.25">
      <c r="A111" s="257" t="s">
        <v>84</v>
      </c>
      <c r="B111" s="102">
        <v>3.5676990742520257E-3</v>
      </c>
      <c r="C111" s="36">
        <v>1.173477618032572E-3</v>
      </c>
      <c r="D111" s="102">
        <v>3.5676990742520257E-3</v>
      </c>
      <c r="E111" s="36">
        <v>1.173477618032572E-3</v>
      </c>
      <c r="F111" s="102">
        <v>5.5610438502673807E-3</v>
      </c>
      <c r="G111" s="36">
        <v>5.5610438502673806E-5</v>
      </c>
      <c r="H111" s="102">
        <v>5.5888954010695196E-3</v>
      </c>
      <c r="I111" s="36">
        <v>1.7493242605347596E-3</v>
      </c>
      <c r="J111" s="102">
        <v>4.1334256684491975E-3</v>
      </c>
      <c r="K111" s="36">
        <v>1.5707017540106951E-3</v>
      </c>
      <c r="L111" s="580">
        <v>0.2107030395721925</v>
      </c>
      <c r="M111" s="33">
        <v>4.8250996062032085E-2</v>
      </c>
      <c r="N111" s="102">
        <v>0</v>
      </c>
      <c r="O111" s="36">
        <v>0</v>
      </c>
      <c r="P111" s="102">
        <v>0</v>
      </c>
      <c r="Q111" s="36">
        <v>0</v>
      </c>
      <c r="R111" s="580">
        <v>6.188235294117648E-3</v>
      </c>
      <c r="S111" s="41">
        <v>6.1882352941176476E-5</v>
      </c>
      <c r="T111" s="580">
        <v>5.1721925133689835E-3</v>
      </c>
      <c r="U111" s="41">
        <v>5.1721925133689838E-5</v>
      </c>
      <c r="V111" s="580">
        <v>2.9989304812834219E-3</v>
      </c>
      <c r="W111" s="33">
        <v>2.9989304812834221E-5</v>
      </c>
      <c r="X111" s="102">
        <v>1.8539037433155079E-2</v>
      </c>
      <c r="Y111" s="36">
        <v>5.8027187165775396E-3</v>
      </c>
      <c r="Z111" s="102">
        <v>2.6109090909090912E-2</v>
      </c>
      <c r="AA111" s="36">
        <v>8.1721454545454555E-3</v>
      </c>
      <c r="AB111" s="102">
        <v>5.8181818181818183E-4</v>
      </c>
      <c r="AC111" s="36">
        <v>1.8210909090909092E-4</v>
      </c>
      <c r="AD111" s="42">
        <v>0.20832385026737965</v>
      </c>
      <c r="AE111" s="42">
        <v>6.5205365133689824E-2</v>
      </c>
      <c r="AF111" s="102">
        <v>3.7424598930481281E-3</v>
      </c>
      <c r="AG111" s="36">
        <v>1.4221347593582887E-3</v>
      </c>
      <c r="AH111" s="102">
        <v>4.2839037433155078E-2</v>
      </c>
      <c r="AI111" s="36">
        <v>1.6278834224598929E-2</v>
      </c>
      <c r="AJ111" s="102">
        <v>0.2127890909090909</v>
      </c>
      <c r="AK111" s="36">
        <v>4.872870181818182E-2</v>
      </c>
      <c r="AL111" s="102">
        <v>0.2127890909090909</v>
      </c>
      <c r="AM111" s="36">
        <v>4.872870181818182E-2</v>
      </c>
      <c r="AN111" s="102">
        <v>0.2127890909090909</v>
      </c>
      <c r="AO111" s="36">
        <v>4.872870181818182E-2</v>
      </c>
      <c r="AP111" s="102">
        <v>0.2127890909090909</v>
      </c>
      <c r="AQ111" s="36">
        <v>4.872870181818182E-2</v>
      </c>
      <c r="AR111" s="102">
        <v>0.2127890909090909</v>
      </c>
      <c r="AS111" s="36">
        <v>4.872870181818182E-2</v>
      </c>
      <c r="AT111" s="102">
        <v>4.183957219251337E-3</v>
      </c>
      <c r="AU111" s="36">
        <v>9.5812620320855622E-4</v>
      </c>
      <c r="AV111" s="102">
        <v>4.183957219251337E-3</v>
      </c>
      <c r="AW111" s="36">
        <v>9.5812620320855622E-4</v>
      </c>
      <c r="AX111" s="102">
        <v>4.183957219251337E-3</v>
      </c>
      <c r="AY111" s="36">
        <v>9.5812620320855622E-4</v>
      </c>
      <c r="AZ111" s="102">
        <v>4.183957219251337E-3</v>
      </c>
      <c r="BA111" s="36">
        <v>9.5812620320855622E-4</v>
      </c>
      <c r="BB111" s="102">
        <v>4.183957219251337E-3</v>
      </c>
      <c r="BC111" s="36">
        <v>9.5812620320855622E-4</v>
      </c>
      <c r="BD111" s="102">
        <v>0</v>
      </c>
      <c r="BE111" s="36">
        <v>0</v>
      </c>
    </row>
    <row r="112" spans="1:57" ht="11.25" customHeight="1" x14ac:dyDescent="0.25">
      <c r="A112" s="13" t="s">
        <v>85</v>
      </c>
      <c r="B112" s="580">
        <v>7.2970783411824081E-3</v>
      </c>
      <c r="C112" s="33"/>
      <c r="D112" s="580">
        <v>7.2970783411824081E-3</v>
      </c>
      <c r="E112" s="33"/>
      <c r="F112" s="580">
        <v>3.3260748663101608E-2</v>
      </c>
      <c r="G112" s="33"/>
      <c r="H112" s="580">
        <v>8.1756149732620312E-3</v>
      </c>
      <c r="I112" s="33"/>
      <c r="J112" s="580">
        <v>1.0684491978609626E-2</v>
      </c>
      <c r="K112" s="33"/>
      <c r="L112" s="580">
        <v>0.5196783273532255</v>
      </c>
      <c r="M112" s="33"/>
      <c r="N112" s="580">
        <v>0</v>
      </c>
      <c r="O112" s="33"/>
      <c r="P112" s="580">
        <v>0</v>
      </c>
      <c r="Q112" s="33"/>
      <c r="R112" s="580">
        <v>3.3155080213903738E-2</v>
      </c>
      <c r="S112" s="41"/>
      <c r="T112" s="580">
        <v>3.0374331550802137E-2</v>
      </c>
      <c r="U112" s="41"/>
      <c r="V112" s="580">
        <v>3.4438502673796792E-2</v>
      </c>
      <c r="W112" s="33"/>
      <c r="X112" s="580">
        <v>1.1229946524064172E-2</v>
      </c>
      <c r="Y112" s="33"/>
      <c r="Z112" s="580">
        <v>1.1336898395721924E-2</v>
      </c>
      <c r="AA112" s="33"/>
      <c r="AB112" s="580">
        <v>7.5935828877005344E-3</v>
      </c>
      <c r="AC112" s="33"/>
      <c r="AD112" s="41">
        <v>1.1336898395721924E-2</v>
      </c>
      <c r="AE112" s="41"/>
      <c r="AF112" s="580">
        <v>1.06951871657754E-2</v>
      </c>
      <c r="AG112" s="33"/>
      <c r="AH112" s="580">
        <v>9.6256684491978599E-3</v>
      </c>
      <c r="AI112" s="33"/>
      <c r="AJ112" s="580">
        <v>0.52459893048128337</v>
      </c>
      <c r="AK112" s="33"/>
      <c r="AL112" s="580">
        <v>0.52459893048128337</v>
      </c>
      <c r="AM112" s="33"/>
      <c r="AN112" s="580">
        <v>0.52459893048128337</v>
      </c>
      <c r="AO112" s="33"/>
      <c r="AP112" s="580">
        <v>0.52459893048128337</v>
      </c>
      <c r="AQ112" s="33"/>
      <c r="AR112" s="580">
        <v>0.52459893048128337</v>
      </c>
      <c r="AS112" s="33"/>
      <c r="AT112" s="580">
        <v>3.2538617675493792E-2</v>
      </c>
      <c r="AU112" s="33"/>
      <c r="AV112" s="580">
        <v>3.2538617675493792E-2</v>
      </c>
      <c r="AW112" s="33"/>
      <c r="AX112" s="580">
        <v>3.2538617675493792E-2</v>
      </c>
      <c r="AY112" s="33"/>
      <c r="AZ112" s="102">
        <v>3.2538617675493792E-2</v>
      </c>
      <c r="BA112" s="36"/>
      <c r="BB112" s="580">
        <v>3.2538617675493792E-2</v>
      </c>
      <c r="BC112" s="33"/>
      <c r="BD112" s="580">
        <v>0</v>
      </c>
      <c r="BE112" s="33"/>
    </row>
    <row r="113" spans="1:71" x14ac:dyDescent="0.25">
      <c r="A113" s="13" t="s">
        <v>86</v>
      </c>
      <c r="B113" s="580">
        <v>5.9042433305234419E-3</v>
      </c>
      <c r="C113" s="33"/>
      <c r="D113" s="580">
        <v>5.9042433305234419E-3</v>
      </c>
      <c r="E113" s="33"/>
      <c r="F113" s="580">
        <v>6.6404278074866313E-3</v>
      </c>
      <c r="G113" s="33"/>
      <c r="H113" s="580">
        <v>8.0032085561497317E-4</v>
      </c>
      <c r="I113" s="33"/>
      <c r="J113" s="580">
        <v>1.6026737967914435E-2</v>
      </c>
      <c r="K113" s="33"/>
      <c r="L113" s="580">
        <v>7.0180613294324581E-2</v>
      </c>
      <c r="M113" s="33"/>
      <c r="N113" s="580">
        <v>0</v>
      </c>
      <c r="O113" s="33"/>
      <c r="P113" s="580">
        <v>0</v>
      </c>
      <c r="Q113" s="33"/>
      <c r="R113" s="580">
        <v>6.6310160427807477E-3</v>
      </c>
      <c r="S113" s="41"/>
      <c r="T113" s="580">
        <v>5.9893048128342244E-3</v>
      </c>
      <c r="U113" s="41"/>
      <c r="V113" s="580">
        <v>6.8449197860962563E-3</v>
      </c>
      <c r="W113" s="33"/>
      <c r="X113" s="580">
        <v>1.0695187165775401E-3</v>
      </c>
      <c r="Y113" s="33"/>
      <c r="Z113" s="580">
        <v>1.0695187165775401E-3</v>
      </c>
      <c r="AA113" s="33"/>
      <c r="AB113" s="580">
        <v>7.4866310160427805E-4</v>
      </c>
      <c r="AC113" s="33"/>
      <c r="AD113" s="41">
        <v>1.176470588235294E-3</v>
      </c>
      <c r="AE113" s="41"/>
      <c r="AF113" s="580">
        <v>1.60427807486631E-2</v>
      </c>
      <c r="AG113" s="33"/>
      <c r="AH113" s="580">
        <v>1.443850267379679E-2</v>
      </c>
      <c r="AI113" s="33"/>
      <c r="AJ113" s="580">
        <v>6.9946524064171123E-2</v>
      </c>
      <c r="AK113" s="33"/>
      <c r="AL113" s="580">
        <v>6.9946524064171123E-2</v>
      </c>
      <c r="AM113" s="33"/>
      <c r="AN113" s="580">
        <v>6.9946524064171123E-2</v>
      </c>
      <c r="AO113" s="33"/>
      <c r="AP113" s="580">
        <v>6.9946524064171123E-2</v>
      </c>
      <c r="AQ113" s="33"/>
      <c r="AR113" s="580">
        <v>6.9946524064171123E-2</v>
      </c>
      <c r="AS113" s="33"/>
      <c r="AT113" s="580">
        <v>9.3355447079517859E-2</v>
      </c>
      <c r="AU113" s="33"/>
      <c r="AV113" s="580">
        <v>9.3355447079517859E-2</v>
      </c>
      <c r="AW113" s="33"/>
      <c r="AX113" s="580">
        <v>9.3355447079517859E-2</v>
      </c>
      <c r="AY113" s="33"/>
      <c r="AZ113" s="102">
        <v>9.3355447079517859E-2</v>
      </c>
      <c r="BA113" s="36"/>
      <c r="BB113" s="580">
        <v>9.3355447079517859E-2</v>
      </c>
      <c r="BC113" s="33"/>
      <c r="BD113" s="580">
        <v>0</v>
      </c>
      <c r="BE113" s="33"/>
    </row>
    <row r="114" spans="1:71" x14ac:dyDescent="0.25">
      <c r="A114" s="262" t="s">
        <v>1230</v>
      </c>
      <c r="B114" s="108">
        <v>491.41726981150481</v>
      </c>
      <c r="C114" s="110"/>
      <c r="D114" s="108">
        <v>491.41726981150481</v>
      </c>
      <c r="E114" s="110"/>
      <c r="F114" s="108">
        <v>898.67251569442988</v>
      </c>
      <c r="G114" s="110"/>
      <c r="H114" s="108">
        <v>432.32047917335285</v>
      </c>
      <c r="I114" s="110"/>
      <c r="J114" s="108">
        <v>1012.9902847948089</v>
      </c>
      <c r="K114" s="110"/>
      <c r="L114" s="587">
        <v>-9.7509076411177134</v>
      </c>
      <c r="M114" s="588"/>
      <c r="N114" s="108">
        <v>0</v>
      </c>
      <c r="O114" s="110"/>
      <c r="P114" s="108">
        <v>3.283779029513155</v>
      </c>
      <c r="Q114" s="110"/>
      <c r="R114" s="587">
        <v>886.69280365664383</v>
      </c>
      <c r="S114" s="589"/>
      <c r="T114" s="587">
        <v>816.90981451347227</v>
      </c>
      <c r="U114" s="589"/>
      <c r="V114" s="587">
        <v>970.15285606528062</v>
      </c>
      <c r="W114" s="588"/>
      <c r="X114" s="108">
        <v>636.79695807617725</v>
      </c>
      <c r="Y114" s="110"/>
      <c r="Z114" s="108">
        <v>636.93610933668151</v>
      </c>
      <c r="AA114" s="110"/>
      <c r="AB114" s="108">
        <v>394.03573318709658</v>
      </c>
      <c r="AC114" s="110"/>
      <c r="AD114" s="109">
        <v>627.90631661959469</v>
      </c>
      <c r="AE114" s="109"/>
      <c r="AF114" s="108">
        <v>1014.0034669844824</v>
      </c>
      <c r="AG114" s="110"/>
      <c r="AH114" s="108">
        <v>912.68524801712647</v>
      </c>
      <c r="AI114" s="110"/>
      <c r="AJ114" s="108">
        <v>-9.8449355742296927</v>
      </c>
      <c r="AK114" s="110"/>
      <c r="AL114" s="108">
        <v>-9.8449355742296927</v>
      </c>
      <c r="AM114" s="110"/>
      <c r="AN114" s="108">
        <v>-9.8449355742296927</v>
      </c>
      <c r="AO114" s="110"/>
      <c r="AP114" s="108">
        <v>-9.8449355742296927</v>
      </c>
      <c r="AQ114" s="110"/>
      <c r="AR114" s="108">
        <v>-9.8449355742296927</v>
      </c>
      <c r="AS114" s="110"/>
      <c r="AT114" s="108">
        <v>-0.44214226303337828</v>
      </c>
      <c r="AU114" s="110"/>
      <c r="AV114" s="108">
        <v>-0.44214226303337828</v>
      </c>
      <c r="AW114" s="110"/>
      <c r="AX114" s="108">
        <v>-0.44214226303337828</v>
      </c>
      <c r="AY114" s="110"/>
      <c r="AZ114" s="108">
        <v>-0.44214226303337828</v>
      </c>
      <c r="BA114" s="110"/>
      <c r="BB114" s="108">
        <v>-0.44214226303337828</v>
      </c>
      <c r="BC114" s="110"/>
      <c r="BD114" s="108">
        <v>97.326203208556137</v>
      </c>
      <c r="BE114" s="110"/>
    </row>
    <row r="115" spans="1:71" x14ac:dyDescent="0.25">
      <c r="P115" s="38"/>
      <c r="Q115" s="38"/>
      <c r="R115" s="38"/>
      <c r="S115" s="38"/>
      <c r="W115" s="38"/>
      <c r="X115" s="38"/>
    </row>
    <row r="116" spans="1:71" x14ac:dyDescent="0.25">
      <c r="A116" s="6" t="s">
        <v>1260</v>
      </c>
      <c r="B116" s="38"/>
      <c r="C116" s="38"/>
      <c r="D116" s="38"/>
      <c r="E116" s="38"/>
      <c r="F116" s="38"/>
      <c r="G116" s="38"/>
      <c r="H116" s="38"/>
      <c r="I116" s="38"/>
      <c r="P116" s="38"/>
      <c r="Q116" s="38"/>
      <c r="R116" s="38"/>
      <c r="S116" s="38"/>
      <c r="T116" s="38"/>
      <c r="U116" s="38"/>
      <c r="V116" s="38"/>
      <c r="W116" s="38"/>
      <c r="X116" s="38"/>
      <c r="Y116" s="38"/>
    </row>
    <row r="117" spans="1:71" ht="37.5" customHeight="1" x14ac:dyDescent="0.25">
      <c r="A117" s="69"/>
      <c r="B117" s="707" t="s">
        <v>1232</v>
      </c>
      <c r="C117" s="709"/>
      <c r="D117" s="707" t="s">
        <v>1233</v>
      </c>
      <c r="E117" s="709"/>
      <c r="F117" s="707" t="s">
        <v>1261</v>
      </c>
      <c r="G117" s="709"/>
      <c r="H117" s="707" t="s">
        <v>1235</v>
      </c>
      <c r="I117" s="709"/>
      <c r="J117" s="707" t="s">
        <v>1236</v>
      </c>
      <c r="K117" s="709"/>
      <c r="L117" s="707" t="s">
        <v>1237</v>
      </c>
      <c r="M117" s="709"/>
      <c r="N117" s="707" t="s">
        <v>1238</v>
      </c>
      <c r="O117" s="709"/>
      <c r="P117" s="707" t="s">
        <v>1239</v>
      </c>
      <c r="Q117" s="709"/>
      <c r="R117" s="707" t="s">
        <v>1240</v>
      </c>
      <c r="S117" s="709"/>
      <c r="T117" s="707" t="s">
        <v>1241</v>
      </c>
      <c r="U117" s="709"/>
      <c r="V117" s="707" t="s">
        <v>1242</v>
      </c>
      <c r="W117" s="709"/>
      <c r="X117" s="707" t="s">
        <v>1243</v>
      </c>
      <c r="Y117" s="709"/>
      <c r="Z117" s="707" t="s">
        <v>1244</v>
      </c>
      <c r="AA117" s="709"/>
      <c r="AB117" s="707" t="s">
        <v>1245</v>
      </c>
      <c r="AC117" s="709"/>
      <c r="AD117" s="707" t="s">
        <v>1246</v>
      </c>
      <c r="AE117" s="709"/>
      <c r="AF117" s="707" t="s">
        <v>1247</v>
      </c>
      <c r="AG117" s="709"/>
      <c r="AH117" s="707" t="s">
        <v>1248</v>
      </c>
      <c r="AI117" s="709"/>
      <c r="AJ117" s="707" t="s">
        <v>1249</v>
      </c>
      <c r="AK117" s="709"/>
      <c r="AL117" s="707" t="s">
        <v>1250</v>
      </c>
      <c r="AM117" s="709"/>
      <c r="AN117" s="707" t="s">
        <v>1251</v>
      </c>
      <c r="AO117" s="709"/>
      <c r="AP117" s="707" t="s">
        <v>1252</v>
      </c>
      <c r="AQ117" s="709"/>
      <c r="AR117" s="707" t="s">
        <v>1253</v>
      </c>
      <c r="AS117" s="709"/>
      <c r="AT117" s="707" t="s">
        <v>1254</v>
      </c>
      <c r="AU117" s="709"/>
      <c r="AV117" s="707" t="s">
        <v>1255</v>
      </c>
      <c r="AW117" s="709"/>
      <c r="AX117" s="707" t="s">
        <v>1256</v>
      </c>
      <c r="AY117" s="709"/>
      <c r="AZ117" s="707" t="s">
        <v>1257</v>
      </c>
      <c r="BA117" s="709"/>
      <c r="BB117" s="707" t="s">
        <v>1258</v>
      </c>
      <c r="BC117" s="709"/>
      <c r="BD117" s="707" t="s">
        <v>1262</v>
      </c>
      <c r="BE117" s="709"/>
      <c r="BF117" s="707" t="s">
        <v>1263</v>
      </c>
      <c r="BG117" s="709"/>
      <c r="BH117" s="707" t="s">
        <v>1264</v>
      </c>
      <c r="BI117" s="709"/>
      <c r="BJ117" s="707" t="s">
        <v>1265</v>
      </c>
      <c r="BK117" s="709"/>
      <c r="BL117" s="707" t="s">
        <v>1266</v>
      </c>
      <c r="BM117" s="709"/>
      <c r="BN117" s="707" t="s">
        <v>1259</v>
      </c>
      <c r="BO117" s="709"/>
      <c r="BP117" s="707" t="s">
        <v>1267</v>
      </c>
      <c r="BQ117" s="709"/>
      <c r="BR117" s="707" t="s">
        <v>1268</v>
      </c>
      <c r="BS117" s="709"/>
    </row>
    <row r="118" spans="1:71" x14ac:dyDescent="0.25">
      <c r="A118" s="107" t="s">
        <v>1269</v>
      </c>
      <c r="B118" s="293" t="s">
        <v>198</v>
      </c>
      <c r="C118" s="592" t="s">
        <v>1229</v>
      </c>
      <c r="D118" s="293" t="s">
        <v>198</v>
      </c>
      <c r="E118" s="592" t="s">
        <v>1229</v>
      </c>
      <c r="F118" s="293" t="s">
        <v>198</v>
      </c>
      <c r="G118" s="592" t="s">
        <v>1229</v>
      </c>
      <c r="H118" s="293" t="s">
        <v>198</v>
      </c>
      <c r="I118" s="592" t="s">
        <v>1229</v>
      </c>
      <c r="J118" s="593" t="s">
        <v>198</v>
      </c>
      <c r="K118" s="594" t="s">
        <v>1229</v>
      </c>
      <c r="L118" s="593" t="s">
        <v>198</v>
      </c>
      <c r="M118" s="594" t="s">
        <v>1229</v>
      </c>
      <c r="N118" s="593" t="s">
        <v>198</v>
      </c>
      <c r="O118" s="594" t="s">
        <v>1229</v>
      </c>
      <c r="P118" s="593" t="s">
        <v>198</v>
      </c>
      <c r="Q118" s="594" t="s">
        <v>1229</v>
      </c>
      <c r="R118" s="593" t="s">
        <v>198</v>
      </c>
      <c r="S118" s="594" t="s">
        <v>1229</v>
      </c>
      <c r="T118" s="593" t="s">
        <v>198</v>
      </c>
      <c r="U118" s="594" t="s">
        <v>1229</v>
      </c>
      <c r="V118" s="593" t="s">
        <v>198</v>
      </c>
      <c r="W118" s="594" t="s">
        <v>1229</v>
      </c>
      <c r="X118" s="593" t="s">
        <v>198</v>
      </c>
      <c r="Y118" s="594" t="s">
        <v>1229</v>
      </c>
      <c r="Z118" s="593" t="s">
        <v>198</v>
      </c>
      <c r="AA118" s="594" t="s">
        <v>1229</v>
      </c>
      <c r="AB118" s="593" t="s">
        <v>198</v>
      </c>
      <c r="AC118" s="594" t="s">
        <v>1229</v>
      </c>
      <c r="AD118" s="593" t="s">
        <v>198</v>
      </c>
      <c r="AE118" s="594" t="s">
        <v>1229</v>
      </c>
      <c r="AF118" s="593" t="s">
        <v>198</v>
      </c>
      <c r="AG118" s="594" t="s">
        <v>1229</v>
      </c>
      <c r="AH118" s="593" t="s">
        <v>198</v>
      </c>
      <c r="AI118" s="594" t="s">
        <v>1229</v>
      </c>
      <c r="AJ118" s="593" t="s">
        <v>198</v>
      </c>
      <c r="AK118" s="594" t="s">
        <v>1229</v>
      </c>
      <c r="AL118" s="593" t="s">
        <v>198</v>
      </c>
      <c r="AM118" s="594" t="s">
        <v>1229</v>
      </c>
      <c r="AN118" s="593" t="s">
        <v>198</v>
      </c>
      <c r="AO118" s="594" t="s">
        <v>1229</v>
      </c>
      <c r="AP118" s="593" t="s">
        <v>198</v>
      </c>
      <c r="AQ118" s="594" t="s">
        <v>1229</v>
      </c>
      <c r="AR118" s="593" t="s">
        <v>198</v>
      </c>
      <c r="AS118" s="594" t="s">
        <v>1229</v>
      </c>
      <c r="AT118" s="593" t="s">
        <v>198</v>
      </c>
      <c r="AU118" s="594" t="s">
        <v>1229</v>
      </c>
      <c r="AV118" s="593" t="s">
        <v>198</v>
      </c>
      <c r="AW118" s="594" t="s">
        <v>1229</v>
      </c>
      <c r="AX118" s="593" t="s">
        <v>198</v>
      </c>
      <c r="AY118" s="594" t="s">
        <v>1229</v>
      </c>
      <c r="AZ118" s="593" t="s">
        <v>198</v>
      </c>
      <c r="BA118" s="594" t="s">
        <v>1229</v>
      </c>
      <c r="BB118" s="593" t="s">
        <v>198</v>
      </c>
      <c r="BC118" s="594" t="s">
        <v>1229</v>
      </c>
      <c r="BD118" s="593" t="s">
        <v>198</v>
      </c>
      <c r="BE118" s="594" t="s">
        <v>1229</v>
      </c>
      <c r="BF118" s="593" t="s">
        <v>198</v>
      </c>
      <c r="BG118" s="594" t="s">
        <v>1229</v>
      </c>
      <c r="BH118" s="593" t="s">
        <v>198</v>
      </c>
      <c r="BI118" s="594" t="s">
        <v>1229</v>
      </c>
      <c r="BJ118" s="593" t="s">
        <v>198</v>
      </c>
      <c r="BK118" s="594" t="s">
        <v>1229</v>
      </c>
      <c r="BL118" s="593" t="s">
        <v>198</v>
      </c>
      <c r="BM118" s="594" t="s">
        <v>1229</v>
      </c>
      <c r="BN118" s="593" t="s">
        <v>198</v>
      </c>
      <c r="BO118" s="594" t="s">
        <v>1229</v>
      </c>
      <c r="BP118" s="593" t="s">
        <v>198</v>
      </c>
      <c r="BQ118" s="594" t="s">
        <v>1229</v>
      </c>
      <c r="BR118" s="593" t="s">
        <v>198</v>
      </c>
      <c r="BS118" s="594" t="s">
        <v>1229</v>
      </c>
    </row>
    <row r="119" spans="1:71" x14ac:dyDescent="0.25">
      <c r="A119" s="78" t="s">
        <v>1270</v>
      </c>
      <c r="B119" s="167">
        <v>19051.655218473636</v>
      </c>
      <c r="C119" s="155"/>
      <c r="D119" s="167">
        <v>19051.655218473636</v>
      </c>
      <c r="E119" s="155"/>
      <c r="F119" s="167">
        <v>3096809.5372120147</v>
      </c>
      <c r="G119" s="155"/>
      <c r="H119" s="167">
        <v>0</v>
      </c>
      <c r="I119" s="155"/>
      <c r="J119" s="583">
        <v>0</v>
      </c>
      <c r="K119" s="584"/>
      <c r="L119" s="583">
        <v>0</v>
      </c>
      <c r="M119" s="584"/>
      <c r="N119" s="583">
        <v>0</v>
      </c>
      <c r="O119" s="584"/>
      <c r="P119" s="583">
        <v>0</v>
      </c>
      <c r="Q119" s="584"/>
      <c r="R119" s="583">
        <v>3055767.7616501148</v>
      </c>
      <c r="S119" s="584"/>
      <c r="T119" s="583">
        <v>2814522.9383619474</v>
      </c>
      <c r="U119" s="584"/>
      <c r="V119" s="583">
        <v>3342245.9893048126</v>
      </c>
      <c r="W119" s="584"/>
      <c r="X119" s="583">
        <v>0</v>
      </c>
      <c r="Y119" s="584"/>
      <c r="Z119" s="583">
        <v>0</v>
      </c>
      <c r="AA119" s="584"/>
      <c r="AB119" s="583">
        <v>0</v>
      </c>
      <c r="AC119" s="584"/>
      <c r="AD119" s="583">
        <v>0</v>
      </c>
      <c r="AE119" s="584"/>
      <c r="AF119" s="583">
        <v>0</v>
      </c>
      <c r="AG119" s="584"/>
      <c r="AH119" s="583">
        <v>0</v>
      </c>
      <c r="AI119" s="584"/>
      <c r="AJ119" s="583">
        <v>0</v>
      </c>
      <c r="AK119" s="584"/>
      <c r="AL119" s="583">
        <v>0</v>
      </c>
      <c r="AM119" s="584"/>
      <c r="AN119" s="583">
        <v>0</v>
      </c>
      <c r="AO119" s="584"/>
      <c r="AP119" s="583">
        <v>0</v>
      </c>
      <c r="AQ119" s="584"/>
      <c r="AR119" s="583">
        <v>0</v>
      </c>
      <c r="AS119" s="584"/>
      <c r="AT119" s="583">
        <v>0</v>
      </c>
      <c r="AU119" s="584"/>
      <c r="AV119" s="583">
        <v>0</v>
      </c>
      <c r="AW119" s="584"/>
      <c r="AX119" s="583">
        <v>0</v>
      </c>
      <c r="AY119" s="584"/>
      <c r="AZ119" s="583">
        <v>0</v>
      </c>
      <c r="BA119" s="584"/>
      <c r="BB119" s="583">
        <v>0</v>
      </c>
      <c r="BC119" s="584"/>
      <c r="BD119" s="583">
        <v>0</v>
      </c>
      <c r="BE119" s="584"/>
      <c r="BF119" s="583">
        <v>0</v>
      </c>
      <c r="BG119" s="584"/>
      <c r="BH119" s="583">
        <v>0</v>
      </c>
      <c r="BI119" s="584"/>
      <c r="BJ119" s="583">
        <v>0</v>
      </c>
      <c r="BK119" s="584"/>
      <c r="BL119" s="583">
        <v>0</v>
      </c>
      <c r="BM119" s="584"/>
      <c r="BN119" s="583">
        <v>0</v>
      </c>
      <c r="BO119" s="584"/>
      <c r="BP119" s="583">
        <v>0</v>
      </c>
      <c r="BQ119" s="584"/>
      <c r="BR119" s="583">
        <v>0</v>
      </c>
      <c r="BS119" s="584"/>
    </row>
    <row r="120" spans="1:71" x14ac:dyDescent="0.25">
      <c r="A120" s="78" t="s">
        <v>1271</v>
      </c>
      <c r="B120" s="167">
        <v>681364.04364540626</v>
      </c>
      <c r="C120" s="155"/>
      <c r="D120" s="167">
        <v>681364.04364540626</v>
      </c>
      <c r="E120" s="155"/>
      <c r="F120" s="167">
        <v>0</v>
      </c>
      <c r="G120" s="155"/>
      <c r="H120" s="167">
        <v>2134347.5649861307</v>
      </c>
      <c r="I120" s="155"/>
      <c r="J120" s="583">
        <v>0</v>
      </c>
      <c r="K120" s="584"/>
      <c r="L120" s="583">
        <v>0</v>
      </c>
      <c r="M120" s="584"/>
      <c r="N120" s="583">
        <v>0</v>
      </c>
      <c r="O120" s="584"/>
      <c r="P120" s="583">
        <v>0</v>
      </c>
      <c r="Q120" s="584"/>
      <c r="R120" s="583">
        <v>0</v>
      </c>
      <c r="S120" s="584"/>
      <c r="T120" s="583">
        <v>0</v>
      </c>
      <c r="U120" s="584"/>
      <c r="V120" s="583">
        <v>0</v>
      </c>
      <c r="W120" s="584"/>
      <c r="X120" s="583">
        <v>3145643.2840515883</v>
      </c>
      <c r="Y120" s="584"/>
      <c r="Z120" s="583">
        <v>3145643.2840515883</v>
      </c>
      <c r="AA120" s="584"/>
      <c r="AB120" s="583">
        <v>1944579.4846864364</v>
      </c>
      <c r="AC120" s="584"/>
      <c r="AD120" s="583">
        <v>3145643.2840515883</v>
      </c>
      <c r="AE120" s="584"/>
      <c r="AF120" s="583">
        <v>0</v>
      </c>
      <c r="AG120" s="584"/>
      <c r="AH120" s="583">
        <v>0</v>
      </c>
      <c r="AI120" s="584"/>
      <c r="AJ120" s="583">
        <v>0</v>
      </c>
      <c r="AK120" s="584"/>
      <c r="AL120" s="583">
        <v>0</v>
      </c>
      <c r="AM120" s="584"/>
      <c r="AN120" s="583">
        <v>0</v>
      </c>
      <c r="AO120" s="584"/>
      <c r="AP120" s="583">
        <v>0</v>
      </c>
      <c r="AQ120" s="584"/>
      <c r="AR120" s="583">
        <v>0</v>
      </c>
      <c r="AS120" s="584"/>
      <c r="AT120" s="583">
        <v>0</v>
      </c>
      <c r="AU120" s="584"/>
      <c r="AV120" s="583">
        <v>0</v>
      </c>
      <c r="AW120" s="584"/>
      <c r="AX120" s="583">
        <v>0</v>
      </c>
      <c r="AY120" s="584"/>
      <c r="AZ120" s="583">
        <v>0</v>
      </c>
      <c r="BA120" s="584"/>
      <c r="BB120" s="583">
        <v>0</v>
      </c>
      <c r="BC120" s="584"/>
      <c r="BD120" s="583">
        <v>0</v>
      </c>
      <c r="BE120" s="584"/>
      <c r="BF120" s="583">
        <v>0</v>
      </c>
      <c r="BG120" s="584"/>
      <c r="BH120" s="583">
        <v>0</v>
      </c>
      <c r="BI120" s="584"/>
      <c r="BJ120" s="583">
        <v>0</v>
      </c>
      <c r="BK120" s="584"/>
      <c r="BL120" s="583">
        <v>0</v>
      </c>
      <c r="BM120" s="584"/>
      <c r="BN120" s="583">
        <v>0</v>
      </c>
      <c r="BO120" s="584"/>
      <c r="BP120" s="583">
        <v>0</v>
      </c>
      <c r="BQ120" s="584"/>
      <c r="BR120" s="583">
        <v>0</v>
      </c>
      <c r="BS120" s="584"/>
    </row>
    <row r="121" spans="1:71" x14ac:dyDescent="0.25">
      <c r="A121" s="78" t="s">
        <v>1272</v>
      </c>
      <c r="B121" s="167">
        <v>1018055.4099154719</v>
      </c>
      <c r="C121" s="155"/>
      <c r="D121" s="167">
        <v>1018055.4099154719</v>
      </c>
      <c r="E121" s="155"/>
      <c r="F121" s="167">
        <v>0</v>
      </c>
      <c r="G121" s="155"/>
      <c r="H121" s="167">
        <v>0</v>
      </c>
      <c r="I121" s="155"/>
      <c r="J121" s="583">
        <v>2967914.4385026731</v>
      </c>
      <c r="K121" s="584"/>
      <c r="L121" s="583">
        <v>0</v>
      </c>
      <c r="M121" s="584"/>
      <c r="N121" s="583">
        <v>0</v>
      </c>
      <c r="O121" s="584"/>
      <c r="P121" s="583">
        <v>0</v>
      </c>
      <c r="Q121" s="584"/>
      <c r="R121" s="583">
        <v>0</v>
      </c>
      <c r="S121" s="584"/>
      <c r="T121" s="583">
        <v>0</v>
      </c>
      <c r="U121" s="584"/>
      <c r="V121" s="583">
        <v>0</v>
      </c>
      <c r="W121" s="584"/>
      <c r="X121" s="583">
        <v>0</v>
      </c>
      <c r="Y121" s="584"/>
      <c r="Z121" s="583">
        <v>0</v>
      </c>
      <c r="AA121" s="584"/>
      <c r="AB121" s="583">
        <v>0</v>
      </c>
      <c r="AC121" s="584"/>
      <c r="AD121" s="583">
        <v>0</v>
      </c>
      <c r="AE121" s="584"/>
      <c r="AF121" s="583">
        <v>2970885.3238265002</v>
      </c>
      <c r="AG121" s="584"/>
      <c r="AH121" s="583">
        <v>2673796.7914438499</v>
      </c>
      <c r="AI121" s="584"/>
      <c r="AJ121" s="583">
        <v>0</v>
      </c>
      <c r="AK121" s="584"/>
      <c r="AL121" s="583">
        <v>0</v>
      </c>
      <c r="AM121" s="584"/>
      <c r="AN121" s="583">
        <v>0</v>
      </c>
      <c r="AO121" s="584"/>
      <c r="AP121" s="583">
        <v>0</v>
      </c>
      <c r="AQ121" s="584"/>
      <c r="AR121" s="583">
        <v>0</v>
      </c>
      <c r="AS121" s="584"/>
      <c r="AT121" s="583">
        <v>0</v>
      </c>
      <c r="AU121" s="584"/>
      <c r="AV121" s="583">
        <v>0</v>
      </c>
      <c r="AW121" s="584"/>
      <c r="AX121" s="583">
        <v>0</v>
      </c>
      <c r="AY121" s="584"/>
      <c r="AZ121" s="583">
        <v>0</v>
      </c>
      <c r="BA121" s="584"/>
      <c r="BB121" s="583">
        <v>0</v>
      </c>
      <c r="BC121" s="584"/>
      <c r="BD121" s="583">
        <v>0</v>
      </c>
      <c r="BE121" s="584"/>
      <c r="BF121" s="583">
        <v>0</v>
      </c>
      <c r="BG121" s="584"/>
      <c r="BH121" s="583">
        <v>0</v>
      </c>
      <c r="BI121" s="584"/>
      <c r="BJ121" s="583">
        <v>0</v>
      </c>
      <c r="BK121" s="584"/>
      <c r="BL121" s="583">
        <v>0</v>
      </c>
      <c r="BM121" s="584"/>
      <c r="BN121" s="583">
        <v>0</v>
      </c>
      <c r="BO121" s="584"/>
      <c r="BP121" s="583">
        <v>0</v>
      </c>
      <c r="BQ121" s="584"/>
      <c r="BR121" s="583">
        <v>0</v>
      </c>
      <c r="BS121" s="584"/>
    </row>
    <row r="122" spans="1:71" x14ac:dyDescent="0.25">
      <c r="A122" s="78" t="s">
        <v>1273</v>
      </c>
      <c r="B122" s="167">
        <v>7613.0190795930457</v>
      </c>
      <c r="C122" s="155"/>
      <c r="D122" s="167">
        <v>7613.0190795930457</v>
      </c>
      <c r="E122" s="155"/>
      <c r="F122" s="167">
        <v>0</v>
      </c>
      <c r="G122" s="155"/>
      <c r="H122" s="167">
        <v>0</v>
      </c>
      <c r="I122" s="155"/>
      <c r="J122" s="583">
        <v>0</v>
      </c>
      <c r="K122" s="584"/>
      <c r="L122" s="583">
        <v>4839572.192513369</v>
      </c>
      <c r="M122" s="584"/>
      <c r="N122" s="583">
        <v>0</v>
      </c>
      <c r="O122" s="584"/>
      <c r="P122" s="583">
        <v>0</v>
      </c>
      <c r="Q122" s="584"/>
      <c r="R122" s="583">
        <v>0</v>
      </c>
      <c r="S122" s="584"/>
      <c r="T122" s="583">
        <v>0</v>
      </c>
      <c r="U122" s="584"/>
      <c r="V122" s="583">
        <v>0</v>
      </c>
      <c r="W122" s="584"/>
      <c r="X122" s="583">
        <v>0</v>
      </c>
      <c r="Y122" s="584"/>
      <c r="Z122" s="583">
        <v>0</v>
      </c>
      <c r="AA122" s="584"/>
      <c r="AB122" s="583">
        <v>0</v>
      </c>
      <c r="AC122" s="584"/>
      <c r="AD122" s="583">
        <v>0</v>
      </c>
      <c r="AE122" s="584"/>
      <c r="AF122" s="583">
        <v>0</v>
      </c>
      <c r="AG122" s="584"/>
      <c r="AH122" s="583">
        <v>0</v>
      </c>
      <c r="AI122" s="584"/>
      <c r="AJ122" s="583">
        <v>4861448.7117160913</v>
      </c>
      <c r="AK122" s="584"/>
      <c r="AL122" s="583">
        <v>4861448.7117160913</v>
      </c>
      <c r="AM122" s="584"/>
      <c r="AN122" s="583">
        <v>4861448.7117160913</v>
      </c>
      <c r="AO122" s="584"/>
      <c r="AP122" s="583">
        <v>4861448.7117160913</v>
      </c>
      <c r="AQ122" s="584"/>
      <c r="AR122" s="583">
        <v>4861448.7117160913</v>
      </c>
      <c r="AS122" s="584"/>
      <c r="AT122" s="583">
        <v>2673796.7914438499</v>
      </c>
      <c r="AU122" s="584"/>
      <c r="AV122" s="583">
        <v>2673796.7914438499</v>
      </c>
      <c r="AW122" s="584"/>
      <c r="AX122" s="583">
        <v>2673796.7914438499</v>
      </c>
      <c r="AY122" s="584"/>
      <c r="AZ122" s="583">
        <v>2673796.7914438499</v>
      </c>
      <c r="BA122" s="584"/>
      <c r="BB122" s="583">
        <v>2673796.7914438499</v>
      </c>
      <c r="BC122" s="584"/>
      <c r="BD122" s="583">
        <v>0</v>
      </c>
      <c r="BE122" s="584"/>
      <c r="BF122" s="583">
        <v>0</v>
      </c>
      <c r="BG122" s="584"/>
      <c r="BH122" s="583">
        <v>0</v>
      </c>
      <c r="BI122" s="584"/>
      <c r="BJ122" s="583">
        <v>0</v>
      </c>
      <c r="BK122" s="584"/>
      <c r="BL122" s="583">
        <v>0</v>
      </c>
      <c r="BM122" s="584"/>
      <c r="BN122" s="583">
        <v>0</v>
      </c>
      <c r="BO122" s="584"/>
      <c r="BP122" s="583">
        <v>0</v>
      </c>
      <c r="BQ122" s="584"/>
      <c r="BR122" s="583">
        <v>0</v>
      </c>
      <c r="BS122" s="584"/>
    </row>
    <row r="123" spans="1:71" x14ac:dyDescent="0.25">
      <c r="A123" s="78" t="s">
        <v>1274</v>
      </c>
      <c r="B123" s="167">
        <v>217930.13787197106</v>
      </c>
      <c r="C123" s="155"/>
      <c r="D123" s="167">
        <v>217930.13787197106</v>
      </c>
      <c r="E123" s="155"/>
      <c r="F123" s="167">
        <v>0</v>
      </c>
      <c r="G123" s="155"/>
      <c r="H123" s="167">
        <v>0</v>
      </c>
      <c r="I123" s="155"/>
      <c r="J123" s="583">
        <v>0</v>
      </c>
      <c r="K123" s="584"/>
      <c r="L123" s="583">
        <v>0</v>
      </c>
      <c r="M123" s="584"/>
      <c r="N123" s="583">
        <v>1069518.7165775402</v>
      </c>
      <c r="O123" s="584"/>
      <c r="P123" s="583">
        <v>0</v>
      </c>
      <c r="Q123" s="584"/>
      <c r="R123" s="583">
        <v>0</v>
      </c>
      <c r="S123" s="584"/>
      <c r="T123" s="583">
        <v>0</v>
      </c>
      <c r="U123" s="584"/>
      <c r="V123" s="583">
        <v>0</v>
      </c>
      <c r="W123" s="584"/>
      <c r="X123" s="583">
        <v>0</v>
      </c>
      <c r="Y123" s="584"/>
      <c r="Z123" s="583">
        <v>0</v>
      </c>
      <c r="AA123" s="584"/>
      <c r="AB123" s="583">
        <v>0</v>
      </c>
      <c r="AC123" s="584"/>
      <c r="AD123" s="583">
        <v>0</v>
      </c>
      <c r="AE123" s="584"/>
      <c r="AF123" s="583">
        <v>0</v>
      </c>
      <c r="AG123" s="584"/>
      <c r="AH123" s="583">
        <v>0</v>
      </c>
      <c r="AI123" s="584"/>
      <c r="AJ123" s="583">
        <v>0</v>
      </c>
      <c r="AK123" s="584"/>
      <c r="AL123" s="583">
        <v>0</v>
      </c>
      <c r="AM123" s="584"/>
      <c r="AN123" s="583">
        <v>0</v>
      </c>
      <c r="AO123" s="584"/>
      <c r="AP123" s="583">
        <v>0</v>
      </c>
      <c r="AQ123" s="584"/>
      <c r="AR123" s="583">
        <v>0</v>
      </c>
      <c r="AS123" s="584"/>
      <c r="AT123" s="583">
        <v>0</v>
      </c>
      <c r="AU123" s="584"/>
      <c r="AV123" s="583">
        <v>0</v>
      </c>
      <c r="AW123" s="584"/>
      <c r="AX123" s="583">
        <v>0</v>
      </c>
      <c r="AY123" s="584"/>
      <c r="AZ123" s="583">
        <v>0</v>
      </c>
      <c r="BA123" s="584"/>
      <c r="BB123" s="583">
        <v>0</v>
      </c>
      <c r="BC123" s="584"/>
      <c r="BD123" s="583">
        <v>1069518.7165775402</v>
      </c>
      <c r="BE123" s="584"/>
      <c r="BF123" s="583">
        <v>1069518.7165775402</v>
      </c>
      <c r="BG123" s="584"/>
      <c r="BH123" s="583">
        <v>0</v>
      </c>
      <c r="BI123" s="584"/>
      <c r="BJ123" s="583">
        <v>0</v>
      </c>
      <c r="BK123" s="584"/>
      <c r="BL123" s="583">
        <v>0</v>
      </c>
      <c r="BM123" s="584"/>
      <c r="BN123" s="583">
        <v>0</v>
      </c>
      <c r="BO123" s="584"/>
      <c r="BP123" s="583">
        <v>0</v>
      </c>
      <c r="BQ123" s="584"/>
      <c r="BR123" s="583">
        <v>0</v>
      </c>
      <c r="BS123" s="584"/>
    </row>
    <row r="124" spans="1:71" x14ac:dyDescent="0.25">
      <c r="A124" s="563" t="s">
        <v>1275</v>
      </c>
      <c r="B124" s="108">
        <v>135029.00836902313</v>
      </c>
      <c r="C124" s="110"/>
      <c r="D124" s="108">
        <v>135029.00836902313</v>
      </c>
      <c r="E124" s="110"/>
      <c r="F124" s="108">
        <v>0</v>
      </c>
      <c r="G124" s="110"/>
      <c r="H124" s="108">
        <v>0</v>
      </c>
      <c r="I124" s="110"/>
      <c r="J124" s="587">
        <v>0</v>
      </c>
      <c r="K124" s="588"/>
      <c r="L124" s="587">
        <v>0</v>
      </c>
      <c r="M124" s="588"/>
      <c r="N124" s="587">
        <v>0</v>
      </c>
      <c r="O124" s="588"/>
      <c r="P124" s="587">
        <v>1069518.7165775402</v>
      </c>
      <c r="Q124" s="588"/>
      <c r="R124" s="587">
        <v>0</v>
      </c>
      <c r="S124" s="588"/>
      <c r="T124" s="587">
        <v>0</v>
      </c>
      <c r="U124" s="588"/>
      <c r="V124" s="587">
        <v>0</v>
      </c>
      <c r="W124" s="588"/>
      <c r="X124" s="587">
        <v>0</v>
      </c>
      <c r="Y124" s="588"/>
      <c r="Z124" s="587">
        <v>0</v>
      </c>
      <c r="AA124" s="588"/>
      <c r="AB124" s="587">
        <v>0</v>
      </c>
      <c r="AC124" s="588"/>
      <c r="AD124" s="587">
        <v>0</v>
      </c>
      <c r="AE124" s="588"/>
      <c r="AF124" s="587">
        <v>0</v>
      </c>
      <c r="AG124" s="588"/>
      <c r="AH124" s="587">
        <v>0</v>
      </c>
      <c r="AI124" s="588"/>
      <c r="AJ124" s="587">
        <v>0</v>
      </c>
      <c r="AK124" s="588"/>
      <c r="AL124" s="587">
        <v>0</v>
      </c>
      <c r="AM124" s="588"/>
      <c r="AN124" s="587">
        <v>0</v>
      </c>
      <c r="AO124" s="588"/>
      <c r="AP124" s="587">
        <v>0</v>
      </c>
      <c r="AQ124" s="588"/>
      <c r="AR124" s="587">
        <v>0</v>
      </c>
      <c r="AS124" s="588"/>
      <c r="AT124" s="587">
        <v>0</v>
      </c>
      <c r="AU124" s="588"/>
      <c r="AV124" s="587">
        <v>0</v>
      </c>
      <c r="AW124" s="588"/>
      <c r="AX124" s="587">
        <v>0</v>
      </c>
      <c r="AY124" s="588"/>
      <c r="AZ124" s="587">
        <v>0</v>
      </c>
      <c r="BA124" s="588"/>
      <c r="BB124" s="587">
        <v>0</v>
      </c>
      <c r="BC124" s="588"/>
      <c r="BD124" s="587">
        <v>0</v>
      </c>
      <c r="BE124" s="588"/>
      <c r="BF124" s="587">
        <v>0</v>
      </c>
      <c r="BG124" s="588"/>
      <c r="BH124" s="587">
        <v>1069518.7165775402</v>
      </c>
      <c r="BI124" s="588"/>
      <c r="BJ124" s="587">
        <v>1069518.7165775402</v>
      </c>
      <c r="BK124" s="588"/>
      <c r="BL124" s="587">
        <v>1069518.7165775402</v>
      </c>
      <c r="BM124" s="588"/>
      <c r="BN124" s="587">
        <v>1069518.7165775402</v>
      </c>
      <c r="BO124" s="588"/>
      <c r="BP124" s="587">
        <v>1069518.7165775402</v>
      </c>
      <c r="BQ124" s="588"/>
      <c r="BR124" s="587">
        <v>1069518.7165775402</v>
      </c>
      <c r="BS124" s="588"/>
    </row>
    <row r="125" spans="1:71" x14ac:dyDescent="0.25">
      <c r="A125" s="117" t="s">
        <v>1276</v>
      </c>
      <c r="B125" s="167"/>
      <c r="C125" s="155"/>
      <c r="D125" s="167"/>
      <c r="E125" s="155"/>
      <c r="F125" s="167"/>
      <c r="G125" s="155"/>
      <c r="H125" s="167"/>
      <c r="I125" s="155"/>
      <c r="J125" s="583"/>
      <c r="K125" s="584"/>
      <c r="L125" s="583"/>
      <c r="M125" s="584"/>
      <c r="N125" s="583"/>
      <c r="O125" s="584"/>
      <c r="P125" s="583"/>
      <c r="Q125" s="584"/>
      <c r="R125" s="583"/>
      <c r="S125" s="584"/>
      <c r="T125" s="583"/>
      <c r="U125" s="584"/>
      <c r="V125" s="583"/>
      <c r="W125" s="584"/>
      <c r="X125" s="583"/>
      <c r="Y125" s="584"/>
      <c r="Z125" s="583"/>
      <c r="AA125" s="584"/>
      <c r="AB125" s="583"/>
      <c r="AC125" s="584"/>
      <c r="AD125" s="583"/>
      <c r="AE125" s="584"/>
      <c r="AF125" s="583"/>
      <c r="AG125" s="584"/>
      <c r="AH125" s="583"/>
      <c r="AI125" s="584"/>
      <c r="AJ125" s="583"/>
      <c r="AK125" s="584"/>
      <c r="AL125" s="583"/>
      <c r="AM125" s="584"/>
      <c r="AN125" s="583"/>
      <c r="AO125" s="584"/>
      <c r="AP125" s="583"/>
      <c r="AQ125" s="584"/>
      <c r="AR125" s="583"/>
      <c r="AS125" s="584"/>
      <c r="AT125" s="583"/>
      <c r="AU125" s="584"/>
      <c r="AV125" s="583"/>
      <c r="AW125" s="584"/>
      <c r="AX125" s="583"/>
      <c r="AY125" s="584"/>
      <c r="AZ125" s="583"/>
      <c r="BA125" s="584"/>
      <c r="BB125" s="583"/>
      <c r="BC125" s="584"/>
      <c r="BD125" s="583"/>
      <c r="BE125" s="584"/>
      <c r="BF125" s="583"/>
      <c r="BG125" s="584"/>
      <c r="BH125" s="583"/>
      <c r="BI125" s="584"/>
      <c r="BJ125" s="583"/>
      <c r="BK125" s="584"/>
      <c r="BL125" s="583"/>
      <c r="BM125" s="584"/>
      <c r="BN125" s="583"/>
      <c r="BO125" s="584"/>
      <c r="BP125" s="583"/>
      <c r="BQ125" s="584"/>
      <c r="BR125" s="583"/>
      <c r="BS125" s="584"/>
    </row>
    <row r="126" spans="1:71" x14ac:dyDescent="0.25">
      <c r="A126" s="78" t="s">
        <v>1277</v>
      </c>
      <c r="B126" s="102">
        <v>2.4547746145402276</v>
      </c>
      <c r="C126" s="36">
        <v>0.81439996421434813</v>
      </c>
      <c r="D126" s="102">
        <v>2.4547746145402276</v>
      </c>
      <c r="E126" s="36">
        <v>0.81439996421434813</v>
      </c>
      <c r="F126" s="102">
        <v>5.2604846462804513</v>
      </c>
      <c r="G126" s="36">
        <v>5.2604846462804514E-2</v>
      </c>
      <c r="H126" s="102">
        <v>4.5111630434848502</v>
      </c>
      <c r="I126" s="36">
        <v>1.4119940326107583</v>
      </c>
      <c r="J126" s="580">
        <v>2.6714916843582888</v>
      </c>
      <c r="K126" s="33">
        <v>1.0151668400561498</v>
      </c>
      <c r="L126" s="580">
        <v>41.894117570840756</v>
      </c>
      <c r="M126" s="33">
        <v>9.5937529237225334</v>
      </c>
      <c r="N126" s="580">
        <v>0</v>
      </c>
      <c r="O126" s="33">
        <v>0</v>
      </c>
      <c r="P126" s="580">
        <v>0</v>
      </c>
      <c r="Q126" s="33">
        <v>0</v>
      </c>
      <c r="R126" s="580">
        <v>6.3942778787878796</v>
      </c>
      <c r="S126" s="33">
        <v>6.3942778787878796E-2</v>
      </c>
      <c r="T126" s="580">
        <v>3.5732729322638144</v>
      </c>
      <c r="U126" s="33">
        <v>3.5732729322638143E-2</v>
      </c>
      <c r="V126" s="580">
        <v>0.87764598336304211</v>
      </c>
      <c r="W126" s="33">
        <v>8.776459833630422E-3</v>
      </c>
      <c r="X126" s="580">
        <v>9.5287278193701699</v>
      </c>
      <c r="Y126" s="33">
        <v>2.9824918074628637</v>
      </c>
      <c r="Z126" s="580">
        <v>3.3225169370172307</v>
      </c>
      <c r="AA126" s="33">
        <v>1.0399478012863932</v>
      </c>
      <c r="AB126" s="580">
        <v>0.53285648989898982</v>
      </c>
      <c r="AC126" s="33">
        <v>0.16678408133838385</v>
      </c>
      <c r="AD126" s="580">
        <v>335.69958863636356</v>
      </c>
      <c r="AE126" s="33">
        <v>105.07397124318182</v>
      </c>
      <c r="AF126" s="580">
        <v>2.6956269489007725</v>
      </c>
      <c r="AG126" s="33">
        <v>1.0243382405822934</v>
      </c>
      <c r="AH126" s="580">
        <v>0.28210049465240639</v>
      </c>
      <c r="AI126" s="33">
        <v>0.10719818796791443</v>
      </c>
      <c r="AJ126" s="580">
        <v>42.095662702020192</v>
      </c>
      <c r="AK126" s="33">
        <v>9.6399067587626242</v>
      </c>
      <c r="AL126" s="580">
        <v>42.095662702020192</v>
      </c>
      <c r="AM126" s="33">
        <v>9.6399067587626242</v>
      </c>
      <c r="AN126" s="580">
        <v>42.095662702020192</v>
      </c>
      <c r="AO126" s="33">
        <v>9.6399067587626242</v>
      </c>
      <c r="AP126" s="580">
        <v>42.095662702020192</v>
      </c>
      <c r="AQ126" s="33">
        <v>9.6399067587626242</v>
      </c>
      <c r="AR126" s="580">
        <v>42.095662702020192</v>
      </c>
      <c r="AS126" s="33">
        <v>9.6399067587626242</v>
      </c>
      <c r="AT126" s="580">
        <v>21.941149584076058</v>
      </c>
      <c r="AU126" s="33">
        <v>5.0245232547534178</v>
      </c>
      <c r="AV126" s="580">
        <v>21.941149584076058</v>
      </c>
      <c r="AW126" s="33">
        <v>5.0245232547534178</v>
      </c>
      <c r="AX126" s="580">
        <v>21.941149584076058</v>
      </c>
      <c r="AY126" s="33">
        <v>5.0245232547534178</v>
      </c>
      <c r="AZ126" s="580">
        <v>21.941149584076058</v>
      </c>
      <c r="BA126" s="33">
        <v>5.0245232547534178</v>
      </c>
      <c r="BB126" s="580">
        <v>21.941149584076058</v>
      </c>
      <c r="BC126" s="33">
        <v>5.0245232547534178</v>
      </c>
      <c r="BD126" s="580">
        <v>0</v>
      </c>
      <c r="BE126" s="33">
        <v>0</v>
      </c>
      <c r="BF126" s="580">
        <v>0</v>
      </c>
      <c r="BG126" s="33">
        <v>0</v>
      </c>
      <c r="BH126" s="580">
        <v>0</v>
      </c>
      <c r="BI126" s="33">
        <v>0</v>
      </c>
      <c r="BJ126" s="580">
        <v>0</v>
      </c>
      <c r="BK126" s="33">
        <v>0</v>
      </c>
      <c r="BL126" s="580">
        <v>0</v>
      </c>
      <c r="BM126" s="33">
        <v>0</v>
      </c>
      <c r="BN126" s="580">
        <v>0</v>
      </c>
      <c r="BO126" s="33">
        <v>0</v>
      </c>
      <c r="BP126" s="580">
        <v>0</v>
      </c>
      <c r="BQ126" s="33">
        <v>0</v>
      </c>
      <c r="BR126" s="580">
        <v>0</v>
      </c>
      <c r="BS126" s="33">
        <v>0</v>
      </c>
    </row>
    <row r="127" spans="1:71" x14ac:dyDescent="0.25">
      <c r="A127" s="78" t="s">
        <v>1278</v>
      </c>
      <c r="B127" s="102">
        <v>26.010529272652438</v>
      </c>
      <c r="C127" s="36">
        <v>8.2738133783467447</v>
      </c>
      <c r="D127" s="102">
        <v>26.010529272652438</v>
      </c>
      <c r="E127" s="36">
        <v>8.2738133783467447</v>
      </c>
      <c r="F127" s="102">
        <v>39.613742550068331</v>
      </c>
      <c r="G127" s="36">
        <v>0.39613742550068332</v>
      </c>
      <c r="H127" s="102">
        <v>54.752508873092694</v>
      </c>
      <c r="I127" s="36">
        <v>17.137535277278012</v>
      </c>
      <c r="J127" s="580">
        <v>17.424720664691026</v>
      </c>
      <c r="K127" s="33">
        <v>6.6213938525825897</v>
      </c>
      <c r="L127" s="580">
        <v>1468.9223512546048</v>
      </c>
      <c r="M127" s="33">
        <v>336.38321843730449</v>
      </c>
      <c r="N127" s="580">
        <v>0</v>
      </c>
      <c r="O127" s="33">
        <v>0</v>
      </c>
      <c r="P127" s="580">
        <v>0</v>
      </c>
      <c r="Q127" s="33">
        <v>0</v>
      </c>
      <c r="R127" s="580">
        <v>49.524309061200228</v>
      </c>
      <c r="S127" s="33">
        <v>0.49524309061200233</v>
      </c>
      <c r="T127" s="580">
        <v>9.4346943211527012</v>
      </c>
      <c r="U127" s="33">
        <v>9.4346943211527035E-2</v>
      </c>
      <c r="V127" s="580">
        <v>5.2031869013666068</v>
      </c>
      <c r="W127" s="33">
        <v>5.203186901366607E-2</v>
      </c>
      <c r="X127" s="580">
        <v>143.55780727866903</v>
      </c>
      <c r="Y127" s="33">
        <v>44.93359367822341</v>
      </c>
      <c r="Z127" s="580">
        <v>129.86026103832441</v>
      </c>
      <c r="AA127" s="33">
        <v>40.646261704995545</v>
      </c>
      <c r="AB127" s="580">
        <v>28.272738464052285</v>
      </c>
      <c r="AC127" s="33">
        <v>8.8493671392483648</v>
      </c>
      <c r="AD127" s="580">
        <v>1154.700013611111</v>
      </c>
      <c r="AE127" s="33">
        <v>361.42110426027773</v>
      </c>
      <c r="AF127" s="580">
        <v>17.552919667260841</v>
      </c>
      <c r="AG127" s="33">
        <v>6.6701094735591209</v>
      </c>
      <c r="AH127" s="580">
        <v>4.7330194102792627</v>
      </c>
      <c r="AI127" s="33">
        <v>1.7985473759061199</v>
      </c>
      <c r="AJ127" s="580">
        <v>1483.5351568775995</v>
      </c>
      <c r="AK127" s="33">
        <v>339.72955092497028</v>
      </c>
      <c r="AL127" s="580">
        <v>1483.5351568775995</v>
      </c>
      <c r="AM127" s="33">
        <v>339.72955092497028</v>
      </c>
      <c r="AN127" s="580">
        <v>1483.5351568775995</v>
      </c>
      <c r="AO127" s="33">
        <v>339.72955092497028</v>
      </c>
      <c r="AP127" s="580">
        <v>1483.5351568775995</v>
      </c>
      <c r="AQ127" s="33">
        <v>339.72955092497028</v>
      </c>
      <c r="AR127" s="580">
        <v>1483.5351568775995</v>
      </c>
      <c r="AS127" s="33">
        <v>339.72955092497028</v>
      </c>
      <c r="AT127" s="580">
        <v>22.254594578134281</v>
      </c>
      <c r="AU127" s="33">
        <v>5.0963021583927501</v>
      </c>
      <c r="AV127" s="580">
        <v>22.254594578134281</v>
      </c>
      <c r="AW127" s="33">
        <v>5.0963021583927501</v>
      </c>
      <c r="AX127" s="580">
        <v>22.254594578134281</v>
      </c>
      <c r="AY127" s="33">
        <v>5.0963021583927501</v>
      </c>
      <c r="AZ127" s="580">
        <v>22.254594578134281</v>
      </c>
      <c r="BA127" s="33">
        <v>5.0963021583927501</v>
      </c>
      <c r="BB127" s="580">
        <v>22.254594578134281</v>
      </c>
      <c r="BC127" s="33">
        <v>5.0963021583927501</v>
      </c>
      <c r="BD127" s="580">
        <v>0</v>
      </c>
      <c r="BE127" s="33">
        <v>0</v>
      </c>
      <c r="BF127" s="580">
        <v>0</v>
      </c>
      <c r="BG127" s="33">
        <v>0</v>
      </c>
      <c r="BH127" s="580">
        <v>0</v>
      </c>
      <c r="BI127" s="33">
        <v>0</v>
      </c>
      <c r="BJ127" s="580">
        <v>0</v>
      </c>
      <c r="BK127" s="33">
        <v>0</v>
      </c>
      <c r="BL127" s="580">
        <v>0</v>
      </c>
      <c r="BM127" s="33">
        <v>0</v>
      </c>
      <c r="BN127" s="580">
        <v>0</v>
      </c>
      <c r="BO127" s="33">
        <v>0</v>
      </c>
      <c r="BP127" s="580">
        <v>0</v>
      </c>
      <c r="BQ127" s="33">
        <v>0</v>
      </c>
      <c r="BR127" s="580">
        <v>0</v>
      </c>
      <c r="BS127" s="33">
        <v>0</v>
      </c>
    </row>
    <row r="128" spans="1:71" x14ac:dyDescent="0.25">
      <c r="A128" s="78" t="s">
        <v>1279</v>
      </c>
      <c r="B128" s="102">
        <v>67.717230970573723</v>
      </c>
      <c r="C128" s="36">
        <v>21.426967633246587</v>
      </c>
      <c r="D128" s="102">
        <v>67.717230970573723</v>
      </c>
      <c r="E128" s="36">
        <v>21.426967633246587</v>
      </c>
      <c r="F128" s="102">
        <v>1244.0189856729496</v>
      </c>
      <c r="G128" s="36">
        <v>12.4401898567295</v>
      </c>
      <c r="H128" s="102">
        <v>65.726876349558822</v>
      </c>
      <c r="I128" s="36">
        <v>20.572512297411912</v>
      </c>
      <c r="J128" s="580">
        <v>112.61953258514556</v>
      </c>
      <c r="K128" s="33">
        <v>42.795422382355326</v>
      </c>
      <c r="L128" s="580">
        <v>286.50596404389478</v>
      </c>
      <c r="M128" s="33">
        <v>65.609865766051911</v>
      </c>
      <c r="N128" s="580">
        <v>0</v>
      </c>
      <c r="O128" s="33">
        <v>0</v>
      </c>
      <c r="P128" s="580">
        <v>0</v>
      </c>
      <c r="Q128" s="33">
        <v>0</v>
      </c>
      <c r="R128" s="580">
        <v>1324.7439228877001</v>
      </c>
      <c r="S128" s="33">
        <v>13.247439228877003</v>
      </c>
      <c r="T128" s="580">
        <v>1420.5327130718952</v>
      </c>
      <c r="U128" s="33">
        <v>14.205327130718953</v>
      </c>
      <c r="V128" s="580">
        <v>856.98995825460486</v>
      </c>
      <c r="W128" s="33">
        <v>8.56989958254605</v>
      </c>
      <c r="X128" s="580">
        <v>257.65178511586447</v>
      </c>
      <c r="Y128" s="33">
        <v>80.645008741265585</v>
      </c>
      <c r="Z128" s="580">
        <v>100.55315409387997</v>
      </c>
      <c r="AA128" s="33">
        <v>31.473137231384431</v>
      </c>
      <c r="AB128" s="580">
        <v>33.883403857694596</v>
      </c>
      <c r="AC128" s="33">
        <v>10.605505407458407</v>
      </c>
      <c r="AD128" s="580">
        <v>932.21675682857983</v>
      </c>
      <c r="AE128" s="33">
        <v>291.78384488734548</v>
      </c>
      <c r="AF128" s="580">
        <v>113.43574334967319</v>
      </c>
      <c r="AG128" s="33">
        <v>43.105582472875817</v>
      </c>
      <c r="AH128" s="580">
        <v>31.814666896910275</v>
      </c>
      <c r="AI128" s="33">
        <v>12.089573420825905</v>
      </c>
      <c r="AJ128" s="580">
        <v>289.15300701871655</v>
      </c>
      <c r="AK128" s="33">
        <v>66.216038607286094</v>
      </c>
      <c r="AL128" s="580">
        <v>289.15300701871655</v>
      </c>
      <c r="AM128" s="33">
        <v>66.216038607286094</v>
      </c>
      <c r="AN128" s="580">
        <v>289.15300701871655</v>
      </c>
      <c r="AO128" s="33">
        <v>66.216038607286094</v>
      </c>
      <c r="AP128" s="580">
        <v>289.15300701871655</v>
      </c>
      <c r="AQ128" s="33">
        <v>66.216038607286094</v>
      </c>
      <c r="AR128" s="580">
        <v>289.15300701871655</v>
      </c>
      <c r="AS128" s="33">
        <v>66.216038607286094</v>
      </c>
      <c r="AT128" s="580">
        <v>24.448709536541891</v>
      </c>
      <c r="AU128" s="33">
        <v>5.5987544838680927</v>
      </c>
      <c r="AV128" s="580">
        <v>24.448709536541891</v>
      </c>
      <c r="AW128" s="33">
        <v>5.5987544838680927</v>
      </c>
      <c r="AX128" s="580">
        <v>24.448709536541891</v>
      </c>
      <c r="AY128" s="33">
        <v>5.5987544838680927</v>
      </c>
      <c r="AZ128" s="580">
        <v>24.448709536541891</v>
      </c>
      <c r="BA128" s="33">
        <v>5.5987544838680927</v>
      </c>
      <c r="BB128" s="580">
        <v>24.448709536541891</v>
      </c>
      <c r="BC128" s="33">
        <v>5.5987544838680927</v>
      </c>
      <c r="BD128" s="580">
        <v>0</v>
      </c>
      <c r="BE128" s="33">
        <v>0</v>
      </c>
      <c r="BF128" s="580">
        <v>0</v>
      </c>
      <c r="BG128" s="33">
        <v>0</v>
      </c>
      <c r="BH128" s="580">
        <v>0</v>
      </c>
      <c r="BI128" s="33">
        <v>0</v>
      </c>
      <c r="BJ128" s="580">
        <v>0</v>
      </c>
      <c r="BK128" s="33">
        <v>0</v>
      </c>
      <c r="BL128" s="580">
        <v>0</v>
      </c>
      <c r="BM128" s="33">
        <v>0</v>
      </c>
      <c r="BN128" s="580">
        <v>0</v>
      </c>
      <c r="BO128" s="33">
        <v>0</v>
      </c>
      <c r="BP128" s="580">
        <v>0</v>
      </c>
      <c r="BQ128" s="33">
        <v>0</v>
      </c>
      <c r="BR128" s="580">
        <v>0</v>
      </c>
      <c r="BS128" s="33">
        <v>0</v>
      </c>
    </row>
    <row r="129" spans="1:71" x14ac:dyDescent="0.25">
      <c r="A129" s="78" t="s">
        <v>1280</v>
      </c>
      <c r="B129" s="102">
        <v>10.74739475205191</v>
      </c>
      <c r="C129" s="36">
        <v>3.7434602882205601</v>
      </c>
      <c r="D129" s="102">
        <v>10.74739475205191</v>
      </c>
      <c r="E129" s="36">
        <v>3.7434602882205601</v>
      </c>
      <c r="F129" s="102">
        <v>50.806111019901948</v>
      </c>
      <c r="G129" s="36">
        <v>0.50806111019901956</v>
      </c>
      <c r="H129" s="102">
        <v>3.298507050472371</v>
      </c>
      <c r="I129" s="36">
        <v>1.032432706797852</v>
      </c>
      <c r="J129" s="580">
        <v>24.370661733021386</v>
      </c>
      <c r="K129" s="33">
        <v>9.2608514585481281</v>
      </c>
      <c r="L129" s="580">
        <v>649.80344407210316</v>
      </c>
      <c r="M129" s="33">
        <v>148.80498869251164</v>
      </c>
      <c r="N129" s="580">
        <v>0</v>
      </c>
      <c r="O129" s="33">
        <v>0</v>
      </c>
      <c r="P129" s="580">
        <v>0</v>
      </c>
      <c r="Q129" s="33">
        <v>0</v>
      </c>
      <c r="R129" s="580">
        <v>53.097581993464047</v>
      </c>
      <c r="S129" s="33">
        <v>0.53097581993464049</v>
      </c>
      <c r="T129" s="580">
        <v>2.5389044518716575</v>
      </c>
      <c r="U129" s="33">
        <v>2.5389044518716573E-2</v>
      </c>
      <c r="V129" s="580">
        <v>53.285648989898988</v>
      </c>
      <c r="W129" s="33">
        <v>0.53285648989898993</v>
      </c>
      <c r="X129" s="580">
        <v>12.694522259358287</v>
      </c>
      <c r="Y129" s="33">
        <v>3.9733854671791438</v>
      </c>
      <c r="Z129" s="580">
        <v>11.252675286690433</v>
      </c>
      <c r="AA129" s="33">
        <v>3.5220873647341051</v>
      </c>
      <c r="AB129" s="580">
        <v>0.25075599524658349</v>
      </c>
      <c r="AC129" s="33">
        <v>7.8486626512180635E-2</v>
      </c>
      <c r="AD129" s="580">
        <v>142.64881679590016</v>
      </c>
      <c r="AE129" s="33">
        <v>44.649079657116751</v>
      </c>
      <c r="AF129" s="580">
        <v>19.245522635175284</v>
      </c>
      <c r="AG129" s="33">
        <v>7.3132986013666077</v>
      </c>
      <c r="AH129" s="580">
        <v>531.75943241978598</v>
      </c>
      <c r="AI129" s="33">
        <v>202.06858431951869</v>
      </c>
      <c r="AJ129" s="580">
        <v>656.29112855912058</v>
      </c>
      <c r="AK129" s="33">
        <v>150.29066844003862</v>
      </c>
      <c r="AL129" s="580">
        <v>656.29112855912058</v>
      </c>
      <c r="AM129" s="33">
        <v>150.29066844003862</v>
      </c>
      <c r="AN129" s="580">
        <v>656.29112855912058</v>
      </c>
      <c r="AO129" s="33">
        <v>150.29066844003862</v>
      </c>
      <c r="AP129" s="580">
        <v>656.29112855912058</v>
      </c>
      <c r="AQ129" s="33">
        <v>150.29066844003862</v>
      </c>
      <c r="AR129" s="580">
        <v>656.29112855912058</v>
      </c>
      <c r="AS129" s="33">
        <v>150.29066844003862</v>
      </c>
      <c r="AT129" s="580">
        <v>7.5226798573975042</v>
      </c>
      <c r="AU129" s="33">
        <v>1.7226936873440284</v>
      </c>
      <c r="AV129" s="580">
        <v>7.5226798573975042</v>
      </c>
      <c r="AW129" s="33">
        <v>1.7226936873440284</v>
      </c>
      <c r="AX129" s="580">
        <v>7.5226798573975042</v>
      </c>
      <c r="AY129" s="33">
        <v>1.7226936873440284</v>
      </c>
      <c r="AZ129" s="580">
        <v>7.5226798573975042</v>
      </c>
      <c r="BA129" s="33">
        <v>1.7226936873440284</v>
      </c>
      <c r="BB129" s="580">
        <v>7.5226798573975042</v>
      </c>
      <c r="BC129" s="33">
        <v>1.7226936873440284</v>
      </c>
      <c r="BD129" s="580">
        <v>0</v>
      </c>
      <c r="BE129" s="33">
        <v>0</v>
      </c>
      <c r="BF129" s="580">
        <v>0</v>
      </c>
      <c r="BG129" s="33">
        <v>0</v>
      </c>
      <c r="BH129" s="580">
        <v>0</v>
      </c>
      <c r="BI129" s="33">
        <v>0</v>
      </c>
      <c r="BJ129" s="580">
        <v>0</v>
      </c>
      <c r="BK129" s="33">
        <v>0</v>
      </c>
      <c r="BL129" s="580">
        <v>0</v>
      </c>
      <c r="BM129" s="33">
        <v>0</v>
      </c>
      <c r="BN129" s="580">
        <v>0</v>
      </c>
      <c r="BO129" s="33">
        <v>0</v>
      </c>
      <c r="BP129" s="580">
        <v>0</v>
      </c>
      <c r="BQ129" s="33">
        <v>0</v>
      </c>
      <c r="BR129" s="580">
        <v>0</v>
      </c>
      <c r="BS129" s="33">
        <v>0</v>
      </c>
    </row>
    <row r="130" spans="1:71" s="38" customFormat="1" x14ac:dyDescent="0.25">
      <c r="A130" s="143" t="s">
        <v>1281</v>
      </c>
      <c r="B130" s="102">
        <v>6.702449916942915</v>
      </c>
      <c r="C130" s="36">
        <v>2.3494449709495551</v>
      </c>
      <c r="D130" s="102">
        <v>6.702449916942915</v>
      </c>
      <c r="E130" s="36">
        <v>2.3494449709495551</v>
      </c>
      <c r="F130" s="102">
        <v>35.998091854607843</v>
      </c>
      <c r="G130" s="36">
        <v>0.35998091854607839</v>
      </c>
      <c r="H130" s="102">
        <v>3.298507050472371</v>
      </c>
      <c r="I130" s="36">
        <v>1.032432706797852</v>
      </c>
      <c r="J130" s="102">
        <v>14.955401001500295</v>
      </c>
      <c r="K130" s="36">
        <v>5.6830523805701123</v>
      </c>
      <c r="L130" s="102">
        <v>189.42013847428697</v>
      </c>
      <c r="M130" s="36">
        <v>43.377211710611718</v>
      </c>
      <c r="N130" s="102">
        <v>0</v>
      </c>
      <c r="O130" s="36">
        <v>0</v>
      </c>
      <c r="P130" s="102">
        <v>0</v>
      </c>
      <c r="Q130" s="36">
        <v>0</v>
      </c>
      <c r="R130" s="102">
        <v>41.218016718657161</v>
      </c>
      <c r="S130" s="36">
        <v>0.41218016718657152</v>
      </c>
      <c r="T130" s="102">
        <v>3.8867179263220435</v>
      </c>
      <c r="U130" s="36">
        <v>3.8867179263220433E-2</v>
      </c>
      <c r="V130" s="102">
        <v>21.972494083481873</v>
      </c>
      <c r="W130" s="36">
        <v>0.21972494083481878</v>
      </c>
      <c r="X130" s="102">
        <v>12.694522259358287</v>
      </c>
      <c r="Y130" s="36">
        <v>3.9733854671791438</v>
      </c>
      <c r="Z130" s="102">
        <v>11.252675286690433</v>
      </c>
      <c r="AA130" s="36">
        <v>3.5220873647341051</v>
      </c>
      <c r="AB130" s="102">
        <v>0.25075599524658349</v>
      </c>
      <c r="AC130" s="36">
        <v>7.8486626512180635E-2</v>
      </c>
      <c r="AD130" s="102">
        <v>142.64881679590016</v>
      </c>
      <c r="AE130" s="36">
        <v>44.649079657116751</v>
      </c>
      <c r="AF130" s="102">
        <v>13.540823743315507</v>
      </c>
      <c r="AG130" s="36">
        <v>5.1455130224598928</v>
      </c>
      <c r="AH130" s="102">
        <v>154.99854956179442</v>
      </c>
      <c r="AI130" s="36">
        <v>58.89944883348187</v>
      </c>
      <c r="AJ130" s="102">
        <v>191.29547987373732</v>
      </c>
      <c r="AK130" s="36">
        <v>43.806664891085852</v>
      </c>
      <c r="AL130" s="102">
        <v>191.29547987373732</v>
      </c>
      <c r="AM130" s="36">
        <v>43.806664891085852</v>
      </c>
      <c r="AN130" s="102">
        <v>191.29547987373732</v>
      </c>
      <c r="AO130" s="36">
        <v>43.806664891085852</v>
      </c>
      <c r="AP130" s="102">
        <v>191.29547987373732</v>
      </c>
      <c r="AQ130" s="36">
        <v>43.806664891085852</v>
      </c>
      <c r="AR130" s="102">
        <v>191.29547987373732</v>
      </c>
      <c r="AS130" s="36">
        <v>43.806664891085852</v>
      </c>
      <c r="AT130" s="102">
        <v>3.7613399286987521</v>
      </c>
      <c r="AU130" s="36">
        <v>0.8613468436720142</v>
      </c>
      <c r="AV130" s="102">
        <v>3.7613399286987521</v>
      </c>
      <c r="AW130" s="36">
        <v>0.8613468436720142</v>
      </c>
      <c r="AX130" s="102">
        <v>3.7613399286987521</v>
      </c>
      <c r="AY130" s="36">
        <v>0.8613468436720142</v>
      </c>
      <c r="AZ130" s="102">
        <v>3.7613399286987521</v>
      </c>
      <c r="BA130" s="36">
        <v>0.8613468436720142</v>
      </c>
      <c r="BB130" s="102">
        <v>3.7613399286987521</v>
      </c>
      <c r="BC130" s="36">
        <v>0.8613468436720142</v>
      </c>
      <c r="BD130" s="102">
        <v>0</v>
      </c>
      <c r="BE130" s="36">
        <v>0</v>
      </c>
      <c r="BF130" s="102">
        <v>0</v>
      </c>
      <c r="BG130" s="36">
        <v>0</v>
      </c>
      <c r="BH130" s="102">
        <v>0</v>
      </c>
      <c r="BI130" s="36">
        <v>0</v>
      </c>
      <c r="BJ130" s="102">
        <v>0</v>
      </c>
      <c r="BK130" s="36">
        <v>0</v>
      </c>
      <c r="BL130" s="102">
        <v>0</v>
      </c>
      <c r="BM130" s="36">
        <v>0</v>
      </c>
      <c r="BN130" s="102">
        <v>0</v>
      </c>
      <c r="BO130" s="36">
        <v>0</v>
      </c>
      <c r="BP130" s="102">
        <v>0</v>
      </c>
      <c r="BQ130" s="36">
        <v>0</v>
      </c>
      <c r="BR130" s="102">
        <v>0</v>
      </c>
      <c r="BS130" s="36">
        <v>0</v>
      </c>
    </row>
    <row r="131" spans="1:71" x14ac:dyDescent="0.25">
      <c r="A131" s="78" t="s">
        <v>1282</v>
      </c>
      <c r="B131" s="102">
        <v>259.40851213139399</v>
      </c>
      <c r="C131" s="36">
        <v>96.35600302267288</v>
      </c>
      <c r="D131" s="102">
        <v>259.40851213139399</v>
      </c>
      <c r="E131" s="36">
        <v>96.35600302267288</v>
      </c>
      <c r="F131" s="102">
        <v>898.3230719750801</v>
      </c>
      <c r="G131" s="36">
        <v>8.9832307197508019</v>
      </c>
      <c r="H131" s="102">
        <v>5.8987526876812231</v>
      </c>
      <c r="I131" s="36">
        <v>1.8463095912442227</v>
      </c>
      <c r="J131" s="580">
        <v>733.71517654144395</v>
      </c>
      <c r="K131" s="33">
        <v>278.81176708574867</v>
      </c>
      <c r="L131" s="580">
        <v>203.15280426520772</v>
      </c>
      <c r="M131" s="33">
        <v>46.521992176732574</v>
      </c>
      <c r="N131" s="580">
        <v>0</v>
      </c>
      <c r="O131" s="33">
        <v>0</v>
      </c>
      <c r="P131" s="580">
        <v>0</v>
      </c>
      <c r="Q131" s="33">
        <v>0</v>
      </c>
      <c r="R131" s="580">
        <v>1129.561725087641</v>
      </c>
      <c r="S131" s="33">
        <v>11.295617250876411</v>
      </c>
      <c r="T131" s="580">
        <v>34.040126354723704</v>
      </c>
      <c r="U131" s="33">
        <v>0.34040126354723704</v>
      </c>
      <c r="V131" s="580">
        <v>135.90974942364824</v>
      </c>
      <c r="W131" s="33">
        <v>1.3590974942364824</v>
      </c>
      <c r="X131" s="580">
        <v>51.969180014854423</v>
      </c>
      <c r="Y131" s="33">
        <v>16.266353344649435</v>
      </c>
      <c r="Z131" s="580">
        <v>5.0151199049316695</v>
      </c>
      <c r="AA131" s="33">
        <v>1.5697325302436127</v>
      </c>
      <c r="AB131" s="580">
        <v>1.1910909774212712</v>
      </c>
      <c r="AC131" s="33">
        <v>0.37281147593285796</v>
      </c>
      <c r="AD131" s="580">
        <v>1.8493254649435531</v>
      </c>
      <c r="AE131" s="33">
        <v>0.57883887052733207</v>
      </c>
      <c r="AF131" s="580">
        <v>741.0153104530599</v>
      </c>
      <c r="AG131" s="33">
        <v>281.58581797216277</v>
      </c>
      <c r="AH131" s="580">
        <v>11.00191929144385</v>
      </c>
      <c r="AI131" s="33">
        <v>4.1807293307486626</v>
      </c>
      <c r="AJ131" s="580">
        <v>286.45311025990497</v>
      </c>
      <c r="AK131" s="33">
        <v>65.597762249518226</v>
      </c>
      <c r="AL131" s="580">
        <v>110.74724302998297</v>
      </c>
      <c r="AM131" s="33">
        <v>25.361118653866104</v>
      </c>
      <c r="AN131" s="580">
        <v>671.59345111340019</v>
      </c>
      <c r="AO131" s="33">
        <v>153.79490030496865</v>
      </c>
      <c r="AP131" s="580">
        <v>459.93816561715528</v>
      </c>
      <c r="AQ131" s="33">
        <v>105.32583992632857</v>
      </c>
      <c r="AR131" s="580">
        <v>204.07112432466874</v>
      </c>
      <c r="AS131" s="33">
        <v>46.732287470349149</v>
      </c>
      <c r="AT131" s="580">
        <v>157.54921064294774</v>
      </c>
      <c r="AU131" s="33">
        <v>36.078769237235036</v>
      </c>
      <c r="AV131" s="580">
        <v>60.910983666490637</v>
      </c>
      <c r="AW131" s="33">
        <v>13.948615259626356</v>
      </c>
      <c r="AX131" s="580">
        <v>369.37639811237011</v>
      </c>
      <c r="AY131" s="33">
        <v>84.587195167732744</v>
      </c>
      <c r="AZ131" s="580">
        <v>252.96599108943539</v>
      </c>
      <c r="BA131" s="33">
        <v>57.929211959480703</v>
      </c>
      <c r="BB131" s="580">
        <v>112.23911837856778</v>
      </c>
      <c r="BC131" s="33">
        <v>25.702758108692024</v>
      </c>
      <c r="BD131" s="580">
        <v>0</v>
      </c>
      <c r="BE131" s="33">
        <v>0</v>
      </c>
      <c r="BF131" s="580">
        <v>0</v>
      </c>
      <c r="BG131" s="33">
        <v>0</v>
      </c>
      <c r="BH131" s="580">
        <v>0</v>
      </c>
      <c r="BI131" s="33">
        <v>0</v>
      </c>
      <c r="BJ131" s="580">
        <v>0</v>
      </c>
      <c r="BK131" s="33">
        <v>0</v>
      </c>
      <c r="BL131" s="580">
        <v>0</v>
      </c>
      <c r="BM131" s="33">
        <v>0</v>
      </c>
      <c r="BN131" s="580">
        <v>0</v>
      </c>
      <c r="BO131" s="33">
        <v>0</v>
      </c>
      <c r="BP131" s="580">
        <v>0</v>
      </c>
      <c r="BQ131" s="33">
        <v>0</v>
      </c>
      <c r="BR131" s="580">
        <v>0</v>
      </c>
      <c r="BS131" s="33">
        <v>0</v>
      </c>
    </row>
    <row r="132" spans="1:71" x14ac:dyDescent="0.25">
      <c r="A132" s="78" t="s">
        <v>1283</v>
      </c>
      <c r="B132" s="102">
        <v>0.4248855043708612</v>
      </c>
      <c r="C132" s="36">
        <v>0.14005679035013488</v>
      </c>
      <c r="D132" s="102">
        <v>0.4248855043708612</v>
      </c>
      <c r="E132" s="36">
        <v>0.14005679035013488</v>
      </c>
      <c r="F132" s="102">
        <v>2.2841655737745747</v>
      </c>
      <c r="G132" s="36">
        <v>2.2841655737745752E-2</v>
      </c>
      <c r="H132" s="102">
        <v>0.46712127591258928</v>
      </c>
      <c r="I132" s="36">
        <v>0.14620895936064046</v>
      </c>
      <c r="J132" s="580">
        <v>0.64308224306451267</v>
      </c>
      <c r="K132" s="33">
        <v>0.24437125236451482</v>
      </c>
      <c r="L132" s="580">
        <v>26.139979109451605</v>
      </c>
      <c r="M132" s="33">
        <v>5.9860552160644174</v>
      </c>
      <c r="N132" s="580">
        <v>0</v>
      </c>
      <c r="O132" s="33">
        <v>0</v>
      </c>
      <c r="P132" s="580">
        <v>0</v>
      </c>
      <c r="Q132" s="33">
        <v>0</v>
      </c>
      <c r="R132" s="580">
        <v>2.6132222599628641</v>
      </c>
      <c r="S132" s="33">
        <v>2.6132222599628638E-2</v>
      </c>
      <c r="T132" s="580">
        <v>0.58300768894830646</v>
      </c>
      <c r="U132" s="33">
        <v>5.8300768894830653E-3</v>
      </c>
      <c r="V132" s="580">
        <v>1.3183496450089125</v>
      </c>
      <c r="W132" s="33">
        <v>1.3183496450089125E-2</v>
      </c>
      <c r="X132" s="580">
        <v>2.0945961727941178</v>
      </c>
      <c r="Y132" s="33">
        <v>0.65560860208455884</v>
      </c>
      <c r="Z132" s="580">
        <v>0.32632758331402251</v>
      </c>
      <c r="AA132" s="33">
        <v>0.10214053357728906</v>
      </c>
      <c r="AB132" s="580">
        <v>7.2719238621509205E-3</v>
      </c>
      <c r="AC132" s="33">
        <v>2.2761121688532385E-3</v>
      </c>
      <c r="AD132" s="580">
        <v>28.529763359180034</v>
      </c>
      <c r="AE132" s="33">
        <v>8.9298159314233505</v>
      </c>
      <c r="AF132" s="580">
        <v>0.58225542096256688</v>
      </c>
      <c r="AG132" s="33">
        <v>0.22125705996577541</v>
      </c>
      <c r="AH132" s="580">
        <v>6.6649376311571604</v>
      </c>
      <c r="AI132" s="33">
        <v>2.5326762998397205</v>
      </c>
      <c r="AJ132" s="580">
        <v>26.398776222575755</v>
      </c>
      <c r="AK132" s="33">
        <v>6.0453197549698485</v>
      </c>
      <c r="AL132" s="580">
        <v>26.398776222575755</v>
      </c>
      <c r="AM132" s="33">
        <v>6.0453197549698485</v>
      </c>
      <c r="AN132" s="580">
        <v>26.398776222575755</v>
      </c>
      <c r="AO132" s="33">
        <v>6.0453197549698485</v>
      </c>
      <c r="AP132" s="580">
        <v>26.398776222575755</v>
      </c>
      <c r="AQ132" s="33">
        <v>6.0453197549698485</v>
      </c>
      <c r="AR132" s="580">
        <v>26.398776222575755</v>
      </c>
      <c r="AS132" s="33">
        <v>6.0453197549698485</v>
      </c>
      <c r="AT132" s="580">
        <v>0.51906491016042788</v>
      </c>
      <c r="AU132" s="33">
        <v>0.11886586442673798</v>
      </c>
      <c r="AV132" s="580">
        <v>0.51906491016042788</v>
      </c>
      <c r="AW132" s="33">
        <v>0.11886586442673798</v>
      </c>
      <c r="AX132" s="580">
        <v>0.51906491016042788</v>
      </c>
      <c r="AY132" s="33">
        <v>0.11886586442673798</v>
      </c>
      <c r="AZ132" s="580">
        <v>0.51906491016042788</v>
      </c>
      <c r="BA132" s="33">
        <v>0.11886586442673798</v>
      </c>
      <c r="BB132" s="580">
        <v>0.51906491016042788</v>
      </c>
      <c r="BC132" s="33">
        <v>0.11886586442673798</v>
      </c>
      <c r="BD132" s="580">
        <v>0</v>
      </c>
      <c r="BE132" s="33">
        <v>0</v>
      </c>
      <c r="BF132" s="580">
        <v>0</v>
      </c>
      <c r="BG132" s="33">
        <v>0</v>
      </c>
      <c r="BH132" s="580">
        <v>0</v>
      </c>
      <c r="BI132" s="33">
        <v>0</v>
      </c>
      <c r="BJ132" s="580">
        <v>0</v>
      </c>
      <c r="BK132" s="33">
        <v>0</v>
      </c>
      <c r="BL132" s="580">
        <v>0</v>
      </c>
      <c r="BM132" s="33">
        <v>0</v>
      </c>
      <c r="BN132" s="580">
        <v>0</v>
      </c>
      <c r="BO132" s="33">
        <v>0</v>
      </c>
      <c r="BP132" s="580">
        <v>0</v>
      </c>
      <c r="BQ132" s="33">
        <v>0</v>
      </c>
      <c r="BR132" s="580">
        <v>0</v>
      </c>
      <c r="BS132" s="33">
        <v>0</v>
      </c>
    </row>
    <row r="133" spans="1:71" x14ac:dyDescent="0.25">
      <c r="A133" s="78" t="s">
        <v>1284</v>
      </c>
      <c r="B133" s="102">
        <v>1.0455893831469956</v>
      </c>
      <c r="C133" s="36">
        <v>0.34391234048592517</v>
      </c>
      <c r="D133" s="102">
        <v>1.0455893831469956</v>
      </c>
      <c r="E133" s="36">
        <v>0.34391234048592517</v>
      </c>
      <c r="F133" s="102">
        <v>1.6297810684253122</v>
      </c>
      <c r="G133" s="36">
        <v>1.6297810684253122E-2</v>
      </c>
      <c r="H133" s="102">
        <v>1.6379435522045813</v>
      </c>
      <c r="I133" s="36">
        <v>0.51267633184003392</v>
      </c>
      <c r="J133" s="580">
        <v>1.2113874811215239</v>
      </c>
      <c r="K133" s="33">
        <v>0.46032724282617909</v>
      </c>
      <c r="L133" s="580">
        <v>61.750965142617552</v>
      </c>
      <c r="M133" s="33">
        <v>14.140971017659421</v>
      </c>
      <c r="N133" s="580">
        <v>0</v>
      </c>
      <c r="O133" s="33">
        <v>0</v>
      </c>
      <c r="P133" s="580">
        <v>0</v>
      </c>
      <c r="Q133" s="33">
        <v>0</v>
      </c>
      <c r="R133" s="580">
        <v>1.8135927356209152</v>
      </c>
      <c r="S133" s="33">
        <v>1.8135927356209152E-2</v>
      </c>
      <c r="T133" s="580">
        <v>1.515819991265597</v>
      </c>
      <c r="U133" s="33">
        <v>1.5158199912655971E-2</v>
      </c>
      <c r="V133" s="580">
        <v>0.878899763339275</v>
      </c>
      <c r="W133" s="33">
        <v>8.7889976333927495E-3</v>
      </c>
      <c r="X133" s="580">
        <v>5.4332555270053469</v>
      </c>
      <c r="Y133" s="33">
        <v>1.7006089799526736</v>
      </c>
      <c r="Z133" s="580">
        <v>7.6518191949494954</v>
      </c>
      <c r="AA133" s="33">
        <v>2.3950194080191922</v>
      </c>
      <c r="AB133" s="580">
        <v>0.17051407676767677</v>
      </c>
      <c r="AC133" s="33">
        <v>5.337090602828283E-2</v>
      </c>
      <c r="AD133" s="580">
        <v>61.053693588645267</v>
      </c>
      <c r="AE133" s="33">
        <v>19.109806093245968</v>
      </c>
      <c r="AF133" s="580">
        <v>1.0968067232085561</v>
      </c>
      <c r="AG133" s="33">
        <v>0.41678655481925131</v>
      </c>
      <c r="AH133" s="580">
        <v>12.554882514505346</v>
      </c>
      <c r="AI133" s="33">
        <v>4.7708553555120314</v>
      </c>
      <c r="AJ133" s="580">
        <v>62.36232643883838</v>
      </c>
      <c r="AK133" s="33">
        <v>14.280972754493991</v>
      </c>
      <c r="AL133" s="580">
        <v>62.36232643883838</v>
      </c>
      <c r="AM133" s="33">
        <v>14.280972754493991</v>
      </c>
      <c r="AN133" s="580">
        <v>62.36232643883838</v>
      </c>
      <c r="AO133" s="33">
        <v>14.280972754493991</v>
      </c>
      <c r="AP133" s="580">
        <v>62.36232643883838</v>
      </c>
      <c r="AQ133" s="33">
        <v>14.280972754493991</v>
      </c>
      <c r="AR133" s="580">
        <v>62.36232643883838</v>
      </c>
      <c r="AS133" s="33">
        <v>14.280972754493991</v>
      </c>
      <c r="AT133" s="580">
        <v>1.2261968167557933</v>
      </c>
      <c r="AU133" s="33">
        <v>0.28079907103707669</v>
      </c>
      <c r="AV133" s="580">
        <v>1.2261968167557933</v>
      </c>
      <c r="AW133" s="33">
        <v>0.28079907103707669</v>
      </c>
      <c r="AX133" s="580">
        <v>1.2261968167557933</v>
      </c>
      <c r="AY133" s="33">
        <v>0.28079907103707669</v>
      </c>
      <c r="AZ133" s="580">
        <v>1.2261968167557933</v>
      </c>
      <c r="BA133" s="33">
        <v>0.28079907103707669</v>
      </c>
      <c r="BB133" s="580">
        <v>1.2261968167557933</v>
      </c>
      <c r="BC133" s="33">
        <v>0.28079907103707669</v>
      </c>
      <c r="BD133" s="580">
        <v>0</v>
      </c>
      <c r="BE133" s="33">
        <v>0</v>
      </c>
      <c r="BF133" s="580">
        <v>0</v>
      </c>
      <c r="BG133" s="33">
        <v>0</v>
      </c>
      <c r="BH133" s="580">
        <v>0</v>
      </c>
      <c r="BI133" s="33">
        <v>0</v>
      </c>
      <c r="BJ133" s="580">
        <v>0</v>
      </c>
      <c r="BK133" s="33">
        <v>0</v>
      </c>
      <c r="BL133" s="580">
        <v>0</v>
      </c>
      <c r="BM133" s="33">
        <v>0</v>
      </c>
      <c r="BN133" s="580">
        <v>0</v>
      </c>
      <c r="BO133" s="33">
        <v>0</v>
      </c>
      <c r="BP133" s="580">
        <v>0</v>
      </c>
      <c r="BQ133" s="33">
        <v>0</v>
      </c>
      <c r="BR133" s="580">
        <v>0</v>
      </c>
      <c r="BS133" s="33">
        <v>0</v>
      </c>
    </row>
    <row r="134" spans="1:71" x14ac:dyDescent="0.25">
      <c r="A134" s="78" t="s">
        <v>1285</v>
      </c>
      <c r="B134" s="102">
        <v>2.138562553270221</v>
      </c>
      <c r="C134" s="36"/>
      <c r="D134" s="102">
        <v>2.138562553270221</v>
      </c>
      <c r="E134" s="36"/>
      <c r="F134" s="102">
        <v>9.7477631812180636</v>
      </c>
      <c r="G134" s="36"/>
      <c r="H134" s="102">
        <v>2.3960362235799164</v>
      </c>
      <c r="I134" s="36"/>
      <c r="J134" s="580">
        <v>3.1313154906417116</v>
      </c>
      <c r="K134" s="33"/>
      <c r="L134" s="580">
        <v>152.30268316450989</v>
      </c>
      <c r="M134" s="33"/>
      <c r="N134" s="580">
        <v>0</v>
      </c>
      <c r="O134" s="33"/>
      <c r="P134" s="580">
        <v>0</v>
      </c>
      <c r="Q134" s="33"/>
      <c r="R134" s="580">
        <v>9.716794815805109</v>
      </c>
      <c r="S134" s="33"/>
      <c r="T134" s="580">
        <v>8.9018378312537134</v>
      </c>
      <c r="U134" s="33"/>
      <c r="V134" s="580">
        <v>10.092928808674985</v>
      </c>
      <c r="W134" s="33"/>
      <c r="X134" s="580">
        <v>3.291172437611408</v>
      </c>
      <c r="Y134" s="33"/>
      <c r="Z134" s="580">
        <v>3.3225169370172307</v>
      </c>
      <c r="AA134" s="33"/>
      <c r="AB134" s="580">
        <v>2.2254594578134284</v>
      </c>
      <c r="AC134" s="33"/>
      <c r="AD134" s="580">
        <v>3.3225169370172307</v>
      </c>
      <c r="AE134" s="33"/>
      <c r="AF134" s="580">
        <v>3.134449940582293</v>
      </c>
      <c r="AG134" s="33"/>
      <c r="AH134" s="580">
        <v>2.8210049465240639</v>
      </c>
      <c r="AI134" s="33"/>
      <c r="AJ134" s="580">
        <v>153.74476958556147</v>
      </c>
      <c r="AK134" s="33"/>
      <c r="AL134" s="580">
        <v>153.74476958556147</v>
      </c>
      <c r="AM134" s="33"/>
      <c r="AN134" s="580">
        <v>153.74476958556147</v>
      </c>
      <c r="AO134" s="33"/>
      <c r="AP134" s="580">
        <v>153.74476958556147</v>
      </c>
      <c r="AQ134" s="33"/>
      <c r="AR134" s="580">
        <v>153.74476958556147</v>
      </c>
      <c r="AS134" s="33"/>
      <c r="AT134" s="580">
        <v>9.536127480400868</v>
      </c>
      <c r="AU134" s="33"/>
      <c r="AV134" s="580">
        <v>9.536127480400868</v>
      </c>
      <c r="AW134" s="33"/>
      <c r="AX134" s="580">
        <v>9.536127480400868</v>
      </c>
      <c r="AY134" s="33"/>
      <c r="AZ134" s="580">
        <v>9.536127480400868</v>
      </c>
      <c r="BA134" s="33"/>
      <c r="BB134" s="580">
        <v>9.536127480400868</v>
      </c>
      <c r="BC134" s="33"/>
      <c r="BD134" s="580">
        <v>0</v>
      </c>
      <c r="BE134" s="33"/>
      <c r="BF134" s="580">
        <v>0</v>
      </c>
      <c r="BG134" s="33"/>
      <c r="BH134" s="580">
        <v>0</v>
      </c>
      <c r="BI134" s="33"/>
      <c r="BJ134" s="580">
        <v>0</v>
      </c>
      <c r="BK134" s="33"/>
      <c r="BL134" s="580">
        <v>0</v>
      </c>
      <c r="BM134" s="33"/>
      <c r="BN134" s="580">
        <v>0</v>
      </c>
      <c r="BO134" s="33"/>
      <c r="BP134" s="580">
        <v>0</v>
      </c>
      <c r="BQ134" s="33"/>
      <c r="BR134" s="580">
        <v>0</v>
      </c>
      <c r="BS134" s="33"/>
    </row>
    <row r="135" spans="1:71" x14ac:dyDescent="0.25">
      <c r="A135" s="78" t="s">
        <v>1286</v>
      </c>
      <c r="B135" s="102">
        <v>1.7303629071367335</v>
      </c>
      <c r="C135" s="36"/>
      <c r="D135" s="102">
        <v>1.7303629071367335</v>
      </c>
      <c r="E135" s="36"/>
      <c r="F135" s="102">
        <v>1.9461172791087344</v>
      </c>
      <c r="G135" s="36"/>
      <c r="H135" s="102">
        <v>0.234550889053773</v>
      </c>
      <c r="I135" s="36"/>
      <c r="J135" s="580">
        <v>4.6969732359625658</v>
      </c>
      <c r="K135" s="33"/>
      <c r="L135" s="580">
        <v>20.567907392434698</v>
      </c>
      <c r="M135" s="33"/>
      <c r="N135" s="580">
        <v>0</v>
      </c>
      <c r="O135" s="33"/>
      <c r="P135" s="580">
        <v>0</v>
      </c>
      <c r="Q135" s="33"/>
      <c r="R135" s="580">
        <v>1.9433589631610217</v>
      </c>
      <c r="S135" s="33"/>
      <c r="T135" s="580">
        <v>1.7552919667260842</v>
      </c>
      <c r="U135" s="33"/>
      <c r="V135" s="580">
        <v>2.0060479619726679</v>
      </c>
      <c r="W135" s="33"/>
      <c r="X135" s="580">
        <v>0.31344499405822934</v>
      </c>
      <c r="Y135" s="33"/>
      <c r="Z135" s="580">
        <v>0.31344499405822934</v>
      </c>
      <c r="AA135" s="33"/>
      <c r="AB135" s="580">
        <v>0.21941149584076053</v>
      </c>
      <c r="AC135" s="33"/>
      <c r="AD135" s="580">
        <v>0.34478949346405224</v>
      </c>
      <c r="AE135" s="33"/>
      <c r="AF135" s="580">
        <v>4.7016749108734395</v>
      </c>
      <c r="AG135" s="33"/>
      <c r="AH135" s="580">
        <v>4.2315074197860953</v>
      </c>
      <c r="AI135" s="33"/>
      <c r="AJ135" s="580">
        <v>20.499302611408201</v>
      </c>
      <c r="AK135" s="33"/>
      <c r="AL135" s="580">
        <v>20.499302611408201</v>
      </c>
      <c r="AM135" s="33"/>
      <c r="AN135" s="580">
        <v>20.499302611408201</v>
      </c>
      <c r="AO135" s="33"/>
      <c r="AP135" s="580">
        <v>20.499302611408201</v>
      </c>
      <c r="AQ135" s="33"/>
      <c r="AR135" s="580">
        <v>20.499302611408201</v>
      </c>
      <c r="AS135" s="33"/>
      <c r="AT135" s="580">
        <v>27.359780714058537</v>
      </c>
      <c r="AU135" s="33"/>
      <c r="AV135" s="580">
        <v>27.359780714058537</v>
      </c>
      <c r="AW135" s="33"/>
      <c r="AX135" s="580">
        <v>27.359780714058537</v>
      </c>
      <c r="AY135" s="33"/>
      <c r="AZ135" s="580">
        <v>27.359780714058537</v>
      </c>
      <c r="BA135" s="33"/>
      <c r="BB135" s="580">
        <v>27.359780714058537</v>
      </c>
      <c r="BC135" s="33"/>
      <c r="BD135" s="580">
        <v>0</v>
      </c>
      <c r="BE135" s="33"/>
      <c r="BF135" s="580">
        <v>0</v>
      </c>
      <c r="BG135" s="33"/>
      <c r="BH135" s="580">
        <v>0</v>
      </c>
      <c r="BI135" s="33"/>
      <c r="BJ135" s="580">
        <v>0</v>
      </c>
      <c r="BK135" s="33"/>
      <c r="BL135" s="580">
        <v>0</v>
      </c>
      <c r="BM135" s="33"/>
      <c r="BN135" s="580">
        <v>0</v>
      </c>
      <c r="BO135" s="33"/>
      <c r="BP135" s="580">
        <v>0</v>
      </c>
      <c r="BQ135" s="33"/>
      <c r="BR135" s="580">
        <v>0</v>
      </c>
      <c r="BS135" s="33"/>
    </row>
    <row r="136" spans="1:71" x14ac:dyDescent="0.25">
      <c r="A136" s="563" t="s">
        <v>1287</v>
      </c>
      <c r="B136" s="108">
        <v>144020.18480712682</v>
      </c>
      <c r="C136" s="110"/>
      <c r="D136" s="108">
        <v>144020.18480712682</v>
      </c>
      <c r="E136" s="110"/>
      <c r="F136" s="108">
        <v>263374.91525489587</v>
      </c>
      <c r="G136" s="110"/>
      <c r="H136" s="108">
        <v>126700.62517406918</v>
      </c>
      <c r="I136" s="110"/>
      <c r="J136" s="587">
        <v>296878.146101647</v>
      </c>
      <c r="K136" s="588"/>
      <c r="L136" s="587">
        <v>-2857.7089304363731</v>
      </c>
      <c r="M136" s="588"/>
      <c r="N136" s="587">
        <v>0</v>
      </c>
      <c r="O136" s="588"/>
      <c r="P136" s="587">
        <v>962.38063199866019</v>
      </c>
      <c r="Q136" s="588"/>
      <c r="R136" s="587">
        <v>259864.0082363454</v>
      </c>
      <c r="S136" s="588"/>
      <c r="T136" s="587">
        <v>239412.63297912607</v>
      </c>
      <c r="U136" s="588"/>
      <c r="V136" s="587">
        <v>284323.73505163396</v>
      </c>
      <c r="W136" s="588"/>
      <c r="X136" s="587">
        <v>186626.76552235431</v>
      </c>
      <c r="Y136" s="588"/>
      <c r="Z136" s="587">
        <v>186667.54673108485</v>
      </c>
      <c r="AA136" s="588"/>
      <c r="AB136" s="587">
        <v>115480.47372446816</v>
      </c>
      <c r="AC136" s="588"/>
      <c r="AD136" s="587">
        <v>184021.17572262656</v>
      </c>
      <c r="AE136" s="588"/>
      <c r="AF136" s="587">
        <v>297175.08048951667</v>
      </c>
      <c r="AG136" s="588"/>
      <c r="AH136" s="587">
        <v>267481.64170254726</v>
      </c>
      <c r="AI136" s="588"/>
      <c r="AJ136" s="587">
        <v>-2885.2657973511518</v>
      </c>
      <c r="AK136" s="588"/>
      <c r="AL136" s="587">
        <v>-2885.2657973511518</v>
      </c>
      <c r="AM136" s="588"/>
      <c r="AN136" s="587">
        <v>-2885.2657973511518</v>
      </c>
      <c r="AO136" s="588"/>
      <c r="AP136" s="587">
        <v>-2885.2657973511518</v>
      </c>
      <c r="AQ136" s="588"/>
      <c r="AR136" s="587">
        <v>-2885.2657973511518</v>
      </c>
      <c r="AS136" s="588"/>
      <c r="AT136" s="587">
        <v>-129.57910587377901</v>
      </c>
      <c r="AU136" s="588"/>
      <c r="AV136" s="587">
        <v>-129.57910587377901</v>
      </c>
      <c r="AW136" s="588"/>
      <c r="AX136" s="587">
        <v>-129.57910587377901</v>
      </c>
      <c r="AY136" s="588"/>
      <c r="AZ136" s="587">
        <v>-129.57910587377901</v>
      </c>
      <c r="BA136" s="588"/>
      <c r="BB136" s="587">
        <v>-129.57910587377901</v>
      </c>
      <c r="BC136" s="588"/>
      <c r="BD136" s="587">
        <v>0</v>
      </c>
      <c r="BE136" s="588"/>
      <c r="BF136" s="587">
        <v>0</v>
      </c>
      <c r="BG136" s="588"/>
      <c r="BH136" s="587">
        <v>0</v>
      </c>
      <c r="BI136" s="588"/>
      <c r="BJ136" s="587">
        <v>0</v>
      </c>
      <c r="BK136" s="588"/>
      <c r="BL136" s="587">
        <v>0</v>
      </c>
      <c r="BM136" s="588"/>
      <c r="BN136" s="587">
        <v>28523.494459298865</v>
      </c>
      <c r="BO136" s="588"/>
      <c r="BP136" s="587">
        <v>0</v>
      </c>
      <c r="BQ136" s="588"/>
      <c r="BR136" s="587">
        <v>0</v>
      </c>
      <c r="BS136" s="588"/>
    </row>
    <row r="137" spans="1:71" x14ac:dyDescent="0.25">
      <c r="A137" s="143" t="s">
        <v>96</v>
      </c>
      <c r="P137" s="38"/>
      <c r="Q137" s="38"/>
      <c r="R137" s="38"/>
      <c r="S137" s="38"/>
      <c r="W137" s="38"/>
      <c r="X137" s="38"/>
    </row>
    <row r="138" spans="1:71" s="42" customFormat="1" x14ac:dyDescent="0.25">
      <c r="A138" s="595" t="s">
        <v>1288</v>
      </c>
    </row>
    <row r="139" spans="1:71" s="42" customFormat="1" ht="26.25" customHeight="1" x14ac:dyDescent="0.25">
      <c r="A139" s="21"/>
      <c r="B139" s="707" t="s">
        <v>1289</v>
      </c>
      <c r="C139" s="709"/>
      <c r="D139" s="707" t="s">
        <v>1290</v>
      </c>
      <c r="E139" s="709"/>
      <c r="F139" s="707" t="s">
        <v>1291</v>
      </c>
      <c r="G139" s="709"/>
      <c r="H139" s="707" t="s">
        <v>1243</v>
      </c>
      <c r="I139" s="709"/>
      <c r="J139" s="707" t="s">
        <v>1244</v>
      </c>
      <c r="K139" s="709"/>
      <c r="L139" s="707" t="s">
        <v>1245</v>
      </c>
      <c r="M139" s="709"/>
      <c r="N139" s="707" t="s">
        <v>1292</v>
      </c>
      <c r="O139" s="709"/>
      <c r="P139" s="707" t="s">
        <v>1247</v>
      </c>
      <c r="Q139" s="709"/>
      <c r="R139" s="707" t="s">
        <v>1248</v>
      </c>
      <c r="S139" s="709"/>
      <c r="T139" s="707" t="s">
        <v>1293</v>
      </c>
      <c r="U139" s="709"/>
      <c r="V139" s="707" t="s">
        <v>1294</v>
      </c>
      <c r="W139" s="709"/>
      <c r="X139" s="707" t="s">
        <v>1262</v>
      </c>
      <c r="Y139" s="709"/>
      <c r="Z139" s="707" t="s">
        <v>1263</v>
      </c>
      <c r="AA139" s="709"/>
      <c r="AB139" s="707" t="s">
        <v>1264</v>
      </c>
      <c r="AC139" s="709"/>
      <c r="AD139" s="707" t="s">
        <v>1265</v>
      </c>
      <c r="AE139" s="709"/>
      <c r="AF139" s="707" t="s">
        <v>1266</v>
      </c>
      <c r="AG139" s="709"/>
      <c r="AH139" s="707" t="s">
        <v>1259</v>
      </c>
      <c r="AI139" s="709"/>
      <c r="AJ139" s="707" t="s">
        <v>1267</v>
      </c>
      <c r="AK139" s="709"/>
      <c r="AL139" s="707" t="s">
        <v>1268</v>
      </c>
      <c r="AM139" s="709"/>
    </row>
    <row r="140" spans="1:71" s="42" customFormat="1" x14ac:dyDescent="0.25">
      <c r="A140" s="107" t="s">
        <v>1295</v>
      </c>
      <c r="B140" s="593" t="s">
        <v>198</v>
      </c>
      <c r="C140" s="594" t="s">
        <v>1229</v>
      </c>
      <c r="D140" s="593" t="s">
        <v>198</v>
      </c>
      <c r="E140" s="594" t="s">
        <v>1229</v>
      </c>
      <c r="F140" s="593" t="s">
        <v>198</v>
      </c>
      <c r="G140" s="594" t="s">
        <v>1229</v>
      </c>
      <c r="H140" s="593" t="s">
        <v>198</v>
      </c>
      <c r="I140" s="594" t="s">
        <v>1229</v>
      </c>
      <c r="J140" s="593" t="s">
        <v>198</v>
      </c>
      <c r="K140" s="594" t="s">
        <v>1229</v>
      </c>
      <c r="L140" s="593" t="s">
        <v>198</v>
      </c>
      <c r="M140" s="594" t="s">
        <v>1229</v>
      </c>
      <c r="N140" s="593" t="s">
        <v>198</v>
      </c>
      <c r="O140" s="594" t="s">
        <v>1229</v>
      </c>
      <c r="P140" s="593" t="s">
        <v>198</v>
      </c>
      <c r="Q140" s="594" t="s">
        <v>1229</v>
      </c>
      <c r="R140" s="593" t="s">
        <v>198</v>
      </c>
      <c r="S140" s="594" t="s">
        <v>1229</v>
      </c>
      <c r="T140" s="593" t="s">
        <v>198</v>
      </c>
      <c r="U140" s="594" t="s">
        <v>1229</v>
      </c>
      <c r="V140" s="593" t="s">
        <v>198</v>
      </c>
      <c r="W140" s="594" t="s">
        <v>1229</v>
      </c>
      <c r="X140" s="593" t="s">
        <v>198</v>
      </c>
      <c r="Y140" s="594" t="s">
        <v>1229</v>
      </c>
      <c r="Z140" s="593" t="s">
        <v>198</v>
      </c>
      <c r="AA140" s="594" t="s">
        <v>1229</v>
      </c>
      <c r="AB140" s="593" t="s">
        <v>198</v>
      </c>
      <c r="AC140" s="594" t="s">
        <v>1229</v>
      </c>
      <c r="AD140" s="593" t="s">
        <v>198</v>
      </c>
      <c r="AE140" s="594" t="s">
        <v>1229</v>
      </c>
      <c r="AF140" s="593" t="s">
        <v>198</v>
      </c>
      <c r="AG140" s="594" t="s">
        <v>1229</v>
      </c>
      <c r="AH140" s="593" t="s">
        <v>198</v>
      </c>
      <c r="AI140" s="594" t="s">
        <v>1229</v>
      </c>
      <c r="AJ140" s="593" t="s">
        <v>198</v>
      </c>
      <c r="AK140" s="594" t="s">
        <v>1229</v>
      </c>
      <c r="AL140" s="593" t="s">
        <v>198</v>
      </c>
      <c r="AM140" s="594" t="s">
        <v>1229</v>
      </c>
    </row>
    <row r="141" spans="1:71" s="42" customFormat="1" x14ac:dyDescent="0.25">
      <c r="A141" s="78" t="s">
        <v>350</v>
      </c>
      <c r="B141" s="583">
        <v>3894.2706619063288</v>
      </c>
      <c r="C141" s="584"/>
      <c r="D141" s="583">
        <v>2081.036037664262</v>
      </c>
      <c r="E141" s="584"/>
      <c r="F141" s="583">
        <v>2081.036037664262</v>
      </c>
      <c r="G141" s="584"/>
      <c r="H141" s="583">
        <v>3894.2706619063288</v>
      </c>
      <c r="I141" s="584"/>
      <c r="J141" s="583">
        <v>2081.036037664262</v>
      </c>
      <c r="K141" s="584"/>
      <c r="L141" s="583">
        <v>2081.036037664262</v>
      </c>
      <c r="M141" s="584"/>
      <c r="N141" s="583">
        <v>2081.036037664262</v>
      </c>
      <c r="O141" s="584"/>
      <c r="P141" s="583">
        <v>3894.2706619063288</v>
      </c>
      <c r="Q141" s="584"/>
      <c r="R141" s="583">
        <v>3894.2706619063288</v>
      </c>
      <c r="S141" s="584"/>
      <c r="T141" s="583">
        <v>3980.1893284759353</v>
      </c>
      <c r="U141" s="584"/>
      <c r="V141" s="583">
        <v>3894.2706619063288</v>
      </c>
      <c r="W141" s="584"/>
      <c r="X141" s="583">
        <v>2149.4860863729309</v>
      </c>
      <c r="Y141" s="584"/>
      <c r="Z141" s="583">
        <v>1816.5771034972176</v>
      </c>
      <c r="AA141" s="584"/>
      <c r="AB141" s="583">
        <v>7730.786872617844</v>
      </c>
      <c r="AC141" s="584"/>
      <c r="AD141" s="583">
        <v>34841.913274152066</v>
      </c>
      <c r="AE141" s="584"/>
      <c r="AF141" s="583">
        <v>279022.87998160202</v>
      </c>
      <c r="AG141" s="584"/>
      <c r="AH141" s="583">
        <v>19438.332415246801</v>
      </c>
      <c r="AI141" s="584"/>
      <c r="AJ141" s="583">
        <v>85896.173652400641</v>
      </c>
      <c r="AK141" s="584"/>
      <c r="AL141" s="583">
        <v>85995.583089871274</v>
      </c>
      <c r="AM141" s="584"/>
    </row>
    <row r="142" spans="1:71" s="42" customFormat="1" x14ac:dyDescent="0.25">
      <c r="A142" s="78" t="s">
        <v>1296</v>
      </c>
      <c r="B142" s="583">
        <v>3566.3229157745127</v>
      </c>
      <c r="C142" s="584"/>
      <c r="D142" s="583">
        <v>1913.2078303676662</v>
      </c>
      <c r="E142" s="584"/>
      <c r="F142" s="583">
        <v>1913.2078303676662</v>
      </c>
      <c r="G142" s="584"/>
      <c r="H142" s="583">
        <v>3566.3229157745127</v>
      </c>
      <c r="I142" s="584"/>
      <c r="J142" s="583">
        <v>1913.2078303676662</v>
      </c>
      <c r="K142" s="584"/>
      <c r="L142" s="583">
        <v>1913.2078303676662</v>
      </c>
      <c r="M142" s="584"/>
      <c r="N142" s="583">
        <v>1913.2078303676662</v>
      </c>
      <c r="O142" s="584"/>
      <c r="P142" s="583">
        <v>3566.3229157745127</v>
      </c>
      <c r="Q142" s="584"/>
      <c r="R142" s="583">
        <v>3566.3229157745127</v>
      </c>
      <c r="S142" s="584"/>
      <c r="T142" s="583">
        <v>3610.6030109160965</v>
      </c>
      <c r="U142" s="584"/>
      <c r="V142" s="583">
        <v>3566.3229157745127</v>
      </c>
      <c r="W142" s="584"/>
      <c r="X142" s="583">
        <v>1983.1461812920936</v>
      </c>
      <c r="Y142" s="584"/>
      <c r="Z142" s="583">
        <v>1664.5498298804357</v>
      </c>
      <c r="AA142" s="584"/>
      <c r="AB142" s="583">
        <v>7214.3596820293933</v>
      </c>
      <c r="AC142" s="584"/>
      <c r="AD142" s="583">
        <v>31595.477866982241</v>
      </c>
      <c r="AE142" s="584"/>
      <c r="AF142" s="583">
        <v>232705.00316521616</v>
      </c>
      <c r="AG142" s="584"/>
      <c r="AH142" s="583">
        <v>18144.436645153848</v>
      </c>
      <c r="AI142" s="584"/>
      <c r="AJ142" s="583">
        <v>81372.950634533452</v>
      </c>
      <c r="AK142" s="584"/>
      <c r="AL142" s="583">
        <v>78098.948535952179</v>
      </c>
      <c r="AM142" s="584"/>
      <c r="AP142" s="276"/>
    </row>
    <row r="143" spans="1:71" s="42" customFormat="1" x14ac:dyDescent="0.25">
      <c r="A143" s="78" t="s">
        <v>33</v>
      </c>
      <c r="B143" s="583">
        <v>2366.5431284762285</v>
      </c>
      <c r="C143" s="584"/>
      <c r="D143" s="583">
        <v>1274.5595951975674</v>
      </c>
      <c r="E143" s="584"/>
      <c r="F143" s="583">
        <v>1274.5595951975674</v>
      </c>
      <c r="G143" s="584"/>
      <c r="H143" s="583">
        <v>2366.5431284762285</v>
      </c>
      <c r="I143" s="584"/>
      <c r="J143" s="583">
        <v>1274.5595951975674</v>
      </c>
      <c r="K143" s="584"/>
      <c r="L143" s="583">
        <v>1274.5595951975674</v>
      </c>
      <c r="M143" s="584"/>
      <c r="N143" s="583">
        <v>1274.5595951975674</v>
      </c>
      <c r="O143" s="584"/>
      <c r="P143" s="583">
        <v>2366.5431284762285</v>
      </c>
      <c r="Q143" s="584"/>
      <c r="R143" s="583">
        <v>2366.5431284762285</v>
      </c>
      <c r="S143" s="584"/>
      <c r="T143" s="583">
        <v>2374.287788649076</v>
      </c>
      <c r="U143" s="584"/>
      <c r="V143" s="583">
        <v>2366.5431284762285</v>
      </c>
      <c r="W143" s="584"/>
      <c r="X143" s="583">
        <v>1323.7933204925157</v>
      </c>
      <c r="Y143" s="584"/>
      <c r="Z143" s="583">
        <v>1104.9593737725379</v>
      </c>
      <c r="AA143" s="584"/>
      <c r="AB143" s="583">
        <v>2984.3390206259296</v>
      </c>
      <c r="AC143" s="584"/>
      <c r="AD143" s="583">
        <v>18078.339568559888</v>
      </c>
      <c r="AE143" s="584"/>
      <c r="AF143" s="583">
        <v>128982.96671678076</v>
      </c>
      <c r="AG143" s="584"/>
      <c r="AH143" s="583">
        <v>10246.292708817957</v>
      </c>
      <c r="AI143" s="584"/>
      <c r="AJ143" s="583">
        <v>25343.726355994822</v>
      </c>
      <c r="AK143" s="584"/>
      <c r="AL143" s="583">
        <v>42820.19054482635</v>
      </c>
      <c r="AM143" s="584"/>
      <c r="AP143" s="276"/>
    </row>
    <row r="144" spans="1:71" s="42" customFormat="1" x14ac:dyDescent="0.25">
      <c r="A144" s="78" t="s">
        <v>130</v>
      </c>
      <c r="B144" s="583">
        <v>1144.4272372330545</v>
      </c>
      <c r="C144" s="584"/>
      <c r="D144" s="583">
        <v>615.61543099573555</v>
      </c>
      <c r="E144" s="584"/>
      <c r="F144" s="583">
        <v>615.61543099573555</v>
      </c>
      <c r="G144" s="584"/>
      <c r="H144" s="583">
        <v>1144.4272372330545</v>
      </c>
      <c r="I144" s="584"/>
      <c r="J144" s="583">
        <v>615.61543099573555</v>
      </c>
      <c r="K144" s="584"/>
      <c r="L144" s="583">
        <v>615.61543099573555</v>
      </c>
      <c r="M144" s="584"/>
      <c r="N144" s="583">
        <v>615.61543099573555</v>
      </c>
      <c r="O144" s="584"/>
      <c r="P144" s="583">
        <v>1144.4272372330545</v>
      </c>
      <c r="Q144" s="584"/>
      <c r="R144" s="583">
        <v>1144.4272372330545</v>
      </c>
      <c r="S144" s="584"/>
      <c r="T144" s="583">
        <v>1170.8310087852542</v>
      </c>
      <c r="U144" s="584"/>
      <c r="V144" s="583">
        <v>1144.4272372330545</v>
      </c>
      <c r="W144" s="584"/>
      <c r="X144" s="583">
        <v>613.57932804865584</v>
      </c>
      <c r="Y144" s="584"/>
      <c r="Z144" s="583">
        <v>489.89536431036043</v>
      </c>
      <c r="AA144" s="584"/>
      <c r="AB144" s="583">
        <v>1082.0898299043067</v>
      </c>
      <c r="AC144" s="584"/>
      <c r="AD144" s="583">
        <v>12043.946588980774</v>
      </c>
      <c r="AE144" s="584"/>
      <c r="AF144" s="583">
        <v>93951.19980275225</v>
      </c>
      <c r="AG144" s="584"/>
      <c r="AH144" s="583">
        <v>5087.2599119491597</v>
      </c>
      <c r="AI144" s="584"/>
      <c r="AJ144" s="583">
        <v>17575.242061887322</v>
      </c>
      <c r="AK144" s="584"/>
      <c r="AL144" s="583">
        <v>22587.25720847927</v>
      </c>
      <c r="AM144" s="584"/>
      <c r="AP144" s="276"/>
    </row>
    <row r="145" spans="1:42" s="42" customFormat="1" x14ac:dyDescent="0.25">
      <c r="A145" s="563" t="s">
        <v>173</v>
      </c>
      <c r="B145" s="587">
        <v>55.352550065229828</v>
      </c>
      <c r="C145" s="588"/>
      <c r="D145" s="587">
        <v>23.03280417436347</v>
      </c>
      <c r="E145" s="588"/>
      <c r="F145" s="587">
        <v>23.03280417436347</v>
      </c>
      <c r="G145" s="588"/>
      <c r="H145" s="587">
        <v>55.352550065229828</v>
      </c>
      <c r="I145" s="588"/>
      <c r="J145" s="587">
        <v>23.03280417436347</v>
      </c>
      <c r="K145" s="588"/>
      <c r="L145" s="587">
        <v>23.03280417436347</v>
      </c>
      <c r="M145" s="588"/>
      <c r="N145" s="587">
        <v>23.03280417436347</v>
      </c>
      <c r="O145" s="588"/>
      <c r="P145" s="587">
        <v>55.352550065229828</v>
      </c>
      <c r="Q145" s="588"/>
      <c r="R145" s="587">
        <v>55.352550065229828</v>
      </c>
      <c r="S145" s="588"/>
      <c r="T145" s="587">
        <v>65.4842134817671</v>
      </c>
      <c r="U145" s="588"/>
      <c r="V145" s="587">
        <v>55.352550065229828</v>
      </c>
      <c r="W145" s="588"/>
      <c r="X145" s="587">
        <v>45.773532750922072</v>
      </c>
      <c r="Y145" s="588"/>
      <c r="Z145" s="587">
        <v>69.695091797537202</v>
      </c>
      <c r="AA145" s="588"/>
      <c r="AB145" s="587">
        <v>3147.9308314991572</v>
      </c>
      <c r="AC145" s="588"/>
      <c r="AD145" s="587">
        <v>1473.1917094415762</v>
      </c>
      <c r="AE145" s="588"/>
      <c r="AF145" s="587">
        <v>9770.8366456831754</v>
      </c>
      <c r="AG145" s="588"/>
      <c r="AH145" s="587">
        <v>2810.8840243867312</v>
      </c>
      <c r="AI145" s="588"/>
      <c r="AJ145" s="587">
        <v>38453.982216651311</v>
      </c>
      <c r="AK145" s="588"/>
      <c r="AL145" s="587">
        <v>12691.500782646579</v>
      </c>
      <c r="AM145" s="588"/>
      <c r="AP145" s="276"/>
    </row>
    <row r="146" spans="1:42" s="42" customFormat="1" x14ac:dyDescent="0.25">
      <c r="A146" s="292" t="s">
        <v>1297</v>
      </c>
      <c r="B146" s="596">
        <v>0.51899492109192069</v>
      </c>
      <c r="C146" s="597"/>
      <c r="D146" s="596">
        <v>0.2755136289343556</v>
      </c>
      <c r="E146" s="597"/>
      <c r="F146" s="596">
        <v>0.2755136289343556</v>
      </c>
      <c r="G146" s="597"/>
      <c r="H146" s="596">
        <v>0.51899492109192069</v>
      </c>
      <c r="I146" s="597"/>
      <c r="J146" s="596">
        <v>0.2755136289343556</v>
      </c>
      <c r="K146" s="597"/>
      <c r="L146" s="596">
        <v>0.2755136289343556</v>
      </c>
      <c r="M146" s="597"/>
      <c r="N146" s="596">
        <v>0.2755136289343556</v>
      </c>
      <c r="O146" s="597"/>
      <c r="P146" s="596">
        <v>0.51899492109192069</v>
      </c>
      <c r="Q146" s="597"/>
      <c r="R146" s="596">
        <v>0.51899492109192069</v>
      </c>
      <c r="S146" s="597"/>
      <c r="T146" s="596">
        <v>0.55263746769026123</v>
      </c>
      <c r="U146" s="597"/>
      <c r="V146" s="596">
        <v>0.51899492109192069</v>
      </c>
      <c r="W146" s="597"/>
      <c r="X146" s="596">
        <v>0.26175934793101024</v>
      </c>
      <c r="Y146" s="597"/>
      <c r="Z146" s="596">
        <v>0.21081102526372045</v>
      </c>
      <c r="AA146" s="597"/>
      <c r="AB146" s="596">
        <v>0.33389111648133663</v>
      </c>
      <c r="AC146" s="597"/>
      <c r="AD146" s="596">
        <v>3.8957452604200036</v>
      </c>
      <c r="AE146" s="597"/>
      <c r="AF146" s="596">
        <v>41.499893220620073</v>
      </c>
      <c r="AG146" s="597"/>
      <c r="AH146" s="596">
        <v>2.0988112419535137</v>
      </c>
      <c r="AI146" s="597"/>
      <c r="AJ146" s="596">
        <v>7.0505173849616565</v>
      </c>
      <c r="AK146" s="597"/>
      <c r="AL146" s="596">
        <v>10.661023226732722</v>
      </c>
      <c r="AM146" s="597"/>
      <c r="AP146" s="276"/>
    </row>
    <row r="147" spans="1:42" s="42" customFormat="1" x14ac:dyDescent="0.25">
      <c r="A147" s="117" t="s">
        <v>1298</v>
      </c>
      <c r="B147" s="580"/>
      <c r="C147" s="33"/>
      <c r="D147" s="580"/>
      <c r="E147" s="33"/>
      <c r="F147" s="580"/>
      <c r="G147" s="33"/>
      <c r="H147" s="580"/>
      <c r="I147" s="33"/>
      <c r="J147" s="580"/>
      <c r="K147" s="33"/>
      <c r="L147" s="580"/>
      <c r="M147" s="33"/>
      <c r="N147" s="580"/>
      <c r="O147" s="33"/>
      <c r="P147" s="580"/>
      <c r="Q147" s="33"/>
      <c r="R147" s="580"/>
      <c r="S147" s="33"/>
      <c r="T147" s="580"/>
      <c r="U147" s="33"/>
      <c r="V147" s="580"/>
      <c r="W147" s="33"/>
      <c r="X147" s="580"/>
      <c r="Y147" s="33"/>
      <c r="Z147" s="580"/>
      <c r="AA147" s="33"/>
      <c r="AB147" s="580"/>
      <c r="AC147" s="33"/>
      <c r="AD147" s="580"/>
      <c r="AE147" s="33"/>
      <c r="AF147" s="580"/>
      <c r="AG147" s="33"/>
      <c r="AH147" s="580"/>
      <c r="AI147" s="33"/>
      <c r="AJ147" s="580"/>
      <c r="AK147" s="33"/>
      <c r="AL147" s="580"/>
      <c r="AM147" s="33"/>
      <c r="AP147" s="5"/>
    </row>
    <row r="148" spans="1:42" s="42" customFormat="1" x14ac:dyDescent="0.25">
      <c r="A148" s="78" t="s">
        <v>77</v>
      </c>
      <c r="B148" s="580">
        <v>0.29914960950078545</v>
      </c>
      <c r="C148" s="33">
        <v>1.3066270438222961E-3</v>
      </c>
      <c r="D148" s="580">
        <v>0.1631537311956866</v>
      </c>
      <c r="E148" s="33">
        <v>6.9046861054009988E-4</v>
      </c>
      <c r="F148" s="580">
        <v>0.1631537311956866</v>
      </c>
      <c r="G148" s="33">
        <v>6.9046861054009988E-4</v>
      </c>
      <c r="H148" s="580">
        <v>0.29914960950078545</v>
      </c>
      <c r="I148" s="33">
        <v>1.3066270438222961E-3</v>
      </c>
      <c r="J148" s="580">
        <v>0.1631537311956866</v>
      </c>
      <c r="K148" s="33">
        <v>6.9046861054009988E-4</v>
      </c>
      <c r="L148" s="580">
        <v>0.1631537311956866</v>
      </c>
      <c r="M148" s="33">
        <v>6.9046861054009988E-4</v>
      </c>
      <c r="N148" s="580">
        <v>0.1631537311956866</v>
      </c>
      <c r="O148" s="33">
        <v>6.9046861054009988E-4</v>
      </c>
      <c r="P148" s="580">
        <v>0.29914960950078545</v>
      </c>
      <c r="Q148" s="33">
        <v>1.3066270438222961E-3</v>
      </c>
      <c r="R148" s="580">
        <v>0.29914960950078545</v>
      </c>
      <c r="S148" s="33">
        <v>1.3066270438222961E-3</v>
      </c>
      <c r="T148" s="580">
        <v>0.29863453216522484</v>
      </c>
      <c r="U148" s="33">
        <v>1.3437683873178316E-3</v>
      </c>
      <c r="V148" s="580">
        <v>0.29914960950078545</v>
      </c>
      <c r="W148" s="33">
        <v>1.3066270438222961E-3</v>
      </c>
      <c r="X148" s="580">
        <v>0.16068241622938864</v>
      </c>
      <c r="Y148" s="33">
        <v>7.3793543998938412E-4</v>
      </c>
      <c r="Z148" s="580">
        <v>0.12283281525496377</v>
      </c>
      <c r="AA148" s="33">
        <v>6.5719854513766863E-4</v>
      </c>
      <c r="AB148" s="580">
        <v>0.14993973317802461</v>
      </c>
      <c r="AC148" s="33">
        <v>9.3246865226367451E-3</v>
      </c>
      <c r="AD148" s="580">
        <v>1.9670912906127707</v>
      </c>
      <c r="AE148" s="33">
        <v>1.5220446895004186E-2</v>
      </c>
      <c r="AF148" s="580">
        <v>8.953032707582345</v>
      </c>
      <c r="AG148" s="33">
        <v>0.13408481244347398</v>
      </c>
      <c r="AH148" s="580">
        <v>1.2867436685031552</v>
      </c>
      <c r="AI148" s="33">
        <v>1.2855389592790782E-2</v>
      </c>
      <c r="AJ148" s="580">
        <v>3.4763046679930265</v>
      </c>
      <c r="AK148" s="33">
        <v>0.12309470935316298</v>
      </c>
      <c r="AL148" s="580">
        <v>5.2206032498859267</v>
      </c>
      <c r="AM148" s="33">
        <v>5.6552251700882135E-2</v>
      </c>
      <c r="AP148" s="41"/>
    </row>
    <row r="149" spans="1:42" s="42" customFormat="1" x14ac:dyDescent="0.25">
      <c r="A149" s="78" t="s">
        <v>78</v>
      </c>
      <c r="B149" s="580">
        <v>2.1426928358921966</v>
      </c>
      <c r="C149" s="33">
        <v>8.9783838670962832E-3</v>
      </c>
      <c r="D149" s="580">
        <v>1.1665966397826639</v>
      </c>
      <c r="E149" s="33">
        <v>4.8232211322561591E-3</v>
      </c>
      <c r="F149" s="580">
        <v>1.1665966397826639</v>
      </c>
      <c r="G149" s="33">
        <v>4.8232211322561591E-3</v>
      </c>
      <c r="H149" s="580">
        <v>2.1426928358921966</v>
      </c>
      <c r="I149" s="33">
        <v>8.9783838670962832E-3</v>
      </c>
      <c r="J149" s="580">
        <v>1.1665966397826639</v>
      </c>
      <c r="K149" s="33">
        <v>4.8232211322561591E-3</v>
      </c>
      <c r="L149" s="580">
        <v>1.1665966397826639</v>
      </c>
      <c r="M149" s="33">
        <v>4.8232211322561591E-3</v>
      </c>
      <c r="N149" s="580">
        <v>1.1665966397826639</v>
      </c>
      <c r="O149" s="33">
        <v>4.8232211322561591E-3</v>
      </c>
      <c r="P149" s="580">
        <v>2.1426928358921966</v>
      </c>
      <c r="Q149" s="33">
        <v>8.9783838670962832E-3</v>
      </c>
      <c r="R149" s="580">
        <v>2.1426928358921966</v>
      </c>
      <c r="S149" s="33">
        <v>8.9783838670962832E-3</v>
      </c>
      <c r="T149" s="580">
        <v>2.1204711946918993</v>
      </c>
      <c r="U149" s="33">
        <v>9.0853548595754546E-3</v>
      </c>
      <c r="V149" s="580">
        <v>2.1426928358921966</v>
      </c>
      <c r="W149" s="33">
        <v>8.9783838670962832E-3</v>
      </c>
      <c r="X149" s="580">
        <v>1.136859818059869</v>
      </c>
      <c r="Y149" s="33">
        <v>4.8924499234036314E-3</v>
      </c>
      <c r="Z149" s="580">
        <v>0.91149180277416886</v>
      </c>
      <c r="AA149" s="33">
        <v>4.0087155267122072E-3</v>
      </c>
      <c r="AB149" s="580">
        <v>1.4199150368566889</v>
      </c>
      <c r="AC149" s="33">
        <v>1.3878854872026272E-2</v>
      </c>
      <c r="AD149" s="580">
        <v>13.287483144367767</v>
      </c>
      <c r="AE149" s="33">
        <v>9.0101169266448317E-2</v>
      </c>
      <c r="AF149" s="580">
        <v>58.612888984355301</v>
      </c>
      <c r="AG149" s="33">
        <v>0.90539475593732344</v>
      </c>
      <c r="AH149" s="580">
        <v>9.210365315416384</v>
      </c>
      <c r="AI149" s="33">
        <v>4.4030146242942846E-2</v>
      </c>
      <c r="AJ149" s="580">
        <v>23.683557026574704</v>
      </c>
      <c r="AK149" s="33">
        <v>0.19163561215323413</v>
      </c>
      <c r="AL149" s="580">
        <v>37.208827360139743</v>
      </c>
      <c r="AM149" s="33">
        <v>0.19125711244571583</v>
      </c>
      <c r="AP149" s="41"/>
    </row>
    <row r="150" spans="1:42" s="42" customFormat="1" x14ac:dyDescent="0.25">
      <c r="A150" s="78" t="s">
        <v>79</v>
      </c>
      <c r="B150" s="580">
        <v>0.42048425033684145</v>
      </c>
      <c r="C150" s="33">
        <v>2.1179023278094941E-2</v>
      </c>
      <c r="D150" s="580">
        <v>0.21681620390948161</v>
      </c>
      <c r="E150" s="33">
        <v>1.1372745636686627E-2</v>
      </c>
      <c r="F150" s="580">
        <v>0.21681620390948161</v>
      </c>
      <c r="G150" s="33">
        <v>1.1372745636686627E-2</v>
      </c>
      <c r="H150" s="580">
        <v>0.42048425033684145</v>
      </c>
      <c r="I150" s="33">
        <v>2.1179023278094941E-2</v>
      </c>
      <c r="J150" s="580">
        <v>0.21681620390948161</v>
      </c>
      <c r="K150" s="33">
        <v>1.1372745636686627E-2</v>
      </c>
      <c r="L150" s="580">
        <v>0.21681620390948161</v>
      </c>
      <c r="M150" s="33">
        <v>1.1372745636686627E-2</v>
      </c>
      <c r="N150" s="580">
        <v>0.21681620390948161</v>
      </c>
      <c r="O150" s="33">
        <v>1.1372745636686627E-2</v>
      </c>
      <c r="P150" s="580">
        <v>0.42048425033684145</v>
      </c>
      <c r="Q150" s="33">
        <v>2.1179023278094941E-2</v>
      </c>
      <c r="R150" s="580">
        <v>0.42048425033684145</v>
      </c>
      <c r="S150" s="33">
        <v>2.1179023278094941E-2</v>
      </c>
      <c r="T150" s="580">
        <v>0.40864043974034531</v>
      </c>
      <c r="U150" s="33">
        <v>2.1518652526315695E-2</v>
      </c>
      <c r="V150" s="580">
        <v>0.42048425033684145</v>
      </c>
      <c r="W150" s="33">
        <v>2.1179023278094941E-2</v>
      </c>
      <c r="X150" s="580">
        <v>0.26812169468741132</v>
      </c>
      <c r="Y150" s="33">
        <v>1.1424165765523729E-2</v>
      </c>
      <c r="Z150" s="580">
        <v>0.30742817391233729</v>
      </c>
      <c r="AA150" s="33">
        <v>9.3764557085918836E-3</v>
      </c>
      <c r="AB150" s="580">
        <v>2.2888254961144714</v>
      </c>
      <c r="AC150" s="33">
        <v>3.0848425947530921E-2</v>
      </c>
      <c r="AD150" s="580">
        <v>3.4745374809612715</v>
      </c>
      <c r="AE150" s="33">
        <v>0.20951087279613781</v>
      </c>
      <c r="AF150" s="580">
        <v>19.980846470382495</v>
      </c>
      <c r="AG150" s="33">
        <v>2.1757168789488288</v>
      </c>
      <c r="AH150" s="580">
        <v>2.2410062357385327</v>
      </c>
      <c r="AI150" s="33">
        <v>0.10155351044555376</v>
      </c>
      <c r="AJ150" s="580">
        <v>7.0188240752075135</v>
      </c>
      <c r="AK150" s="33">
        <v>0.42176447202050477</v>
      </c>
      <c r="AL150" s="580">
        <v>9.4302209111164981</v>
      </c>
      <c r="AM150" s="33">
        <v>0.44564758772867535</v>
      </c>
      <c r="AP150" s="41"/>
    </row>
    <row r="151" spans="1:42" s="42" customFormat="1" x14ac:dyDescent="0.25">
      <c r="A151" s="78" t="s">
        <v>80</v>
      </c>
      <c r="B151" s="580">
        <v>0.18562099322124093</v>
      </c>
      <c r="C151" s="33">
        <v>2.9593942731852008E-3</v>
      </c>
      <c r="D151" s="580">
        <v>9.917861400653688E-2</v>
      </c>
      <c r="E151" s="33">
        <v>1.5866573994327052E-3</v>
      </c>
      <c r="F151" s="580">
        <v>9.917861400653688E-2</v>
      </c>
      <c r="G151" s="33">
        <v>1.5866573994327052E-3</v>
      </c>
      <c r="H151" s="580">
        <v>0.18562099322124093</v>
      </c>
      <c r="I151" s="33">
        <v>2.9593942731852008E-3</v>
      </c>
      <c r="J151" s="580">
        <v>9.917861400653688E-2</v>
      </c>
      <c r="K151" s="33">
        <v>1.5866573994327052E-3</v>
      </c>
      <c r="L151" s="580">
        <v>9.917861400653688E-2</v>
      </c>
      <c r="M151" s="33">
        <v>1.5866573994327052E-3</v>
      </c>
      <c r="N151" s="580">
        <v>9.917861400653688E-2</v>
      </c>
      <c r="O151" s="33">
        <v>1.5866573994327052E-3</v>
      </c>
      <c r="P151" s="580">
        <v>0.18562099322124093</v>
      </c>
      <c r="Q151" s="33">
        <v>2.9593942731852008E-3</v>
      </c>
      <c r="R151" s="580">
        <v>0.18562099322124093</v>
      </c>
      <c r="S151" s="33">
        <v>2.9593942731852008E-3</v>
      </c>
      <c r="T151" s="580">
        <v>0.18783261912629395</v>
      </c>
      <c r="U151" s="33">
        <v>3.0056823051267945E-3</v>
      </c>
      <c r="V151" s="580">
        <v>0.18562099322124093</v>
      </c>
      <c r="W151" s="33">
        <v>2.9593942731852008E-3</v>
      </c>
      <c r="X151" s="580">
        <v>0.10474021879587637</v>
      </c>
      <c r="Y151" s="33">
        <v>1.6029615881316607E-3</v>
      </c>
      <c r="Z151" s="580">
        <v>9.0163330298724503E-2</v>
      </c>
      <c r="AA151" s="33">
        <v>1.3146233686452146E-3</v>
      </c>
      <c r="AB151" s="580">
        <v>0.3148992485263703</v>
      </c>
      <c r="AC151" s="33">
        <v>3.6450174602572706E-3</v>
      </c>
      <c r="AD151" s="580">
        <v>1.2828312119913241</v>
      </c>
      <c r="AE151" s="33">
        <v>2.9484834935686682E-2</v>
      </c>
      <c r="AF151" s="580">
        <v>6.9323043000845175</v>
      </c>
      <c r="AG151" s="33">
        <v>0.33603784628112926</v>
      </c>
      <c r="AH151" s="580">
        <v>0.82556756197498982</v>
      </c>
      <c r="AI151" s="33">
        <v>1.3636894336432408E-2</v>
      </c>
      <c r="AJ151" s="580">
        <v>2.3484151702307061</v>
      </c>
      <c r="AK151" s="33">
        <v>5.1543012165258008E-2</v>
      </c>
      <c r="AL151" s="580">
        <v>3.5987302419267571</v>
      </c>
      <c r="AM151" s="33">
        <v>6.0221171283091117E-2</v>
      </c>
      <c r="AP151" s="41"/>
    </row>
    <row r="152" spans="1:42" s="42" customFormat="1" x14ac:dyDescent="0.25">
      <c r="A152" s="143" t="s">
        <v>81</v>
      </c>
      <c r="B152" s="102">
        <v>8.214037628720057E-2</v>
      </c>
      <c r="C152" s="36">
        <v>1.8784161165932157E-3</v>
      </c>
      <c r="D152" s="102">
        <v>4.4392361080250825E-2</v>
      </c>
      <c r="E152" s="33">
        <v>1.0075588033357393E-3</v>
      </c>
      <c r="F152" s="102">
        <v>4.4392361080250825E-2</v>
      </c>
      <c r="G152" s="33">
        <v>1.0075588033357393E-3</v>
      </c>
      <c r="H152" s="102">
        <v>8.214037628720057E-2</v>
      </c>
      <c r="I152" s="36">
        <v>1.8784161165932157E-3</v>
      </c>
      <c r="J152" s="102">
        <v>4.4392361080250825E-2</v>
      </c>
      <c r="K152" s="33">
        <v>1.0075588033357393E-3</v>
      </c>
      <c r="L152" s="102">
        <v>4.4392361080250825E-2</v>
      </c>
      <c r="M152" s="33">
        <v>1.0075588033357393E-3</v>
      </c>
      <c r="N152" s="102">
        <v>4.4392361080250825E-2</v>
      </c>
      <c r="O152" s="33">
        <v>1.0075588033357393E-3</v>
      </c>
      <c r="P152" s="102">
        <v>8.214037628720057E-2</v>
      </c>
      <c r="Q152" s="36">
        <v>1.8784161165932157E-3</v>
      </c>
      <c r="R152" s="102">
        <v>8.214037628720057E-2</v>
      </c>
      <c r="S152" s="36">
        <v>1.8784161165932157E-3</v>
      </c>
      <c r="T152" s="102">
        <v>8.4069663846473949E-2</v>
      </c>
      <c r="U152" s="36">
        <v>1.9094539919491968E-3</v>
      </c>
      <c r="V152" s="102">
        <v>8.214037628720057E-2</v>
      </c>
      <c r="W152" s="36">
        <v>1.8784161165932157E-3</v>
      </c>
      <c r="X152" s="102">
        <v>4.431518173588174E-2</v>
      </c>
      <c r="Y152" s="36">
        <v>1.0128105508152405E-3</v>
      </c>
      <c r="Z152" s="102">
        <v>3.3254378555904691E-2</v>
      </c>
      <c r="AA152" s="36">
        <v>8.3217921420408096E-4</v>
      </c>
      <c r="AB152" s="102">
        <v>4.9321165842329755E-2</v>
      </c>
      <c r="AC152" s="36">
        <v>2.5174590542278276E-3</v>
      </c>
      <c r="AD152" s="102">
        <v>0.54861213564038569</v>
      </c>
      <c r="AE152" s="36">
        <v>1.8540722716622042E-2</v>
      </c>
      <c r="AF152" s="102">
        <v>3.1608144106445168</v>
      </c>
      <c r="AG152" s="36">
        <v>0.20962638534245148</v>
      </c>
      <c r="AH152" s="102">
        <v>0.35721111102470399</v>
      </c>
      <c r="AI152" s="36">
        <v>8.8320454847986632E-3</v>
      </c>
      <c r="AJ152" s="102">
        <v>1.1725524304581929</v>
      </c>
      <c r="AK152" s="36">
        <v>3.5207514463860869E-2</v>
      </c>
      <c r="AL152" s="102">
        <v>1.5733561049162921</v>
      </c>
      <c r="AM152" s="36">
        <v>3.8988264975112825E-2</v>
      </c>
    </row>
    <row r="153" spans="1:42" s="42" customFormat="1" x14ac:dyDescent="0.25">
      <c r="A153" s="78" t="s">
        <v>82</v>
      </c>
      <c r="B153" s="580">
        <v>1.1984498247530717</v>
      </c>
      <c r="C153" s="33">
        <v>7.5122813067208583E-2</v>
      </c>
      <c r="D153" s="580">
        <v>0.62854233914122615</v>
      </c>
      <c r="E153" s="33">
        <v>4.0319111071736455E-2</v>
      </c>
      <c r="F153" s="580">
        <v>0.62854233914122615</v>
      </c>
      <c r="G153" s="33">
        <v>4.0319111071736455E-2</v>
      </c>
      <c r="H153" s="580">
        <v>1.1984498247530717</v>
      </c>
      <c r="I153" s="33">
        <v>7.5122813067208583E-2</v>
      </c>
      <c r="J153" s="580">
        <v>0.62854233914122615</v>
      </c>
      <c r="K153" s="33">
        <v>4.0319111071736455E-2</v>
      </c>
      <c r="L153" s="580">
        <v>0.62854233914122615</v>
      </c>
      <c r="M153" s="33">
        <v>4.0319111071736455E-2</v>
      </c>
      <c r="N153" s="580">
        <v>0.62854233914122615</v>
      </c>
      <c r="O153" s="33">
        <v>4.0319111071736455E-2</v>
      </c>
      <c r="P153" s="580">
        <v>1.1984498247530717</v>
      </c>
      <c r="Q153" s="33">
        <v>7.5122813067208583E-2</v>
      </c>
      <c r="R153" s="580">
        <v>1.1984498247530717</v>
      </c>
      <c r="S153" s="33">
        <v>7.5122813067208583E-2</v>
      </c>
      <c r="T153" s="580">
        <v>1.1850937859659405</v>
      </c>
      <c r="U153" s="33">
        <v>7.6631274605406696E-2</v>
      </c>
      <c r="V153" s="580">
        <v>1.1984498247530717</v>
      </c>
      <c r="W153" s="33">
        <v>7.5122813067208583E-2</v>
      </c>
      <c r="X153" s="580">
        <v>0.76560420712015642</v>
      </c>
      <c r="Y153" s="33">
        <v>4.0053959560923127E-2</v>
      </c>
      <c r="Z153" s="580">
        <v>0.66277123301419538</v>
      </c>
      <c r="AA153" s="33">
        <v>3.2659616435997248E-2</v>
      </c>
      <c r="AB153" s="580">
        <v>1.9009857196176521</v>
      </c>
      <c r="AC153" s="33">
        <v>7.6480874500213222E-2</v>
      </c>
      <c r="AD153" s="580">
        <v>10.370004242484619</v>
      </c>
      <c r="AE153" s="33">
        <v>0.73929925491777104</v>
      </c>
      <c r="AF153" s="580">
        <v>86.273820320718144</v>
      </c>
      <c r="AG153" s="33">
        <v>8.4731366459015014</v>
      </c>
      <c r="AH153" s="580">
        <v>5.1467706727036449</v>
      </c>
      <c r="AI153" s="33">
        <v>0.33306510058121802</v>
      </c>
      <c r="AJ153" s="580">
        <v>13.392134385710593</v>
      </c>
      <c r="AK153" s="33">
        <v>1.1341195953458714</v>
      </c>
      <c r="AL153" s="580">
        <v>22.378885732748159</v>
      </c>
      <c r="AM153" s="33">
        <v>1.4853542511315889</v>
      </c>
      <c r="AP153" s="41"/>
    </row>
    <row r="154" spans="1:42" s="42" customFormat="1" x14ac:dyDescent="0.25">
      <c r="A154" s="78" t="s">
        <v>83</v>
      </c>
      <c r="B154" s="580">
        <v>1.6697311010650292E-3</v>
      </c>
      <c r="C154" s="33">
        <v>1.1500093386050118E-4</v>
      </c>
      <c r="D154" s="580">
        <v>8.8305242043468441E-4</v>
      </c>
      <c r="E154" s="33">
        <v>6.1627224934043001E-5</v>
      </c>
      <c r="F154" s="580">
        <v>8.8305242043468441E-4</v>
      </c>
      <c r="G154" s="33">
        <v>6.1627224934043001E-5</v>
      </c>
      <c r="H154" s="580">
        <v>1.6697311010650292E-3</v>
      </c>
      <c r="I154" s="33">
        <v>1.1500093386050118E-4</v>
      </c>
      <c r="J154" s="580">
        <v>8.8305242043468441E-4</v>
      </c>
      <c r="K154" s="33">
        <v>6.1627224934043001E-5</v>
      </c>
      <c r="L154" s="580">
        <v>8.8305242043468441E-4</v>
      </c>
      <c r="M154" s="33">
        <v>6.1627224934043001E-5</v>
      </c>
      <c r="N154" s="580">
        <v>8.8305242043468441E-4</v>
      </c>
      <c r="O154" s="33">
        <v>6.1627224934043001E-5</v>
      </c>
      <c r="P154" s="580">
        <v>1.6697311010650292E-3</v>
      </c>
      <c r="Q154" s="33">
        <v>1.1500093386050118E-4</v>
      </c>
      <c r="R154" s="580">
        <v>1.6697311010650292E-3</v>
      </c>
      <c r="S154" s="33">
        <v>1.1500093386050118E-4</v>
      </c>
      <c r="T154" s="580">
        <v>1.6801540737299335E-3</v>
      </c>
      <c r="U154" s="33">
        <v>1.1641992072612987E-4</v>
      </c>
      <c r="V154" s="580">
        <v>1.6697311010650292E-3</v>
      </c>
      <c r="W154" s="33">
        <v>1.1500093386050118E-4</v>
      </c>
      <c r="X154" s="580">
        <v>9.8077799906614443E-4</v>
      </c>
      <c r="Y154" s="33">
        <v>6.2856480383974281E-5</v>
      </c>
      <c r="Z154" s="580">
        <v>8.640405819362513E-4</v>
      </c>
      <c r="AA154" s="33">
        <v>5.2148392390160847E-5</v>
      </c>
      <c r="AB154" s="580">
        <v>4.4639246428828869E-3</v>
      </c>
      <c r="AC154" s="33">
        <v>1.9809472318890094E-4</v>
      </c>
      <c r="AD154" s="580">
        <v>1.419791364367245E-2</v>
      </c>
      <c r="AE154" s="33">
        <v>1.1476879138458483E-3</v>
      </c>
      <c r="AF154" s="580">
        <v>0.11954834243826609</v>
      </c>
      <c r="AG154" s="33">
        <v>1.288076414697437E-2</v>
      </c>
      <c r="AH154" s="580">
        <v>9.0884817941993493E-3</v>
      </c>
      <c r="AI154" s="33">
        <v>5.7671540783881805E-4</v>
      </c>
      <c r="AJ154" s="580">
        <v>4.6897561427803609E-2</v>
      </c>
      <c r="AK154" s="33">
        <v>2.645484117589848E-3</v>
      </c>
      <c r="AL154" s="580">
        <v>3.9794598904992221E-2</v>
      </c>
      <c r="AM154" s="33">
        <v>2.5202461011607502E-3</v>
      </c>
      <c r="AP154" s="276"/>
    </row>
    <row r="155" spans="1:42" s="42" customFormat="1" x14ac:dyDescent="0.25">
      <c r="A155" s="78" t="s">
        <v>84</v>
      </c>
      <c r="B155" s="580">
        <v>3.4417709866530234E-3</v>
      </c>
      <c r="C155" s="33">
        <v>3.1088777897380081E-4</v>
      </c>
      <c r="D155" s="580">
        <v>1.8484952224433701E-3</v>
      </c>
      <c r="E155" s="33">
        <v>1.6681285518888915E-4</v>
      </c>
      <c r="F155" s="580">
        <v>1.8484952224433701E-3</v>
      </c>
      <c r="G155" s="33">
        <v>1.6681285518888915E-4</v>
      </c>
      <c r="H155" s="580">
        <v>3.4417709866530234E-3</v>
      </c>
      <c r="I155" s="33">
        <v>3.1088777897380081E-4</v>
      </c>
      <c r="J155" s="580">
        <v>1.8484952224433701E-3</v>
      </c>
      <c r="K155" s="33">
        <v>1.6681285518888915E-4</v>
      </c>
      <c r="L155" s="580">
        <v>1.8484952224433701E-3</v>
      </c>
      <c r="M155" s="33">
        <v>1.6681285518888915E-4</v>
      </c>
      <c r="N155" s="580">
        <v>1.8484952224433701E-3</v>
      </c>
      <c r="O155" s="33">
        <v>1.6681285518888915E-4</v>
      </c>
      <c r="P155" s="580">
        <v>3.4417709866530234E-3</v>
      </c>
      <c r="Q155" s="33">
        <v>3.1088777897380081E-4</v>
      </c>
      <c r="R155" s="580">
        <v>3.4417709866530234E-3</v>
      </c>
      <c r="S155" s="33">
        <v>3.1088777897380081E-4</v>
      </c>
      <c r="T155" s="580">
        <v>3.4818885735664233E-3</v>
      </c>
      <c r="U155" s="33">
        <v>3.1369961208185397E-4</v>
      </c>
      <c r="V155" s="580">
        <v>3.4417709866530234E-3</v>
      </c>
      <c r="W155" s="33">
        <v>3.1088777897380081E-4</v>
      </c>
      <c r="X155" s="580">
        <v>1.8899944511352375E-3</v>
      </c>
      <c r="Y155" s="33">
        <v>1.7049001627669256E-4</v>
      </c>
      <c r="Z155" s="580">
        <v>1.5561075724721989E-3</v>
      </c>
      <c r="AA155" s="33">
        <v>1.4161577903874599E-4</v>
      </c>
      <c r="AB155" s="580">
        <v>7.4978290476469412E-3</v>
      </c>
      <c r="AC155" s="33">
        <v>5.3286678583292098E-4</v>
      </c>
      <c r="AD155" s="580">
        <v>2.7940460428952832E-2</v>
      </c>
      <c r="AE155" s="33">
        <v>2.9822135186363314E-3</v>
      </c>
      <c r="AF155" s="580">
        <v>0.21705571643578575</v>
      </c>
      <c r="AG155" s="33">
        <v>3.2657046110453038E-2</v>
      </c>
      <c r="AH155" s="580">
        <v>1.9137914583485093E-2</v>
      </c>
      <c r="AI155" s="33">
        <v>1.5497908340127101E-3</v>
      </c>
      <c r="AJ155" s="580">
        <v>0.10573486401188238</v>
      </c>
      <c r="AK155" s="33">
        <v>6.8931801829767939E-3</v>
      </c>
      <c r="AL155" s="580">
        <v>8.2508877376134257E-2</v>
      </c>
      <c r="AM155" s="33">
        <v>6.7045941048417407E-3</v>
      </c>
      <c r="AP155" s="276"/>
    </row>
    <row r="156" spans="1:42" s="42" customFormat="1" x14ac:dyDescent="0.25">
      <c r="A156" s="78" t="s">
        <v>85</v>
      </c>
      <c r="B156" s="580">
        <v>0.64858414002995179</v>
      </c>
      <c r="C156" s="33"/>
      <c r="D156" s="580">
        <v>0.34824852034604659</v>
      </c>
      <c r="E156" s="33"/>
      <c r="F156" s="580">
        <v>0.34824852034604659</v>
      </c>
      <c r="G156" s="33"/>
      <c r="H156" s="580">
        <v>0.64858414002995179</v>
      </c>
      <c r="I156" s="33"/>
      <c r="J156" s="580">
        <v>0.34824852034604659</v>
      </c>
      <c r="K156" s="33"/>
      <c r="L156" s="580">
        <v>0.34824852034604659</v>
      </c>
      <c r="M156" s="33"/>
      <c r="N156" s="580">
        <v>0.34824852034604659</v>
      </c>
      <c r="O156" s="33"/>
      <c r="P156" s="580">
        <v>0.64858414002995179</v>
      </c>
      <c r="Q156" s="33"/>
      <c r="R156" s="580">
        <v>0.64858414002995179</v>
      </c>
      <c r="S156" s="33"/>
      <c r="T156" s="580">
        <v>0.65737840422070792</v>
      </c>
      <c r="U156" s="33"/>
      <c r="V156" s="580">
        <v>0.64858414002995179</v>
      </c>
      <c r="W156" s="33"/>
      <c r="X156" s="580">
        <v>0.35987291266816335</v>
      </c>
      <c r="Y156" s="33"/>
      <c r="Z156" s="580">
        <v>0.29863377994951124</v>
      </c>
      <c r="AA156" s="33"/>
      <c r="AB156" s="580">
        <v>1.1508289777178438</v>
      </c>
      <c r="AC156" s="33"/>
      <c r="AD156" s="580">
        <v>6.5934907614433058</v>
      </c>
      <c r="AE156" s="33"/>
      <c r="AF156" s="580">
        <v>43.831808005117374</v>
      </c>
      <c r="AG156" s="33"/>
      <c r="AH156" s="580">
        <v>3.1834945330676967</v>
      </c>
      <c r="AI156" s="33"/>
      <c r="AJ156" s="580">
        <v>13.286417737323536</v>
      </c>
      <c r="AK156" s="33"/>
      <c r="AL156" s="580">
        <v>13.766210900185172</v>
      </c>
      <c r="AM156" s="33"/>
      <c r="AP156" s="41"/>
    </row>
    <row r="157" spans="1:42" s="42" customFormat="1" x14ac:dyDescent="0.25">
      <c r="A157" s="78" t="s">
        <v>86</v>
      </c>
      <c r="B157" s="580">
        <v>3.6877266903227904E-3</v>
      </c>
      <c r="C157" s="33"/>
      <c r="D157" s="580">
        <v>1.9716501115775095E-3</v>
      </c>
      <c r="E157" s="33"/>
      <c r="F157" s="580">
        <v>1.9716501115775095E-3</v>
      </c>
      <c r="G157" s="33"/>
      <c r="H157" s="580">
        <v>3.6877266903227904E-3</v>
      </c>
      <c r="I157" s="33"/>
      <c r="J157" s="580">
        <v>1.9716501115775095E-3</v>
      </c>
      <c r="K157" s="33"/>
      <c r="L157" s="580">
        <v>1.9716501115775095E-3</v>
      </c>
      <c r="M157" s="33"/>
      <c r="N157" s="580">
        <v>1.9716501115775095E-3</v>
      </c>
      <c r="O157" s="33"/>
      <c r="P157" s="580">
        <v>3.6877266903227904E-3</v>
      </c>
      <c r="Q157" s="33"/>
      <c r="R157" s="580">
        <v>3.6877266903227904E-3</v>
      </c>
      <c r="S157" s="33"/>
      <c r="T157" s="580">
        <v>3.749898959484453E-3</v>
      </c>
      <c r="U157" s="33"/>
      <c r="V157" s="580">
        <v>3.6877266903227904E-3</v>
      </c>
      <c r="W157" s="33"/>
      <c r="X157" s="580">
        <v>2.0172383875840397E-3</v>
      </c>
      <c r="Y157" s="33"/>
      <c r="Z157" s="580">
        <v>1.7189309994025432E-3</v>
      </c>
      <c r="AA157" s="33"/>
      <c r="AB157" s="580">
        <v>7.0396261807065316E-3</v>
      </c>
      <c r="AC157" s="33"/>
      <c r="AD157" s="580">
        <v>3.4227966095704047E-2</v>
      </c>
      <c r="AE157" s="33"/>
      <c r="AF157" s="580">
        <v>0.29100309651895506</v>
      </c>
      <c r="AG157" s="33"/>
      <c r="AH157" s="580">
        <v>1.8460894147030161E-2</v>
      </c>
      <c r="AI157" s="33"/>
      <c r="AJ157" s="580">
        <v>8.2412426891509308E-2</v>
      </c>
      <c r="AK157" s="33"/>
      <c r="AL157" s="580">
        <v>8.134988298568617E-2</v>
      </c>
      <c r="AM157" s="33"/>
      <c r="AP157" s="41"/>
    </row>
    <row r="158" spans="1:42" s="42" customFormat="1" x14ac:dyDescent="0.25">
      <c r="A158" s="563" t="s">
        <v>87</v>
      </c>
      <c r="B158" s="587">
        <v>394.91733002742922</v>
      </c>
      <c r="C158" s="588"/>
      <c r="D158" s="587">
        <v>206.03468944882337</v>
      </c>
      <c r="E158" s="588"/>
      <c r="F158" s="587">
        <v>206.03468944882337</v>
      </c>
      <c r="G158" s="588"/>
      <c r="H158" s="587">
        <v>394.91733002742922</v>
      </c>
      <c r="I158" s="588"/>
      <c r="J158" s="587">
        <v>206.03468944882337</v>
      </c>
      <c r="K158" s="588"/>
      <c r="L158" s="587">
        <v>206.03468944882337</v>
      </c>
      <c r="M158" s="588"/>
      <c r="N158" s="587">
        <v>206.03468944882337</v>
      </c>
      <c r="O158" s="588"/>
      <c r="P158" s="587">
        <v>394.91733002742922</v>
      </c>
      <c r="Q158" s="588"/>
      <c r="R158" s="587">
        <v>394.91733002742922</v>
      </c>
      <c r="S158" s="588"/>
      <c r="T158" s="587">
        <v>389.30683960224928</v>
      </c>
      <c r="U158" s="588"/>
      <c r="V158" s="587">
        <v>394.91733002742922</v>
      </c>
      <c r="W158" s="588"/>
      <c r="X158" s="587">
        <v>237.87306786615443</v>
      </c>
      <c r="Y158" s="588"/>
      <c r="Z158" s="587">
        <v>256.07910739695285</v>
      </c>
      <c r="AA158" s="588"/>
      <c r="AB158" s="587">
        <v>1730.9950081739214</v>
      </c>
      <c r="AC158" s="588"/>
      <c r="AD158" s="587">
        <v>3200.3218092076136</v>
      </c>
      <c r="AE158" s="588"/>
      <c r="AF158" s="587">
        <v>21284.490257803613</v>
      </c>
      <c r="AG158" s="588"/>
      <c r="AH158" s="587">
        <v>2061.9152671351385</v>
      </c>
      <c r="AI158" s="588"/>
      <c r="AJ158" s="587">
        <v>7178.5380541475515</v>
      </c>
      <c r="AK158" s="588"/>
      <c r="AL158" s="587">
        <v>8812.123418929079</v>
      </c>
      <c r="AM158" s="588"/>
      <c r="AP158" s="276"/>
    </row>
    <row r="159" spans="1:42" s="42" customFormat="1" x14ac:dyDescent="0.25"/>
    <row r="160" spans="1:42" s="42" customFormat="1" x14ac:dyDescent="0.25">
      <c r="A160" s="595" t="s">
        <v>1299</v>
      </c>
    </row>
    <row r="161" spans="1:71" s="42" customFormat="1" ht="39" customHeight="1" x14ac:dyDescent="0.25">
      <c r="A161" s="69"/>
      <c r="B161" s="707" t="s">
        <v>1232</v>
      </c>
      <c r="C161" s="709"/>
      <c r="D161" s="707" t="s">
        <v>1233</v>
      </c>
      <c r="E161" s="709"/>
      <c r="F161" s="707" t="s">
        <v>1261</v>
      </c>
      <c r="G161" s="709"/>
      <c r="H161" s="707" t="s">
        <v>1235</v>
      </c>
      <c r="I161" s="709"/>
      <c r="J161" s="707" t="s">
        <v>1236</v>
      </c>
      <c r="K161" s="709"/>
      <c r="L161" s="707" t="s">
        <v>1237</v>
      </c>
      <c r="M161" s="709"/>
      <c r="N161" s="707" t="s">
        <v>1238</v>
      </c>
      <c r="O161" s="709"/>
      <c r="P161" s="707" t="s">
        <v>1239</v>
      </c>
      <c r="Q161" s="709"/>
      <c r="R161" s="707" t="s">
        <v>1289</v>
      </c>
      <c r="S161" s="709"/>
      <c r="T161" s="707" t="s">
        <v>1290</v>
      </c>
      <c r="U161" s="709"/>
      <c r="V161" s="707" t="s">
        <v>1291</v>
      </c>
      <c r="W161" s="709"/>
      <c r="X161" s="707" t="s">
        <v>1243</v>
      </c>
      <c r="Y161" s="709"/>
      <c r="Z161" s="707" t="s">
        <v>1244</v>
      </c>
      <c r="AA161" s="709"/>
      <c r="AB161" s="707" t="s">
        <v>1245</v>
      </c>
      <c r="AC161" s="709"/>
      <c r="AD161" s="707" t="s">
        <v>1292</v>
      </c>
      <c r="AE161" s="709"/>
      <c r="AF161" s="707" t="s">
        <v>1247</v>
      </c>
      <c r="AG161" s="709"/>
      <c r="AH161" s="707" t="s">
        <v>1248</v>
      </c>
      <c r="AI161" s="709"/>
      <c r="AJ161" s="707" t="s">
        <v>1249</v>
      </c>
      <c r="AK161" s="709"/>
      <c r="AL161" s="707" t="s">
        <v>1250</v>
      </c>
      <c r="AM161" s="709"/>
      <c r="AN161" s="707" t="s">
        <v>1251</v>
      </c>
      <c r="AO161" s="709"/>
      <c r="AP161" s="707" t="s">
        <v>1252</v>
      </c>
      <c r="AQ161" s="709"/>
      <c r="AR161" s="707" t="s">
        <v>1253</v>
      </c>
      <c r="AS161" s="709"/>
      <c r="AT161" s="707" t="s">
        <v>1254</v>
      </c>
      <c r="AU161" s="709"/>
      <c r="AV161" s="707" t="s">
        <v>1255</v>
      </c>
      <c r="AW161" s="709"/>
      <c r="AX161" s="707" t="s">
        <v>1256</v>
      </c>
      <c r="AY161" s="709"/>
      <c r="AZ161" s="707" t="s">
        <v>1257</v>
      </c>
      <c r="BA161" s="709"/>
      <c r="BB161" s="707" t="s">
        <v>1294</v>
      </c>
      <c r="BC161" s="709"/>
      <c r="BD161" s="707" t="s">
        <v>1262</v>
      </c>
      <c r="BE161" s="709"/>
      <c r="BF161" s="707" t="s">
        <v>1263</v>
      </c>
      <c r="BG161" s="709"/>
      <c r="BH161" s="707" t="s">
        <v>1264</v>
      </c>
      <c r="BI161" s="709"/>
      <c r="BJ161" s="707" t="s">
        <v>1265</v>
      </c>
      <c r="BK161" s="709"/>
      <c r="BL161" s="707" t="s">
        <v>1266</v>
      </c>
      <c r="BM161" s="709"/>
      <c r="BN161" s="707" t="s">
        <v>1259</v>
      </c>
      <c r="BO161" s="709"/>
      <c r="BP161" s="707" t="s">
        <v>1267</v>
      </c>
      <c r="BQ161" s="709"/>
      <c r="BR161" s="707" t="s">
        <v>1268</v>
      </c>
      <c r="BS161" s="709"/>
    </row>
    <row r="162" spans="1:71" s="42" customFormat="1" x14ac:dyDescent="0.25">
      <c r="A162" s="107" t="s">
        <v>1269</v>
      </c>
      <c r="B162" s="593" t="s">
        <v>198</v>
      </c>
      <c r="C162" s="594" t="s">
        <v>1229</v>
      </c>
      <c r="D162" s="593" t="s">
        <v>198</v>
      </c>
      <c r="E162" s="594" t="s">
        <v>1229</v>
      </c>
      <c r="F162" s="593" t="s">
        <v>198</v>
      </c>
      <c r="G162" s="594" t="s">
        <v>1229</v>
      </c>
      <c r="H162" s="593" t="s">
        <v>198</v>
      </c>
      <c r="I162" s="594" t="s">
        <v>1229</v>
      </c>
      <c r="J162" s="593" t="s">
        <v>198</v>
      </c>
      <c r="K162" s="594" t="s">
        <v>1229</v>
      </c>
      <c r="L162" s="593" t="s">
        <v>198</v>
      </c>
      <c r="M162" s="594" t="s">
        <v>1229</v>
      </c>
      <c r="N162" s="593" t="s">
        <v>198</v>
      </c>
      <c r="O162" s="594" t="s">
        <v>1229</v>
      </c>
      <c r="P162" s="593" t="s">
        <v>198</v>
      </c>
      <c r="Q162" s="594" t="s">
        <v>1229</v>
      </c>
      <c r="R162" s="593" t="s">
        <v>198</v>
      </c>
      <c r="S162" s="594" t="s">
        <v>1229</v>
      </c>
      <c r="T162" s="593" t="s">
        <v>198</v>
      </c>
      <c r="U162" s="594" t="s">
        <v>1229</v>
      </c>
      <c r="V162" s="593" t="s">
        <v>198</v>
      </c>
      <c r="W162" s="594" t="s">
        <v>1229</v>
      </c>
      <c r="X162" s="593" t="s">
        <v>198</v>
      </c>
      <c r="Y162" s="594" t="s">
        <v>1229</v>
      </c>
      <c r="Z162" s="593" t="s">
        <v>198</v>
      </c>
      <c r="AA162" s="594" t="s">
        <v>1229</v>
      </c>
      <c r="AB162" s="593" t="s">
        <v>198</v>
      </c>
      <c r="AC162" s="594" t="s">
        <v>1229</v>
      </c>
      <c r="AD162" s="593" t="s">
        <v>198</v>
      </c>
      <c r="AE162" s="594" t="s">
        <v>1229</v>
      </c>
      <c r="AF162" s="593" t="s">
        <v>198</v>
      </c>
      <c r="AG162" s="594" t="s">
        <v>1229</v>
      </c>
      <c r="AH162" s="593" t="s">
        <v>198</v>
      </c>
      <c r="AI162" s="594" t="s">
        <v>1229</v>
      </c>
      <c r="AJ162" s="593" t="s">
        <v>198</v>
      </c>
      <c r="AK162" s="594" t="s">
        <v>1229</v>
      </c>
      <c r="AL162" s="593" t="s">
        <v>198</v>
      </c>
      <c r="AM162" s="594" t="s">
        <v>1229</v>
      </c>
      <c r="AN162" s="593" t="s">
        <v>198</v>
      </c>
      <c r="AO162" s="594" t="s">
        <v>1229</v>
      </c>
      <c r="AP162" s="294"/>
      <c r="AQ162" s="294"/>
      <c r="AR162" s="593" t="s">
        <v>198</v>
      </c>
      <c r="AS162" s="594" t="s">
        <v>1229</v>
      </c>
      <c r="AT162" s="593" t="s">
        <v>198</v>
      </c>
      <c r="AU162" s="594" t="s">
        <v>1229</v>
      </c>
      <c r="AV162" s="593" t="s">
        <v>198</v>
      </c>
      <c r="AW162" s="594" t="s">
        <v>1229</v>
      </c>
      <c r="AX162" s="593" t="s">
        <v>198</v>
      </c>
      <c r="AY162" s="594" t="s">
        <v>1229</v>
      </c>
      <c r="AZ162" s="593" t="s">
        <v>198</v>
      </c>
      <c r="BA162" s="594" t="s">
        <v>1229</v>
      </c>
      <c r="BB162" s="593" t="s">
        <v>198</v>
      </c>
      <c r="BC162" s="594" t="s">
        <v>1229</v>
      </c>
      <c r="BD162" s="593" t="s">
        <v>198</v>
      </c>
      <c r="BE162" s="594" t="s">
        <v>1229</v>
      </c>
      <c r="BF162" s="593" t="s">
        <v>198</v>
      </c>
      <c r="BG162" s="594" t="s">
        <v>1229</v>
      </c>
      <c r="BH162" s="593" t="s">
        <v>198</v>
      </c>
      <c r="BI162" s="594" t="s">
        <v>1229</v>
      </c>
      <c r="BJ162" s="593" t="s">
        <v>198</v>
      </c>
      <c r="BK162" s="594" t="s">
        <v>1229</v>
      </c>
      <c r="BL162" s="593" t="s">
        <v>198</v>
      </c>
      <c r="BM162" s="594" t="s">
        <v>1229</v>
      </c>
      <c r="BN162" s="593" t="s">
        <v>198</v>
      </c>
      <c r="BO162" s="594" t="s">
        <v>1229</v>
      </c>
      <c r="BP162" s="593" t="s">
        <v>198</v>
      </c>
      <c r="BQ162" s="594" t="s">
        <v>1229</v>
      </c>
      <c r="BR162" s="593" t="s">
        <v>198</v>
      </c>
      <c r="BS162" s="594" t="s">
        <v>1229</v>
      </c>
    </row>
    <row r="163" spans="1:71" s="42" customFormat="1" x14ac:dyDescent="0.25">
      <c r="A163" s="225" t="s">
        <v>1300</v>
      </c>
      <c r="B163" s="583">
        <v>6777.1597569827691</v>
      </c>
      <c r="C163" s="584"/>
      <c r="D163" s="583">
        <v>6777.1597569827691</v>
      </c>
      <c r="E163" s="584"/>
      <c r="F163" s="583">
        <v>3722.8376123841044</v>
      </c>
      <c r="G163" s="584"/>
      <c r="H163" s="583">
        <v>2396.3643685535444</v>
      </c>
      <c r="I163" s="584"/>
      <c r="J163" s="583">
        <v>4164.9953603276244</v>
      </c>
      <c r="K163" s="584"/>
      <c r="L163" s="583">
        <v>4255.9680661072071</v>
      </c>
      <c r="M163" s="584"/>
      <c r="N163" s="583">
        <v>2298.9156003988564</v>
      </c>
      <c r="O163" s="584"/>
      <c r="P163" s="583">
        <v>32359.342302141191</v>
      </c>
      <c r="Q163" s="584"/>
      <c r="R163" s="583">
        <v>4164.9953603276244</v>
      </c>
      <c r="S163" s="584"/>
      <c r="T163" s="583">
        <v>2225.7069921542907</v>
      </c>
      <c r="U163" s="584"/>
      <c r="V163" s="583">
        <v>2225.7069921542907</v>
      </c>
      <c r="W163" s="584"/>
      <c r="X163" s="583">
        <v>4164.9953603276244</v>
      </c>
      <c r="Y163" s="584"/>
      <c r="Z163" s="583">
        <v>2225.7069921542907</v>
      </c>
      <c r="AA163" s="584"/>
      <c r="AB163" s="583">
        <v>2225.7069921542907</v>
      </c>
      <c r="AC163" s="584"/>
      <c r="AD163" s="583">
        <v>2225.7069921542907</v>
      </c>
      <c r="AE163" s="584"/>
      <c r="AF163" s="583">
        <v>4164.9953603276244</v>
      </c>
      <c r="AG163" s="584"/>
      <c r="AH163" s="583">
        <v>4164.9953603276244</v>
      </c>
      <c r="AI163" s="584"/>
      <c r="AJ163" s="583">
        <v>4256.8869823272034</v>
      </c>
      <c r="AK163" s="584"/>
      <c r="AL163" s="583">
        <v>4256.8869823272034</v>
      </c>
      <c r="AM163" s="584"/>
      <c r="AN163" s="583">
        <v>4256.8869823272034</v>
      </c>
      <c r="AO163" s="584"/>
      <c r="AP163" s="583">
        <v>4256.8869823272034</v>
      </c>
      <c r="AQ163" s="584"/>
      <c r="AR163" s="583">
        <v>4256.8869823272034</v>
      </c>
      <c r="AS163" s="584"/>
      <c r="AT163" s="583">
        <v>4164.9953603276244</v>
      </c>
      <c r="AU163" s="584"/>
      <c r="AV163" s="583">
        <v>4164.9953603276244</v>
      </c>
      <c r="AW163" s="584"/>
      <c r="AX163" s="583">
        <v>4164.9953603276244</v>
      </c>
      <c r="AY163" s="584"/>
      <c r="AZ163" s="583">
        <v>4164.9953603276244</v>
      </c>
      <c r="BA163" s="584"/>
      <c r="BB163" s="583">
        <v>4164.9953603276244</v>
      </c>
      <c r="BC163" s="584"/>
      <c r="BD163" s="583">
        <v>2298.9156003988564</v>
      </c>
      <c r="BE163" s="584"/>
      <c r="BF163" s="583">
        <v>1942.8632122964893</v>
      </c>
      <c r="BG163" s="584"/>
      <c r="BH163" s="583">
        <v>8268.2212541367317</v>
      </c>
      <c r="BI163" s="584"/>
      <c r="BJ163" s="583">
        <v>37264.078368077076</v>
      </c>
      <c r="BK163" s="584"/>
      <c r="BL163" s="583">
        <v>298420.19249369198</v>
      </c>
      <c r="BM163" s="584"/>
      <c r="BN163" s="583">
        <v>20789.660337162353</v>
      </c>
      <c r="BO163" s="584"/>
      <c r="BP163" s="583">
        <v>91867.56540363704</v>
      </c>
      <c r="BQ163" s="584"/>
      <c r="BR163" s="583">
        <v>91973.885657616323</v>
      </c>
      <c r="BS163" s="584"/>
    </row>
    <row r="164" spans="1:71" s="42" customFormat="1" x14ac:dyDescent="0.25">
      <c r="A164" s="225" t="s">
        <v>1301</v>
      </c>
      <c r="B164" s="583">
        <v>6068.6326698032872</v>
      </c>
      <c r="C164" s="584"/>
      <c r="D164" s="583">
        <v>6068.6326698032872</v>
      </c>
      <c r="E164" s="584"/>
      <c r="F164" s="583">
        <v>3411.1365521943862</v>
      </c>
      <c r="G164" s="584"/>
      <c r="H164" s="583">
        <v>2201.798885436865</v>
      </c>
      <c r="I164" s="584"/>
      <c r="J164" s="583">
        <v>3814.2491077802274</v>
      </c>
      <c r="K164" s="584"/>
      <c r="L164" s="583">
        <v>3861.1339144007279</v>
      </c>
      <c r="M164" s="584"/>
      <c r="N164" s="583">
        <v>2121.0119586011697</v>
      </c>
      <c r="O164" s="584"/>
      <c r="P164" s="583">
        <v>28499.509035201827</v>
      </c>
      <c r="Q164" s="584"/>
      <c r="R164" s="583">
        <v>3814.2491077802274</v>
      </c>
      <c r="S164" s="584"/>
      <c r="T164" s="583">
        <v>2046.2115832809263</v>
      </c>
      <c r="U164" s="584"/>
      <c r="V164" s="583">
        <v>2046.2115832809263</v>
      </c>
      <c r="W164" s="584"/>
      <c r="X164" s="583">
        <v>3814.2491077802274</v>
      </c>
      <c r="Y164" s="584"/>
      <c r="Z164" s="583">
        <v>2046.2115832809263</v>
      </c>
      <c r="AA164" s="584"/>
      <c r="AB164" s="583">
        <v>2046.2115832809263</v>
      </c>
      <c r="AC164" s="584"/>
      <c r="AD164" s="583">
        <v>2046.2115832809263</v>
      </c>
      <c r="AE164" s="584"/>
      <c r="AF164" s="583">
        <v>3814.2491077802274</v>
      </c>
      <c r="AG164" s="584"/>
      <c r="AH164" s="583">
        <v>3814.2491077802274</v>
      </c>
      <c r="AI164" s="584"/>
      <c r="AJ164" s="583">
        <v>3861.6074983059852</v>
      </c>
      <c r="AK164" s="584"/>
      <c r="AL164" s="583">
        <v>3861.6074983059852</v>
      </c>
      <c r="AM164" s="584"/>
      <c r="AN164" s="583">
        <v>3861.6074983059852</v>
      </c>
      <c r="AO164" s="584"/>
      <c r="AP164" s="583">
        <v>3861.6074983059852</v>
      </c>
      <c r="AQ164" s="584"/>
      <c r="AR164" s="583">
        <v>3861.6074983059852</v>
      </c>
      <c r="AS164" s="584"/>
      <c r="AT164" s="583">
        <v>3814.2491077802274</v>
      </c>
      <c r="AU164" s="584"/>
      <c r="AV164" s="583">
        <v>3814.2491077802274</v>
      </c>
      <c r="AW164" s="584"/>
      <c r="AX164" s="583">
        <v>3814.2491077802274</v>
      </c>
      <c r="AY164" s="584"/>
      <c r="AZ164" s="583">
        <v>3814.2491077802274</v>
      </c>
      <c r="BA164" s="584"/>
      <c r="BB164" s="583">
        <v>3814.2491077802274</v>
      </c>
      <c r="BC164" s="584"/>
      <c r="BD164" s="583">
        <v>2121.0119586011697</v>
      </c>
      <c r="BE164" s="584"/>
      <c r="BF164" s="583">
        <v>1780.2671977330863</v>
      </c>
      <c r="BG164" s="584"/>
      <c r="BH164" s="583">
        <v>7715.8927080528265</v>
      </c>
      <c r="BI164" s="584"/>
      <c r="BJ164" s="583">
        <v>33791.954937948918</v>
      </c>
      <c r="BK164" s="584"/>
      <c r="BL164" s="583">
        <v>248882.35632643438</v>
      </c>
      <c r="BM164" s="584"/>
      <c r="BN164" s="583">
        <v>19405.814593747429</v>
      </c>
      <c r="BO164" s="584"/>
      <c r="BP164" s="583">
        <v>87029.893726773735</v>
      </c>
      <c r="BQ164" s="584"/>
      <c r="BR164" s="583">
        <v>83528.28720422693</v>
      </c>
      <c r="BS164" s="584"/>
    </row>
    <row r="165" spans="1:71" s="42" customFormat="1" x14ac:dyDescent="0.25">
      <c r="A165" s="78" t="s">
        <v>1272</v>
      </c>
      <c r="B165" s="583">
        <v>3597.9486508982827</v>
      </c>
      <c r="C165" s="584"/>
      <c r="D165" s="583">
        <v>3597.9486508982827</v>
      </c>
      <c r="E165" s="584"/>
      <c r="F165" s="583">
        <v>2264.7816929290839</v>
      </c>
      <c r="G165" s="584"/>
      <c r="H165" s="583">
        <v>1465.9402632364593</v>
      </c>
      <c r="I165" s="584"/>
      <c r="J165" s="583">
        <v>2531.0621694932925</v>
      </c>
      <c r="K165" s="584"/>
      <c r="L165" s="583">
        <v>2539.2623979116011</v>
      </c>
      <c r="M165" s="584"/>
      <c r="N165" s="583">
        <v>1415.8217331470755</v>
      </c>
      <c r="O165" s="584"/>
      <c r="P165" s="583">
        <v>15487.559889979664</v>
      </c>
      <c r="Q165" s="584"/>
      <c r="R165" s="583">
        <v>2531.0621694932925</v>
      </c>
      <c r="S165" s="584"/>
      <c r="T165" s="583">
        <v>1363.1653424572912</v>
      </c>
      <c r="U165" s="584"/>
      <c r="V165" s="583">
        <v>1363.1653424572912</v>
      </c>
      <c r="W165" s="584"/>
      <c r="X165" s="583">
        <v>2531.0621694932925</v>
      </c>
      <c r="Y165" s="584"/>
      <c r="Z165" s="583">
        <v>1363.1653424572912</v>
      </c>
      <c r="AA165" s="584"/>
      <c r="AB165" s="583">
        <v>1363.1653424572912</v>
      </c>
      <c r="AC165" s="584"/>
      <c r="AD165" s="583">
        <v>1363.1653424572912</v>
      </c>
      <c r="AE165" s="584"/>
      <c r="AF165" s="583">
        <v>2531.0621694932925</v>
      </c>
      <c r="AG165" s="584"/>
      <c r="AH165" s="583">
        <v>2531.0621694932925</v>
      </c>
      <c r="AI165" s="584"/>
      <c r="AJ165" s="583">
        <v>2539.3452285016856</v>
      </c>
      <c r="AK165" s="584"/>
      <c r="AL165" s="583">
        <v>2539.3452285016856</v>
      </c>
      <c r="AM165" s="584"/>
      <c r="AN165" s="583">
        <v>2539.3452285016856</v>
      </c>
      <c r="AO165" s="584"/>
      <c r="AP165" s="583">
        <v>2539.3452285016856</v>
      </c>
      <c r="AQ165" s="584"/>
      <c r="AR165" s="583">
        <v>2539.3452285016856</v>
      </c>
      <c r="AS165" s="584"/>
      <c r="AT165" s="583">
        <v>2531.0621694932925</v>
      </c>
      <c r="AU165" s="584"/>
      <c r="AV165" s="583">
        <v>2531.0621694932925</v>
      </c>
      <c r="AW165" s="584"/>
      <c r="AX165" s="583">
        <v>2531.0621694932925</v>
      </c>
      <c r="AY165" s="584"/>
      <c r="AZ165" s="583">
        <v>2531.0621694932925</v>
      </c>
      <c r="BA165" s="584"/>
      <c r="BB165" s="583">
        <v>2531.0621694932925</v>
      </c>
      <c r="BC165" s="584"/>
      <c r="BD165" s="583">
        <v>1415.8217331470755</v>
      </c>
      <c r="BE165" s="584"/>
      <c r="BF165" s="583">
        <v>1181.7747313075272</v>
      </c>
      <c r="BG165" s="584"/>
      <c r="BH165" s="583">
        <v>3191.8064391721168</v>
      </c>
      <c r="BI165" s="584"/>
      <c r="BJ165" s="583">
        <v>19335.122533219132</v>
      </c>
      <c r="BK165" s="584"/>
      <c r="BL165" s="583">
        <v>137949.69702329492</v>
      </c>
      <c r="BM165" s="584"/>
      <c r="BN165" s="583">
        <v>10958.601827612787</v>
      </c>
      <c r="BO165" s="584"/>
      <c r="BP165" s="583">
        <v>27105.589685555959</v>
      </c>
      <c r="BQ165" s="584"/>
      <c r="BR165" s="583">
        <v>45796.995235108392</v>
      </c>
      <c r="BS165" s="584"/>
    </row>
    <row r="166" spans="1:71" s="42" customFormat="1" x14ac:dyDescent="0.25">
      <c r="A166" s="78" t="s">
        <v>1271</v>
      </c>
      <c r="B166" s="583">
        <v>2070.0783897169613</v>
      </c>
      <c r="C166" s="584"/>
      <c r="D166" s="583">
        <v>2070.0783897169613</v>
      </c>
      <c r="E166" s="584"/>
      <c r="F166" s="583">
        <v>1095.035449637375</v>
      </c>
      <c r="G166" s="584"/>
      <c r="H166" s="583">
        <v>708.18274860387112</v>
      </c>
      <c r="I166" s="584"/>
      <c r="J166" s="583">
        <v>1223.9863499818764</v>
      </c>
      <c r="K166" s="584"/>
      <c r="L166" s="583">
        <v>1251.9432845665583</v>
      </c>
      <c r="M166" s="584"/>
      <c r="N166" s="583">
        <v>656.23457545310782</v>
      </c>
      <c r="O166" s="584"/>
      <c r="P166" s="583">
        <v>10152.097967099951</v>
      </c>
      <c r="Q166" s="584"/>
      <c r="R166" s="583">
        <v>1223.9863499818764</v>
      </c>
      <c r="S166" s="584"/>
      <c r="T166" s="583">
        <v>658.41222566388831</v>
      </c>
      <c r="U166" s="584"/>
      <c r="V166" s="583">
        <v>658.41222566388831</v>
      </c>
      <c r="W166" s="584"/>
      <c r="X166" s="583">
        <v>1223.9863499818764</v>
      </c>
      <c r="Y166" s="584"/>
      <c r="Z166" s="583">
        <v>658.41222566388831</v>
      </c>
      <c r="AA166" s="584"/>
      <c r="AB166" s="583">
        <v>658.41222566388831</v>
      </c>
      <c r="AC166" s="584"/>
      <c r="AD166" s="583">
        <v>658.41222566388831</v>
      </c>
      <c r="AE166" s="584"/>
      <c r="AF166" s="583">
        <v>1223.9863499818764</v>
      </c>
      <c r="AG166" s="584"/>
      <c r="AH166" s="583">
        <v>1223.9863499818764</v>
      </c>
      <c r="AI166" s="584"/>
      <c r="AJ166" s="583">
        <v>1252.2256778451915</v>
      </c>
      <c r="AK166" s="584"/>
      <c r="AL166" s="583">
        <v>1252.2256778451915</v>
      </c>
      <c r="AM166" s="584"/>
      <c r="AN166" s="583">
        <v>1252.2256778451915</v>
      </c>
      <c r="AO166" s="584"/>
      <c r="AP166" s="583">
        <v>1252.2256778451915</v>
      </c>
      <c r="AQ166" s="584"/>
      <c r="AR166" s="583">
        <v>1252.2256778451915</v>
      </c>
      <c r="AS166" s="584"/>
      <c r="AT166" s="583">
        <v>1223.9863499818764</v>
      </c>
      <c r="AU166" s="584"/>
      <c r="AV166" s="583">
        <v>1223.9863499818764</v>
      </c>
      <c r="AW166" s="584"/>
      <c r="AX166" s="583">
        <v>1223.9863499818764</v>
      </c>
      <c r="AY166" s="584"/>
      <c r="AZ166" s="583">
        <v>1223.9863499818764</v>
      </c>
      <c r="BA166" s="584"/>
      <c r="BB166" s="583">
        <v>1223.9863499818764</v>
      </c>
      <c r="BC166" s="584"/>
      <c r="BD166" s="583">
        <v>656.23457545310782</v>
      </c>
      <c r="BE166" s="584"/>
      <c r="BF166" s="583">
        <v>523.95226129450316</v>
      </c>
      <c r="BG166" s="584"/>
      <c r="BH166" s="583">
        <v>1157.3153261008626</v>
      </c>
      <c r="BI166" s="584"/>
      <c r="BJ166" s="583">
        <v>12881.226298375159</v>
      </c>
      <c r="BK166" s="584"/>
      <c r="BL166" s="583">
        <v>100482.56663395962</v>
      </c>
      <c r="BM166" s="584"/>
      <c r="BN166" s="583">
        <v>5440.9196919242349</v>
      </c>
      <c r="BO166" s="584"/>
      <c r="BP166" s="583">
        <v>18797.050333569328</v>
      </c>
      <c r="BQ166" s="584"/>
      <c r="BR166" s="583">
        <v>24157.494340619538</v>
      </c>
      <c r="BS166" s="584"/>
    </row>
    <row r="167" spans="1:71" s="42" customFormat="1" x14ac:dyDescent="0.25">
      <c r="A167" s="78" t="s">
        <v>1270</v>
      </c>
      <c r="B167" s="583">
        <v>400.60562918804322</v>
      </c>
      <c r="C167" s="584"/>
      <c r="D167" s="583">
        <v>400.60562918804322</v>
      </c>
      <c r="E167" s="584"/>
      <c r="F167" s="583">
        <v>51.319409627927584</v>
      </c>
      <c r="G167" s="584"/>
      <c r="H167" s="583">
        <v>27.675873596534448</v>
      </c>
      <c r="I167" s="584"/>
      <c r="J167" s="583">
        <v>59.200588305058638</v>
      </c>
      <c r="K167" s="584"/>
      <c r="L167" s="583">
        <v>69.928231922568685</v>
      </c>
      <c r="M167" s="584"/>
      <c r="N167" s="583">
        <v>48.955650000986168</v>
      </c>
      <c r="O167" s="584"/>
      <c r="P167" s="583">
        <v>2859.8511781222096</v>
      </c>
      <c r="Q167" s="584"/>
      <c r="R167" s="583">
        <v>59.200588305058638</v>
      </c>
      <c r="S167" s="584"/>
      <c r="T167" s="583">
        <v>24.634015159747026</v>
      </c>
      <c r="U167" s="584"/>
      <c r="V167" s="583">
        <v>24.634015159747026</v>
      </c>
      <c r="W167" s="584"/>
      <c r="X167" s="583">
        <v>59.200588305058638</v>
      </c>
      <c r="Y167" s="584"/>
      <c r="Z167" s="583">
        <v>24.634015159747026</v>
      </c>
      <c r="AA167" s="584"/>
      <c r="AB167" s="583">
        <v>24.634015159747026</v>
      </c>
      <c r="AC167" s="584"/>
      <c r="AD167" s="583">
        <v>24.634015159747026</v>
      </c>
      <c r="AE167" s="584"/>
      <c r="AF167" s="583">
        <v>59.200588305058638</v>
      </c>
      <c r="AG167" s="584"/>
      <c r="AH167" s="583">
        <v>59.200588305058638</v>
      </c>
      <c r="AI167" s="584"/>
      <c r="AJ167" s="583">
        <v>70.036591959109188</v>
      </c>
      <c r="AK167" s="584"/>
      <c r="AL167" s="583">
        <v>70.036591959109188</v>
      </c>
      <c r="AM167" s="584"/>
      <c r="AN167" s="583">
        <v>70.036591959109188</v>
      </c>
      <c r="AO167" s="584"/>
      <c r="AP167" s="583">
        <v>70.036591959109188</v>
      </c>
      <c r="AQ167" s="584"/>
      <c r="AR167" s="583">
        <v>70.036591959109188</v>
      </c>
      <c r="AS167" s="584"/>
      <c r="AT167" s="583">
        <v>59.200588305058638</v>
      </c>
      <c r="AU167" s="584"/>
      <c r="AV167" s="583">
        <v>59.200588305058638</v>
      </c>
      <c r="AW167" s="584"/>
      <c r="AX167" s="583">
        <v>59.200588305058638</v>
      </c>
      <c r="AY167" s="584"/>
      <c r="AZ167" s="583">
        <v>59.200588305058638</v>
      </c>
      <c r="BA167" s="584"/>
      <c r="BB167" s="583">
        <v>59.200588305058638</v>
      </c>
      <c r="BC167" s="584"/>
      <c r="BD167" s="583">
        <v>48.955650000986168</v>
      </c>
      <c r="BE167" s="584"/>
      <c r="BF167" s="583">
        <v>74.540205131055828</v>
      </c>
      <c r="BG167" s="584"/>
      <c r="BH167" s="583">
        <v>3366.7709427798472</v>
      </c>
      <c r="BI167" s="584"/>
      <c r="BJ167" s="583">
        <v>1575.6061063546269</v>
      </c>
      <c r="BK167" s="584"/>
      <c r="BL167" s="583">
        <v>10450.092669179867</v>
      </c>
      <c r="BM167" s="584"/>
      <c r="BN167" s="583">
        <v>3006.2930742104077</v>
      </c>
      <c r="BO167" s="584"/>
      <c r="BP167" s="583">
        <v>41127.253707648459</v>
      </c>
      <c r="BQ167" s="584"/>
      <c r="BR167" s="583">
        <v>13573.797628499015</v>
      </c>
      <c r="BS167" s="584"/>
    </row>
    <row r="168" spans="1:71" s="42" customFormat="1" x14ac:dyDescent="0.25">
      <c r="A168" s="598" t="s">
        <v>1302</v>
      </c>
      <c r="B168" s="596">
        <v>0.83553816671819914</v>
      </c>
      <c r="C168" s="597"/>
      <c r="D168" s="596">
        <v>0.83553816671819914</v>
      </c>
      <c r="E168" s="597"/>
      <c r="F168" s="596">
        <v>0.49570180372192069</v>
      </c>
      <c r="G168" s="597"/>
      <c r="H168" s="596">
        <v>0.3175828691382046</v>
      </c>
      <c r="I168" s="597"/>
      <c r="J168" s="596">
        <v>0.55507478191649273</v>
      </c>
      <c r="K168" s="597"/>
      <c r="L168" s="596">
        <v>0.59069630184414734</v>
      </c>
      <c r="M168" s="597"/>
      <c r="N168" s="596">
        <v>0.27995652185134784</v>
      </c>
      <c r="O168" s="597"/>
      <c r="P168" s="596">
        <v>3.8235216167977453</v>
      </c>
      <c r="Q168" s="597"/>
      <c r="R168" s="596">
        <v>0.55507478191649273</v>
      </c>
      <c r="S168" s="597"/>
      <c r="T168" s="596">
        <v>0.2946669828174926</v>
      </c>
      <c r="U168" s="597"/>
      <c r="V168" s="596">
        <v>0.2946669828174926</v>
      </c>
      <c r="W168" s="597"/>
      <c r="X168" s="596">
        <v>0.55507478191649273</v>
      </c>
      <c r="Y168" s="597"/>
      <c r="Z168" s="596">
        <v>0.2946669828174926</v>
      </c>
      <c r="AA168" s="597"/>
      <c r="AB168" s="596">
        <v>0.2946669828174926</v>
      </c>
      <c r="AC168" s="597"/>
      <c r="AD168" s="596">
        <v>0.2946669828174926</v>
      </c>
      <c r="AE168" s="597"/>
      <c r="AF168" s="596">
        <v>0.55507478191649273</v>
      </c>
      <c r="AG168" s="597"/>
      <c r="AH168" s="596">
        <v>0.55507478191649273</v>
      </c>
      <c r="AI168" s="597"/>
      <c r="AJ168" s="596">
        <v>0.59105611517674994</v>
      </c>
      <c r="AK168" s="597"/>
      <c r="AL168" s="596">
        <v>0.59105611517674994</v>
      </c>
      <c r="AM168" s="597"/>
      <c r="AN168" s="596">
        <v>0.59105611517674994</v>
      </c>
      <c r="AO168" s="597"/>
      <c r="AP168" s="596">
        <v>0.59105611517674994</v>
      </c>
      <c r="AQ168" s="597"/>
      <c r="AR168" s="596">
        <v>0.59105611517674994</v>
      </c>
      <c r="AS168" s="597"/>
      <c r="AT168" s="596">
        <v>0.55507478191649273</v>
      </c>
      <c r="AU168" s="597"/>
      <c r="AV168" s="596">
        <v>0.55507478191649273</v>
      </c>
      <c r="AW168" s="597"/>
      <c r="AX168" s="596">
        <v>0.55507478191649273</v>
      </c>
      <c r="AY168" s="597"/>
      <c r="AZ168" s="596">
        <v>0.55507478191649273</v>
      </c>
      <c r="BA168" s="597"/>
      <c r="BB168" s="596">
        <v>0.55507478191649273</v>
      </c>
      <c r="BC168" s="597"/>
      <c r="BD168" s="596">
        <v>0.27995652185134784</v>
      </c>
      <c r="BE168" s="597"/>
      <c r="BF168" s="596">
        <v>0.22546633718044967</v>
      </c>
      <c r="BG168" s="597"/>
      <c r="BH168" s="596">
        <v>0.35710279837576109</v>
      </c>
      <c r="BI168" s="597"/>
      <c r="BJ168" s="596">
        <v>4.166572471037437</v>
      </c>
      <c r="BK168" s="597"/>
      <c r="BL168" s="596">
        <v>44.384912535422536</v>
      </c>
      <c r="BM168" s="597"/>
      <c r="BN168" s="596">
        <v>2.2447179058326348</v>
      </c>
      <c r="BO168" s="597"/>
      <c r="BP168" s="596">
        <v>7.5406603047718246</v>
      </c>
      <c r="BQ168" s="597"/>
      <c r="BR168" s="596">
        <v>11.402163878858525</v>
      </c>
      <c r="BS168" s="599"/>
    </row>
    <row r="169" spans="1:71" s="42" customFormat="1" x14ac:dyDescent="0.25">
      <c r="A169" s="115" t="s">
        <v>1276</v>
      </c>
      <c r="B169" s="96"/>
      <c r="C169" s="28"/>
      <c r="D169" s="96"/>
      <c r="E169" s="28"/>
      <c r="F169" s="96"/>
      <c r="G169" s="28"/>
      <c r="H169" s="96"/>
      <c r="I169" s="28"/>
      <c r="J169" s="590"/>
      <c r="K169" s="25"/>
      <c r="L169" s="590"/>
      <c r="M169" s="25"/>
      <c r="N169" s="590"/>
      <c r="O169" s="25"/>
      <c r="P169" s="590"/>
      <c r="Q169" s="25"/>
      <c r="R169" s="590"/>
      <c r="S169" s="25"/>
      <c r="T169" s="590"/>
      <c r="U169" s="25"/>
      <c r="V169" s="590"/>
      <c r="W169" s="25"/>
      <c r="X169" s="590"/>
      <c r="Y169" s="25"/>
      <c r="Z169" s="590"/>
      <c r="AA169" s="25"/>
      <c r="AB169" s="590"/>
      <c r="AC169" s="25"/>
      <c r="AD169" s="590"/>
      <c r="AE169" s="25"/>
      <c r="AF169" s="590"/>
      <c r="AG169" s="25"/>
      <c r="AH169" s="590"/>
      <c r="AI169" s="25"/>
      <c r="AJ169" s="590"/>
      <c r="AK169" s="25"/>
      <c r="AL169" s="590"/>
      <c r="AM169" s="25"/>
      <c r="AN169" s="590"/>
      <c r="AO169" s="25"/>
      <c r="AP169" s="590"/>
      <c r="AQ169" s="25"/>
      <c r="AR169" s="590"/>
      <c r="AS169" s="25"/>
      <c r="AT169" s="590"/>
      <c r="AU169" s="25"/>
      <c r="AV169" s="590"/>
      <c r="AW169" s="25"/>
      <c r="AX169" s="590"/>
      <c r="AY169" s="25"/>
      <c r="AZ169" s="590"/>
      <c r="BA169" s="25"/>
      <c r="BB169" s="590"/>
      <c r="BC169" s="25"/>
      <c r="BD169" s="590"/>
      <c r="BE169" s="25"/>
      <c r="BF169" s="590"/>
      <c r="BG169" s="25"/>
      <c r="BH169" s="590"/>
      <c r="BI169" s="25"/>
      <c r="BJ169" s="590"/>
      <c r="BK169" s="25"/>
      <c r="BL169" s="590"/>
      <c r="BM169" s="25"/>
      <c r="BN169" s="590"/>
      <c r="BO169" s="25"/>
      <c r="BP169" s="590"/>
      <c r="BQ169" s="25"/>
      <c r="BR169" s="590"/>
      <c r="BS169" s="25"/>
    </row>
    <row r="170" spans="1:71" s="42" customFormat="1" x14ac:dyDescent="0.25">
      <c r="A170" s="78" t="s">
        <v>1277</v>
      </c>
      <c r="B170" s="102">
        <v>0.37777917832631025</v>
      </c>
      <c r="C170" s="36">
        <v>3.1864374726496714E-3</v>
      </c>
      <c r="D170" s="102">
        <v>0.37777917832631025</v>
      </c>
      <c r="E170" s="36">
        <v>3.1864374726496714E-3</v>
      </c>
      <c r="F170" s="102">
        <v>0.28678347513071967</v>
      </c>
      <c r="G170" s="36">
        <v>1.2472116802502197E-3</v>
      </c>
      <c r="H170" s="102">
        <v>0.18729558126902171</v>
      </c>
      <c r="I170" s="36">
        <v>7.9646048413789625E-4</v>
      </c>
      <c r="J170" s="580">
        <v>0.31994610641795235</v>
      </c>
      <c r="K170" s="33">
        <v>1.3974620789543274E-3</v>
      </c>
      <c r="L170" s="580">
        <v>0.31940073041559403</v>
      </c>
      <c r="M170" s="33">
        <v>1.4367882073613649E-3</v>
      </c>
      <c r="N170" s="580">
        <v>0.17185285158223382</v>
      </c>
      <c r="O170" s="33">
        <v>7.892357646945284E-4</v>
      </c>
      <c r="P170" s="580">
        <v>1.3540765208708658</v>
      </c>
      <c r="Q170" s="33">
        <v>1.8075480541602941E-2</v>
      </c>
      <c r="R170" s="580">
        <v>0.31994610641795235</v>
      </c>
      <c r="S170" s="33">
        <v>1.3974620789543274E-3</v>
      </c>
      <c r="T170" s="580">
        <v>0.1744959691932477</v>
      </c>
      <c r="U170" s="33">
        <v>7.3846910218192498E-4</v>
      </c>
      <c r="V170" s="580">
        <v>0.1744959691932477</v>
      </c>
      <c r="W170" s="33">
        <v>7.3846910218192498E-4</v>
      </c>
      <c r="X170" s="580">
        <v>0.31994610641795235</v>
      </c>
      <c r="Y170" s="33">
        <v>1.3974620789543274E-3</v>
      </c>
      <c r="Z170" s="580">
        <v>0.1744959691932477</v>
      </c>
      <c r="AA170" s="33">
        <v>7.3846910218192498E-4</v>
      </c>
      <c r="AB170" s="580">
        <v>0.1744959691932477</v>
      </c>
      <c r="AC170" s="33">
        <v>7.3846910218192498E-4</v>
      </c>
      <c r="AD170" s="580">
        <v>0.1744959691932477</v>
      </c>
      <c r="AE170" s="33">
        <v>7.3846910218192498E-4</v>
      </c>
      <c r="AF170" s="580">
        <v>0.31994610641795235</v>
      </c>
      <c r="AG170" s="33">
        <v>1.3974620789543274E-3</v>
      </c>
      <c r="AH170" s="580">
        <v>0.31994610641795235</v>
      </c>
      <c r="AI170" s="33">
        <v>1.3974620789543274E-3</v>
      </c>
      <c r="AJ170" s="580">
        <v>0.31939522156708539</v>
      </c>
      <c r="AK170" s="33">
        <v>1.437185440981638E-3</v>
      </c>
      <c r="AL170" s="580">
        <v>0.31939522156708539</v>
      </c>
      <c r="AM170" s="33">
        <v>1.437185440981638E-3</v>
      </c>
      <c r="AN170" s="580">
        <v>0.31939522156708539</v>
      </c>
      <c r="AO170" s="33">
        <v>1.437185440981638E-3</v>
      </c>
      <c r="AP170" s="580">
        <v>0.31939522156708539</v>
      </c>
      <c r="AQ170" s="33">
        <v>1.437185440981638E-3</v>
      </c>
      <c r="AR170" s="580">
        <v>0.31939522156708539</v>
      </c>
      <c r="AS170" s="33">
        <v>1.437185440981638E-3</v>
      </c>
      <c r="AT170" s="580">
        <v>0.31994610641795235</v>
      </c>
      <c r="AU170" s="33">
        <v>1.3974620789543274E-3</v>
      </c>
      <c r="AV170" s="580">
        <v>0.31994610641795235</v>
      </c>
      <c r="AW170" s="33">
        <v>1.3974620789543274E-3</v>
      </c>
      <c r="AX170" s="580">
        <v>0.31994610641795235</v>
      </c>
      <c r="AY170" s="33">
        <v>1.3974620789543274E-3</v>
      </c>
      <c r="AZ170" s="580">
        <v>0.31994610641795235</v>
      </c>
      <c r="BA170" s="33">
        <v>1.3974620789543274E-3</v>
      </c>
      <c r="BB170" s="580">
        <v>0.31994610641795235</v>
      </c>
      <c r="BC170" s="33">
        <v>1.3974620789543274E-3</v>
      </c>
      <c r="BD170" s="580">
        <v>0.17185285158223382</v>
      </c>
      <c r="BE170" s="33">
        <v>7.892357646945284E-4</v>
      </c>
      <c r="BF170" s="580">
        <v>0.13137199492509494</v>
      </c>
      <c r="BG170" s="33">
        <v>7.0288614453226583E-4</v>
      </c>
      <c r="BH170" s="580">
        <v>0.16036335099253968</v>
      </c>
      <c r="BI170" s="33">
        <v>9.9729267621783361E-3</v>
      </c>
      <c r="BJ170" s="580">
        <v>2.1038409525270274</v>
      </c>
      <c r="BK170" s="33">
        <v>1.6278552828881483E-2</v>
      </c>
      <c r="BL170" s="580">
        <v>9.5754360508902074</v>
      </c>
      <c r="BM170" s="33">
        <v>0.14340621651708446</v>
      </c>
      <c r="BN170" s="580">
        <v>1.3761964369017703</v>
      </c>
      <c r="BO170" s="33">
        <v>1.3749079778385862E-2</v>
      </c>
      <c r="BP170" s="580">
        <v>3.717972906944413</v>
      </c>
      <c r="BQ170" s="33">
        <v>0.13165209556488019</v>
      </c>
      <c r="BR170" s="580">
        <v>5.5835328875785306</v>
      </c>
      <c r="BS170" s="33">
        <v>6.0483691658697464E-2</v>
      </c>
    </row>
    <row r="171" spans="1:71" s="42" customFormat="1" x14ac:dyDescent="0.25">
      <c r="A171" s="78" t="s">
        <v>1278</v>
      </c>
      <c r="B171" s="102">
        <v>2.6511928777713369</v>
      </c>
      <c r="C171" s="36">
        <v>1.7432824313317902E-2</v>
      </c>
      <c r="D171" s="102">
        <v>2.6511928777713369</v>
      </c>
      <c r="E171" s="36">
        <v>1.7432824313317902E-2</v>
      </c>
      <c r="F171" s="102">
        <v>2.0536287734537146</v>
      </c>
      <c r="G171" s="36">
        <v>8.5893120465804652E-3</v>
      </c>
      <c r="H171" s="102">
        <v>1.3395648182249227</v>
      </c>
      <c r="I171" s="36">
        <v>5.5495994148899363E-3</v>
      </c>
      <c r="J171" s="580">
        <v>2.2916500918633118</v>
      </c>
      <c r="K171" s="33">
        <v>9.6025495904773078E-3</v>
      </c>
      <c r="L171" s="580">
        <v>2.268121295298291</v>
      </c>
      <c r="M171" s="33">
        <v>9.7158129942787833E-3</v>
      </c>
      <c r="N171" s="580">
        <v>1.2158928535399669</v>
      </c>
      <c r="O171" s="33">
        <v>5.232566762998536E-3</v>
      </c>
      <c r="P171" s="580">
        <v>9.2949927708634288</v>
      </c>
      <c r="Q171" s="33">
        <v>8.8972560324666453E-2</v>
      </c>
      <c r="R171" s="580">
        <v>2.2916500918633118</v>
      </c>
      <c r="S171" s="33">
        <v>9.6025495904773078E-3</v>
      </c>
      <c r="T171" s="580">
        <v>1.2476969409440255</v>
      </c>
      <c r="U171" s="33">
        <v>5.1585252751402766E-3</v>
      </c>
      <c r="V171" s="580">
        <v>1.2476969409440255</v>
      </c>
      <c r="W171" s="33">
        <v>5.1585252751402766E-3</v>
      </c>
      <c r="X171" s="580">
        <v>2.2916500918633118</v>
      </c>
      <c r="Y171" s="33">
        <v>9.6025495904773078E-3</v>
      </c>
      <c r="Z171" s="580">
        <v>1.2476969409440255</v>
      </c>
      <c r="AA171" s="33">
        <v>5.1585252751402766E-3</v>
      </c>
      <c r="AB171" s="580">
        <v>1.2476969409440255</v>
      </c>
      <c r="AC171" s="33">
        <v>5.1585252751402766E-3</v>
      </c>
      <c r="AD171" s="580">
        <v>1.2476969409440255</v>
      </c>
      <c r="AE171" s="33">
        <v>5.1585252751402766E-3</v>
      </c>
      <c r="AF171" s="580">
        <v>2.2916500918633118</v>
      </c>
      <c r="AG171" s="33">
        <v>9.6025495904773078E-3</v>
      </c>
      <c r="AH171" s="580">
        <v>2.2916500918633118</v>
      </c>
      <c r="AI171" s="33">
        <v>9.6025495904773078E-3</v>
      </c>
      <c r="AJ171" s="580">
        <v>2.2678836306865233</v>
      </c>
      <c r="AK171" s="33">
        <v>9.7169570690646568E-3</v>
      </c>
      <c r="AL171" s="580">
        <v>2.2678836306865233</v>
      </c>
      <c r="AM171" s="33">
        <v>9.7169570690646568E-3</v>
      </c>
      <c r="AN171" s="580">
        <v>2.2678836306865233</v>
      </c>
      <c r="AO171" s="33">
        <v>9.7169570690646568E-3</v>
      </c>
      <c r="AP171" s="580">
        <v>2.2678836306865233</v>
      </c>
      <c r="AQ171" s="33">
        <v>9.7169570690646568E-3</v>
      </c>
      <c r="AR171" s="580">
        <v>2.2678836306865233</v>
      </c>
      <c r="AS171" s="33">
        <v>9.7169570690646568E-3</v>
      </c>
      <c r="AT171" s="580">
        <v>2.2916500918633118</v>
      </c>
      <c r="AU171" s="33">
        <v>9.6025495904773078E-3</v>
      </c>
      <c r="AV171" s="580">
        <v>2.2916500918633118</v>
      </c>
      <c r="AW171" s="33">
        <v>9.6025495904773078E-3</v>
      </c>
      <c r="AX171" s="580">
        <v>2.2916500918633118</v>
      </c>
      <c r="AY171" s="33">
        <v>9.6025495904773078E-3</v>
      </c>
      <c r="AZ171" s="580">
        <v>2.2916500918633118</v>
      </c>
      <c r="BA171" s="33">
        <v>9.6025495904773078E-3</v>
      </c>
      <c r="BB171" s="580">
        <v>2.2916500918633118</v>
      </c>
      <c r="BC171" s="33">
        <v>9.6025495904773078E-3</v>
      </c>
      <c r="BD171" s="580">
        <v>1.2158928535399669</v>
      </c>
      <c r="BE171" s="33">
        <v>5.232566762998536E-3</v>
      </c>
      <c r="BF171" s="580">
        <v>0.97485754307397732</v>
      </c>
      <c r="BG171" s="33">
        <v>4.2873962852536971E-3</v>
      </c>
      <c r="BH171" s="580">
        <v>1.5186257078681162</v>
      </c>
      <c r="BI171" s="33">
        <v>1.4843695050295477E-2</v>
      </c>
      <c r="BJ171" s="580">
        <v>14.21121191910991</v>
      </c>
      <c r="BK171" s="33">
        <v>9.6364886915987505E-2</v>
      </c>
      <c r="BL171" s="580">
        <v>62.687581801449518</v>
      </c>
      <c r="BM171" s="33">
        <v>0.9683366373661213</v>
      </c>
      <c r="BN171" s="580">
        <v>9.8506580913544202</v>
      </c>
      <c r="BO171" s="33">
        <v>4.7091065500473629E-2</v>
      </c>
      <c r="BP171" s="580">
        <v>25.330007515053158</v>
      </c>
      <c r="BQ171" s="33">
        <v>0.20495787396067822</v>
      </c>
      <c r="BR171" s="580">
        <v>39.795537283571917</v>
      </c>
      <c r="BS171" s="33">
        <v>0.20455306143926827</v>
      </c>
    </row>
    <row r="172" spans="1:71" s="42" customFormat="1" x14ac:dyDescent="0.25">
      <c r="A172" s="78" t="s">
        <v>1279</v>
      </c>
      <c r="B172" s="102">
        <v>0.76040143212494238</v>
      </c>
      <c r="C172" s="36">
        <v>4.1043170474034066E-2</v>
      </c>
      <c r="D172" s="102">
        <v>0.76040143212494238</v>
      </c>
      <c r="E172" s="36">
        <v>4.1043170474034066E-2</v>
      </c>
      <c r="F172" s="102">
        <v>0.4000512681833191</v>
      </c>
      <c r="G172" s="36">
        <v>2.0260098369897162E-2</v>
      </c>
      <c r="H172" s="102">
        <v>0.25105774544929332</v>
      </c>
      <c r="I172" s="36">
        <v>1.3086308095326802E-2</v>
      </c>
      <c r="J172" s="580">
        <v>0.44971577576132765</v>
      </c>
      <c r="K172" s="33">
        <v>2.2651361794753945E-2</v>
      </c>
      <c r="L172" s="580">
        <v>0.43717527042386128</v>
      </c>
      <c r="M172" s="33">
        <v>2.3010969234046511E-2</v>
      </c>
      <c r="N172" s="580">
        <v>0.28676117078867519</v>
      </c>
      <c r="O172" s="33">
        <v>1.221835910751201E-2</v>
      </c>
      <c r="P172" s="580">
        <v>3.6784490594472139</v>
      </c>
      <c r="Q172" s="33">
        <v>0.20946292606053124</v>
      </c>
      <c r="R172" s="580">
        <v>0.44971577576132771</v>
      </c>
      <c r="S172" s="33">
        <v>2.2651361794753945E-2</v>
      </c>
      <c r="T172" s="580">
        <v>0.23188898813848299</v>
      </c>
      <c r="U172" s="33">
        <v>1.21633643173119E-2</v>
      </c>
      <c r="V172" s="580">
        <v>0.23188898813848299</v>
      </c>
      <c r="W172" s="33">
        <v>1.21633643173119E-2</v>
      </c>
      <c r="X172" s="580">
        <v>0.44971577576132771</v>
      </c>
      <c r="Y172" s="33">
        <v>2.2651361794753945E-2</v>
      </c>
      <c r="Z172" s="580">
        <v>0.23188898813848299</v>
      </c>
      <c r="AA172" s="33">
        <v>1.21633643173119E-2</v>
      </c>
      <c r="AB172" s="580">
        <v>0.23188898813848299</v>
      </c>
      <c r="AC172" s="33">
        <v>1.21633643173119E-2</v>
      </c>
      <c r="AD172" s="580">
        <v>0.23188898813848299</v>
      </c>
      <c r="AE172" s="33">
        <v>1.21633643173119E-2</v>
      </c>
      <c r="AF172" s="580">
        <v>0.44971577576132771</v>
      </c>
      <c r="AG172" s="33">
        <v>2.2651361794753945E-2</v>
      </c>
      <c r="AH172" s="580">
        <v>0.44971577576132771</v>
      </c>
      <c r="AI172" s="33">
        <v>2.2651361794753945E-2</v>
      </c>
      <c r="AJ172" s="580">
        <v>0.43704859865277568</v>
      </c>
      <c r="AK172" s="33">
        <v>2.3014601632423203E-2</v>
      </c>
      <c r="AL172" s="580">
        <v>0.43704859865277568</v>
      </c>
      <c r="AM172" s="33">
        <v>2.3014601632423203E-2</v>
      </c>
      <c r="AN172" s="580">
        <v>0.43704859865277568</v>
      </c>
      <c r="AO172" s="33">
        <v>2.3014601632423203E-2</v>
      </c>
      <c r="AP172" s="580">
        <v>0.43704859865277568</v>
      </c>
      <c r="AQ172" s="33">
        <v>2.3014601632423203E-2</v>
      </c>
      <c r="AR172" s="580">
        <v>0.43704859865277568</v>
      </c>
      <c r="AS172" s="33">
        <v>2.3014601632423203E-2</v>
      </c>
      <c r="AT172" s="580">
        <v>0.44971577576132771</v>
      </c>
      <c r="AU172" s="33">
        <v>2.2651361794753945E-2</v>
      </c>
      <c r="AV172" s="580">
        <v>0.44971577576132771</v>
      </c>
      <c r="AW172" s="33">
        <v>2.2651361794753945E-2</v>
      </c>
      <c r="AX172" s="580">
        <v>0.44971577576132771</v>
      </c>
      <c r="AY172" s="33">
        <v>2.2651361794753945E-2</v>
      </c>
      <c r="AZ172" s="580">
        <v>0.44971577576132771</v>
      </c>
      <c r="BA172" s="33">
        <v>2.2651361794753945E-2</v>
      </c>
      <c r="BB172" s="580">
        <v>0.44971577576132771</v>
      </c>
      <c r="BC172" s="33">
        <v>2.2651361794753945E-2</v>
      </c>
      <c r="BD172" s="580">
        <v>0.28676117078867519</v>
      </c>
      <c r="BE172" s="33">
        <v>1.221835910751201E-2</v>
      </c>
      <c r="BF172" s="580">
        <v>0.32880018600249977</v>
      </c>
      <c r="BG172" s="33">
        <v>1.002829487549934E-2</v>
      </c>
      <c r="BH172" s="580">
        <v>2.447941707074301</v>
      </c>
      <c r="BI172" s="33">
        <v>3.2992968927840552E-2</v>
      </c>
      <c r="BJ172" s="580">
        <v>3.7160828673382582</v>
      </c>
      <c r="BK172" s="33">
        <v>0.22407579978196557</v>
      </c>
      <c r="BL172" s="580">
        <v>21.369889273136359</v>
      </c>
      <c r="BM172" s="33">
        <v>2.3269699240094424</v>
      </c>
      <c r="BN172" s="580">
        <v>2.3967981130893397</v>
      </c>
      <c r="BO172" s="33">
        <v>0.10861338015567247</v>
      </c>
      <c r="BP172" s="580">
        <v>7.5067637167994796</v>
      </c>
      <c r="BQ172" s="33">
        <v>0.45108499681337405</v>
      </c>
      <c r="BR172" s="580">
        <v>10.085797765899997</v>
      </c>
      <c r="BS172" s="33">
        <v>0.47662843607344957</v>
      </c>
    </row>
    <row r="173" spans="1:71" s="42" customFormat="1" x14ac:dyDescent="0.25">
      <c r="A173" s="78" t="s">
        <v>1280</v>
      </c>
      <c r="B173" s="102">
        <v>0.26156862234026812</v>
      </c>
      <c r="C173" s="36">
        <v>5.8923350294117155E-3</v>
      </c>
      <c r="D173" s="102">
        <v>0.26156862234026812</v>
      </c>
      <c r="E173" s="36">
        <v>5.8923350294117155E-3</v>
      </c>
      <c r="F173" s="102">
        <v>0.17744612915538865</v>
      </c>
      <c r="G173" s="36">
        <v>2.830385311197467E-3</v>
      </c>
      <c r="H173" s="102">
        <v>0.11420913730206506</v>
      </c>
      <c r="I173" s="36">
        <v>1.8261585500779945E-3</v>
      </c>
      <c r="J173" s="580">
        <v>0.19852512643982986</v>
      </c>
      <c r="K173" s="33">
        <v>3.165127564903958E-3</v>
      </c>
      <c r="L173" s="580">
        <v>0.20086684798635659</v>
      </c>
      <c r="M173" s="33">
        <v>3.2141384222538804E-3</v>
      </c>
      <c r="N173" s="580">
        <v>0.11202162438061644</v>
      </c>
      <c r="O173" s="33">
        <v>1.7143974204616691E-3</v>
      </c>
      <c r="P173" s="580">
        <v>1.0516805635653965</v>
      </c>
      <c r="Q173" s="33">
        <v>3.0509194979939435E-2</v>
      </c>
      <c r="R173" s="580">
        <v>0.19852512643982986</v>
      </c>
      <c r="S173" s="33">
        <v>3.165127564903958E-3</v>
      </c>
      <c r="T173" s="580">
        <v>0.10607338396421057</v>
      </c>
      <c r="U173" s="33">
        <v>1.6969597854895242E-3</v>
      </c>
      <c r="V173" s="580">
        <v>0.10607338396421057</v>
      </c>
      <c r="W173" s="33">
        <v>1.6969597854895242E-3</v>
      </c>
      <c r="X173" s="580">
        <v>0.19852512643982986</v>
      </c>
      <c r="Y173" s="33">
        <v>3.165127564903958E-3</v>
      </c>
      <c r="Z173" s="580">
        <v>0.10607338396421057</v>
      </c>
      <c r="AA173" s="33">
        <v>1.6969597854895242E-3</v>
      </c>
      <c r="AB173" s="580">
        <v>0.10607338396421057</v>
      </c>
      <c r="AC173" s="33">
        <v>1.6969597854895242E-3</v>
      </c>
      <c r="AD173" s="580">
        <v>0.10607338396421057</v>
      </c>
      <c r="AE173" s="33">
        <v>1.6969597854895242E-3</v>
      </c>
      <c r="AF173" s="580">
        <v>0.19852512643982986</v>
      </c>
      <c r="AG173" s="33">
        <v>3.165127564903958E-3</v>
      </c>
      <c r="AH173" s="580">
        <v>0.19852512643982986</v>
      </c>
      <c r="AI173" s="33">
        <v>3.165127564903958E-3</v>
      </c>
      <c r="AJ173" s="580">
        <v>0.2008905017393518</v>
      </c>
      <c r="AK173" s="33">
        <v>3.2146334814190315E-3</v>
      </c>
      <c r="AL173" s="580">
        <v>0.2008905017393518</v>
      </c>
      <c r="AM173" s="33">
        <v>3.2146334814190315E-3</v>
      </c>
      <c r="AN173" s="580">
        <v>0.2008905017393518</v>
      </c>
      <c r="AO173" s="33">
        <v>3.2146334814190315E-3</v>
      </c>
      <c r="AP173" s="580">
        <v>0.2008905017393518</v>
      </c>
      <c r="AQ173" s="33">
        <v>3.2146334814190315E-3</v>
      </c>
      <c r="AR173" s="580">
        <v>0.2008905017393518</v>
      </c>
      <c r="AS173" s="33">
        <v>3.2146334814190315E-3</v>
      </c>
      <c r="AT173" s="580">
        <v>0.19852512643982986</v>
      </c>
      <c r="AU173" s="33">
        <v>3.165127564903958E-3</v>
      </c>
      <c r="AV173" s="580">
        <v>0.19852512643982986</v>
      </c>
      <c r="AW173" s="33">
        <v>3.165127564903958E-3</v>
      </c>
      <c r="AX173" s="580">
        <v>0.19852512643982986</v>
      </c>
      <c r="AY173" s="33">
        <v>3.165127564903958E-3</v>
      </c>
      <c r="AZ173" s="580">
        <v>0.19852512643982986</v>
      </c>
      <c r="BA173" s="33">
        <v>3.165127564903958E-3</v>
      </c>
      <c r="BB173" s="580">
        <v>0.19852512643982986</v>
      </c>
      <c r="BC173" s="33">
        <v>3.165127564903958E-3</v>
      </c>
      <c r="BD173" s="580">
        <v>0.11202162438061644</v>
      </c>
      <c r="BE173" s="33">
        <v>1.7143974204616691E-3</v>
      </c>
      <c r="BF173" s="580">
        <v>9.6431369303448658E-2</v>
      </c>
      <c r="BG173" s="33">
        <v>1.4060142980162722E-3</v>
      </c>
      <c r="BH173" s="580">
        <v>0.33679064013515536</v>
      </c>
      <c r="BI173" s="33">
        <v>3.8984143959970808E-3</v>
      </c>
      <c r="BJ173" s="580">
        <v>1.3720119914345712</v>
      </c>
      <c r="BK173" s="33">
        <v>3.1534582818916239E-2</v>
      </c>
      <c r="BL173" s="580">
        <v>7.4142291979513555</v>
      </c>
      <c r="BM173" s="33">
        <v>0.35939876607607407</v>
      </c>
      <c r="BN173" s="580">
        <v>0.88295995933153981</v>
      </c>
      <c r="BO173" s="33">
        <v>1.4584913728804714E-2</v>
      </c>
      <c r="BP173" s="580">
        <v>2.5116739788563702</v>
      </c>
      <c r="BQ173" s="33">
        <v>5.5126216219527277E-2</v>
      </c>
      <c r="BR173" s="580">
        <v>3.8489093496542854</v>
      </c>
      <c r="BS173" s="33">
        <v>6.4407669821487823E-2</v>
      </c>
    </row>
    <row r="174" spans="1:71" s="42" customFormat="1" x14ac:dyDescent="0.25">
      <c r="A174" s="143" t="s">
        <v>1281</v>
      </c>
      <c r="B174" s="102">
        <v>0.10890236923035652</v>
      </c>
      <c r="C174" s="36">
        <v>3.7227265206602393E-3</v>
      </c>
      <c r="D174" s="102">
        <v>0.10890236923035652</v>
      </c>
      <c r="E174" s="36">
        <v>3.7227265206602393E-3</v>
      </c>
      <c r="F174" s="102">
        <v>7.8645806224616061E-2</v>
      </c>
      <c r="G174" s="36">
        <v>1.7966424055299581E-3</v>
      </c>
      <c r="H174" s="102">
        <v>5.1031215420815401E-2</v>
      </c>
      <c r="I174" s="36">
        <v>1.1595660394678044E-3</v>
      </c>
      <c r="J174" s="102">
        <v>8.7850669825882952E-2</v>
      </c>
      <c r="K174" s="36">
        <v>2.009001194217343E-3</v>
      </c>
      <c r="L174" s="102">
        <v>8.9893444888642995E-2</v>
      </c>
      <c r="M174" s="36">
        <v>2.0418648269472052E-3</v>
      </c>
      <c r="N174" s="102">
        <v>4.739591629506068E-2</v>
      </c>
      <c r="O174" s="36">
        <v>1.0832198404441074E-3</v>
      </c>
      <c r="P174" s="102">
        <v>0.41340970664785254</v>
      </c>
      <c r="Q174" s="36">
        <v>1.9234796831066932E-2</v>
      </c>
      <c r="R174" s="102">
        <v>8.7850669825882952E-2</v>
      </c>
      <c r="S174" s="36">
        <v>2.009001194217343E-3</v>
      </c>
      <c r="T174" s="102">
        <v>4.7478461048396599E-2</v>
      </c>
      <c r="U174" s="36">
        <v>1.077602998220042E-3</v>
      </c>
      <c r="V174" s="102">
        <v>4.7478461048396599E-2</v>
      </c>
      <c r="W174" s="36">
        <v>1.077602998220042E-3</v>
      </c>
      <c r="X174" s="102">
        <v>8.7850669825882952E-2</v>
      </c>
      <c r="Y174" s="36">
        <v>2.009001194217343E-3</v>
      </c>
      <c r="Z174" s="102">
        <v>4.7478461048396599E-2</v>
      </c>
      <c r="AA174" s="36">
        <v>1.077602998220042E-3</v>
      </c>
      <c r="AB174" s="102">
        <v>4.7478461048396599E-2</v>
      </c>
      <c r="AC174" s="36">
        <v>1.077602998220042E-3</v>
      </c>
      <c r="AD174" s="102">
        <v>4.7478461048396599E-2</v>
      </c>
      <c r="AE174" s="36">
        <v>1.077602998220042E-3</v>
      </c>
      <c r="AF174" s="102">
        <v>8.7850669825882952E-2</v>
      </c>
      <c r="AG174" s="36">
        <v>2.009001194217343E-3</v>
      </c>
      <c r="AH174" s="102">
        <v>8.7850669825882952E-2</v>
      </c>
      <c r="AI174" s="36">
        <v>2.009001194217343E-3</v>
      </c>
      <c r="AJ174" s="102">
        <v>8.9914078980186038E-2</v>
      </c>
      <c r="AK174" s="36">
        <v>2.0421967828333654E-3</v>
      </c>
      <c r="AL174" s="102">
        <v>8.9914078980186038E-2</v>
      </c>
      <c r="AM174" s="36">
        <v>2.0421967828333654E-3</v>
      </c>
      <c r="AN174" s="102">
        <v>8.9914078980186038E-2</v>
      </c>
      <c r="AO174" s="36">
        <v>2.0421967828333654E-3</v>
      </c>
      <c r="AP174" s="102">
        <v>8.9914078980186038E-2</v>
      </c>
      <c r="AQ174" s="36">
        <v>2.0421967828333654E-3</v>
      </c>
      <c r="AR174" s="102">
        <v>8.9914078980186038E-2</v>
      </c>
      <c r="AS174" s="36">
        <v>2.0421967828333654E-3</v>
      </c>
      <c r="AT174" s="102">
        <v>8.7850669825882952E-2</v>
      </c>
      <c r="AU174" s="36">
        <v>2.009001194217343E-3</v>
      </c>
      <c r="AV174" s="102">
        <v>8.7850669825882952E-2</v>
      </c>
      <c r="AW174" s="36">
        <v>2.009001194217343E-3</v>
      </c>
      <c r="AX174" s="102">
        <v>8.7850669825882952E-2</v>
      </c>
      <c r="AY174" s="36">
        <v>2.009001194217343E-3</v>
      </c>
      <c r="AZ174" s="102">
        <v>8.7850669825882952E-2</v>
      </c>
      <c r="BA174" s="36">
        <v>2.009001194217343E-3</v>
      </c>
      <c r="BB174" s="102">
        <v>8.7850669825882952E-2</v>
      </c>
      <c r="BC174" s="36">
        <v>2.009001194217343E-3</v>
      </c>
      <c r="BD174" s="102">
        <v>4.739591629506068E-2</v>
      </c>
      <c r="BE174" s="36">
        <v>1.0832198404441074E-3</v>
      </c>
      <c r="BF174" s="102">
        <v>3.5566180273694854E-2</v>
      </c>
      <c r="BG174" s="36">
        <v>8.900312451380545E-4</v>
      </c>
      <c r="BH174" s="102">
        <v>5.2749909991796524E-2</v>
      </c>
      <c r="BI174" s="36">
        <v>2.6924695767142539E-3</v>
      </c>
      <c r="BJ174" s="102">
        <v>0.58675094720896859</v>
      </c>
      <c r="BK174" s="36">
        <v>1.9829649964301647E-2</v>
      </c>
      <c r="BL174" s="102">
        <v>3.3805501718123172</v>
      </c>
      <c r="BM174" s="36">
        <v>0.22419934261224755</v>
      </c>
      <c r="BN174" s="102">
        <v>0.38204396901037857</v>
      </c>
      <c r="BO174" s="36">
        <v>9.4460379516563241E-3</v>
      </c>
      <c r="BP174" s="102">
        <v>1.2540667705435218</v>
      </c>
      <c r="BQ174" s="36">
        <v>3.7655095683273652E-2</v>
      </c>
      <c r="BR174" s="102">
        <v>1.6827338020495102</v>
      </c>
      <c r="BS174" s="36">
        <v>4.1698679117767729E-2</v>
      </c>
    </row>
    <row r="175" spans="1:71" s="42" customFormat="1" x14ac:dyDescent="0.25">
      <c r="A175" s="78" t="s">
        <v>1282</v>
      </c>
      <c r="B175" s="102">
        <v>2.0526770031380681</v>
      </c>
      <c r="C175" s="36">
        <v>0.14748624061983512</v>
      </c>
      <c r="D175" s="102">
        <v>2.0526770031380681</v>
      </c>
      <c r="E175" s="36">
        <v>0.14748624061983512</v>
      </c>
      <c r="F175" s="102">
        <v>1.142792425704354</v>
      </c>
      <c r="G175" s="36">
        <v>7.1858362579936844E-2</v>
      </c>
      <c r="H175" s="102">
        <v>0.7258761474599662</v>
      </c>
      <c r="I175" s="36">
        <v>4.639768646774118E-2</v>
      </c>
      <c r="J175" s="580">
        <v>1.2817645184524831</v>
      </c>
      <c r="K175" s="33">
        <v>8.0345254617335382E-2</v>
      </c>
      <c r="L175" s="580">
        <v>1.2676228303249324</v>
      </c>
      <c r="M175" s="33">
        <v>8.1942449187192207E-2</v>
      </c>
      <c r="N175" s="580">
        <v>0.81882802900551488</v>
      </c>
      <c r="O175" s="33">
        <v>4.2838459423447189E-2</v>
      </c>
      <c r="P175" s="580">
        <v>9.5476079336764883</v>
      </c>
      <c r="Q175" s="33">
        <v>0.75891274489488658</v>
      </c>
      <c r="R175" s="580">
        <v>1.2817645184524831</v>
      </c>
      <c r="S175" s="33">
        <v>8.0345254617335382E-2</v>
      </c>
      <c r="T175" s="580">
        <v>0.67223779587296906</v>
      </c>
      <c r="U175" s="33">
        <v>4.3122043926990858E-2</v>
      </c>
      <c r="V175" s="580">
        <v>0.67223779587296906</v>
      </c>
      <c r="W175" s="33">
        <v>4.3122043926990858E-2</v>
      </c>
      <c r="X175" s="580">
        <v>1.2817645184524831</v>
      </c>
      <c r="Y175" s="33">
        <v>8.0345254617335382E-2</v>
      </c>
      <c r="Z175" s="580">
        <v>0.67223779587296906</v>
      </c>
      <c r="AA175" s="33">
        <v>4.3122043926990858E-2</v>
      </c>
      <c r="AB175" s="580">
        <v>0.67223779587296906</v>
      </c>
      <c r="AC175" s="33">
        <v>4.3122043926990858E-2</v>
      </c>
      <c r="AD175" s="580">
        <v>0.67223779587296906</v>
      </c>
      <c r="AE175" s="33">
        <v>4.3122043926990858E-2</v>
      </c>
      <c r="AF175" s="580">
        <v>1.2817645184524831</v>
      </c>
      <c r="AG175" s="33">
        <v>8.0345254617335382E-2</v>
      </c>
      <c r="AH175" s="580">
        <v>1.2817645184524831</v>
      </c>
      <c r="AI175" s="33">
        <v>8.0345254617335382E-2</v>
      </c>
      <c r="AJ175" s="580">
        <v>1.2674799849903107</v>
      </c>
      <c r="AK175" s="33">
        <v>8.1958582465675611E-2</v>
      </c>
      <c r="AL175" s="580">
        <v>1.2674799849903107</v>
      </c>
      <c r="AM175" s="33">
        <v>8.1958582465675611E-2</v>
      </c>
      <c r="AN175" s="580">
        <v>1.2674799849903107</v>
      </c>
      <c r="AO175" s="33">
        <v>8.1958582465675611E-2</v>
      </c>
      <c r="AP175" s="580">
        <v>1.2674799849903107</v>
      </c>
      <c r="AQ175" s="33">
        <v>8.1958582465675611E-2</v>
      </c>
      <c r="AR175" s="580">
        <v>1.2674799849903107</v>
      </c>
      <c r="AS175" s="33">
        <v>8.1958582465675611E-2</v>
      </c>
      <c r="AT175" s="580">
        <v>1.2817645184524831</v>
      </c>
      <c r="AU175" s="33">
        <v>8.0345254617335382E-2</v>
      </c>
      <c r="AV175" s="580">
        <v>1.2817645184524831</v>
      </c>
      <c r="AW175" s="33">
        <v>8.0345254617335382E-2</v>
      </c>
      <c r="AX175" s="580">
        <v>1.2817645184524831</v>
      </c>
      <c r="AY175" s="33">
        <v>8.0345254617335382E-2</v>
      </c>
      <c r="AZ175" s="580">
        <v>1.2817645184524831</v>
      </c>
      <c r="BA175" s="33">
        <v>8.0345254617335382E-2</v>
      </c>
      <c r="BB175" s="580">
        <v>1.2817645184524831</v>
      </c>
      <c r="BC175" s="33">
        <v>8.0345254617335382E-2</v>
      </c>
      <c r="BD175" s="580">
        <v>0.81882802900551488</v>
      </c>
      <c r="BE175" s="33">
        <v>4.2838459423447189E-2</v>
      </c>
      <c r="BF175" s="580">
        <v>0.708846238517856</v>
      </c>
      <c r="BG175" s="33">
        <v>3.4930071054542509E-2</v>
      </c>
      <c r="BH175" s="580">
        <v>2.0331398070777027</v>
      </c>
      <c r="BI175" s="33">
        <v>8.179772673819595E-2</v>
      </c>
      <c r="BJ175" s="580">
        <v>11.090913628325795</v>
      </c>
      <c r="BK175" s="33">
        <v>0.79069439028638611</v>
      </c>
      <c r="BL175" s="580">
        <v>92.271465583655768</v>
      </c>
      <c r="BM175" s="33">
        <v>9.0621782309106962</v>
      </c>
      <c r="BN175" s="580">
        <v>5.5045675643889247</v>
      </c>
      <c r="BO175" s="33">
        <v>0.35621935891039358</v>
      </c>
      <c r="BP175" s="580">
        <v>14.323138380439136</v>
      </c>
      <c r="BQ175" s="33">
        <v>1.2129621340597554</v>
      </c>
      <c r="BR175" s="580">
        <v>23.934637147324235</v>
      </c>
      <c r="BS175" s="33">
        <v>1.5886141723332501</v>
      </c>
    </row>
    <row r="176" spans="1:71" s="42" customFormat="1" x14ac:dyDescent="0.25">
      <c r="A176" s="78" t="s">
        <v>1283</v>
      </c>
      <c r="B176" s="102">
        <v>2.9587298669233467E-3</v>
      </c>
      <c r="C176" s="36">
        <v>2.3215772987700796E-4</v>
      </c>
      <c r="D176" s="102">
        <v>2.9587298669233467E-3</v>
      </c>
      <c r="E176" s="36">
        <v>2.3215772987700796E-4</v>
      </c>
      <c r="F176" s="102">
        <v>1.59397685762707E-3</v>
      </c>
      <c r="G176" s="36">
        <v>1.099804579949398E-4</v>
      </c>
      <c r="H176" s="102">
        <v>1.0184814377862618E-3</v>
      </c>
      <c r="I176" s="36">
        <v>7.0934878416653823E-5</v>
      </c>
      <c r="J176" s="580">
        <v>1.7858086642406729E-3</v>
      </c>
      <c r="K176" s="33">
        <v>1.2299565118770178E-4</v>
      </c>
      <c r="L176" s="580">
        <v>1.7968447529446892E-3</v>
      </c>
      <c r="M176" s="33">
        <v>1.244981078689557E-4</v>
      </c>
      <c r="N176" s="580">
        <v>1.0489604268087106E-3</v>
      </c>
      <c r="O176" s="33">
        <v>6.7226182228849492E-5</v>
      </c>
      <c r="P176" s="580">
        <v>1.4214806496773294E-2</v>
      </c>
      <c r="Q176" s="33">
        <v>1.2098953187005357E-3</v>
      </c>
      <c r="R176" s="580">
        <v>1.7858086642406729E-3</v>
      </c>
      <c r="S176" s="33">
        <v>1.2299565118770178E-4</v>
      </c>
      <c r="T176" s="580">
        <v>9.4444109137399395E-4</v>
      </c>
      <c r="U176" s="33">
        <v>6.5911470517693044E-5</v>
      </c>
      <c r="V176" s="580">
        <v>9.4444109137399395E-4</v>
      </c>
      <c r="W176" s="33">
        <v>6.5911470517693044E-5</v>
      </c>
      <c r="X176" s="580">
        <v>1.7858086642406729E-3</v>
      </c>
      <c r="Y176" s="33">
        <v>1.2299565118770178E-4</v>
      </c>
      <c r="Z176" s="580">
        <v>9.4444109137399395E-4</v>
      </c>
      <c r="AA176" s="33">
        <v>6.5911470517693044E-5</v>
      </c>
      <c r="AB176" s="580">
        <v>9.4444109137399395E-4</v>
      </c>
      <c r="AC176" s="33">
        <v>6.5911470517693044E-5</v>
      </c>
      <c r="AD176" s="580">
        <v>9.4444109137399395E-4</v>
      </c>
      <c r="AE176" s="33">
        <v>6.5911470517693044E-5</v>
      </c>
      <c r="AF176" s="580">
        <v>1.7858086642406729E-3</v>
      </c>
      <c r="AG176" s="33">
        <v>1.2299565118770178E-4</v>
      </c>
      <c r="AH176" s="580">
        <v>1.7858086642406729E-3</v>
      </c>
      <c r="AI176" s="33">
        <v>1.2299565118770178E-4</v>
      </c>
      <c r="AJ176" s="580">
        <v>1.7969562285881642E-3</v>
      </c>
      <c r="AK176" s="33">
        <v>1.2451328419906937E-4</v>
      </c>
      <c r="AL176" s="580">
        <v>1.7969562285881642E-3</v>
      </c>
      <c r="AM176" s="33">
        <v>1.2451328419906937E-4</v>
      </c>
      <c r="AN176" s="580">
        <v>1.7969562285881642E-3</v>
      </c>
      <c r="AO176" s="33">
        <v>1.2451328419906937E-4</v>
      </c>
      <c r="AP176" s="580">
        <v>1.7969562285881642E-3</v>
      </c>
      <c r="AQ176" s="33">
        <v>1.2451328419906937E-4</v>
      </c>
      <c r="AR176" s="580">
        <v>1.7969562285881642E-3</v>
      </c>
      <c r="AS176" s="33">
        <v>1.2451328419906937E-4</v>
      </c>
      <c r="AT176" s="580">
        <v>1.7858086642406729E-3</v>
      </c>
      <c r="AU176" s="33">
        <v>1.2299565118770178E-4</v>
      </c>
      <c r="AV176" s="580">
        <v>1.7858086642406729E-3</v>
      </c>
      <c r="AW176" s="33">
        <v>1.2299565118770178E-4</v>
      </c>
      <c r="AX176" s="580">
        <v>1.7858086642406729E-3</v>
      </c>
      <c r="AY176" s="33">
        <v>1.2299565118770178E-4</v>
      </c>
      <c r="AZ176" s="580">
        <v>1.7858086642406729E-3</v>
      </c>
      <c r="BA176" s="33">
        <v>1.2299565118770178E-4</v>
      </c>
      <c r="BB176" s="580">
        <v>1.7858086642406729E-3</v>
      </c>
      <c r="BC176" s="33">
        <v>1.2299565118770178E-4</v>
      </c>
      <c r="BD176" s="580">
        <v>1.0489604268087106E-3</v>
      </c>
      <c r="BE176" s="33">
        <v>6.7226182228849492E-5</v>
      </c>
      <c r="BF176" s="580">
        <v>9.2410757426337033E-4</v>
      </c>
      <c r="BG176" s="33">
        <v>5.5773681700706785E-5</v>
      </c>
      <c r="BH176" s="580">
        <v>4.7742509549549587E-3</v>
      </c>
      <c r="BI176" s="33">
        <v>2.118660141057764E-4</v>
      </c>
      <c r="BJ176" s="580">
        <v>1.5184934378259305E-2</v>
      </c>
      <c r="BK176" s="33">
        <v>1.227473704647966E-3</v>
      </c>
      <c r="BL176" s="580">
        <v>0.12785918977354663</v>
      </c>
      <c r="BM176" s="33">
        <v>1.377621833901002E-2</v>
      </c>
      <c r="BN176" s="580">
        <v>9.720301384170427E-3</v>
      </c>
      <c r="BO176" s="33">
        <v>6.1680792282226525E-4</v>
      </c>
      <c r="BP176" s="580">
        <v>5.0157819708880863E-2</v>
      </c>
      <c r="BQ176" s="33">
        <v>2.8293947781709602E-3</v>
      </c>
      <c r="BR176" s="580">
        <v>4.256106834758526E-2</v>
      </c>
      <c r="BS176" s="33">
        <v>2.6954503755729949E-3</v>
      </c>
    </row>
    <row r="177" spans="1:149" s="42" customFormat="1" x14ac:dyDescent="0.25">
      <c r="A177" s="78" t="s">
        <v>1284</v>
      </c>
      <c r="B177" s="102">
        <v>5.719688699197493E-3</v>
      </c>
      <c r="C177" s="36">
        <v>6.083176041251873E-4</v>
      </c>
      <c r="D177" s="102">
        <v>5.719688699197493E-3</v>
      </c>
      <c r="E177" s="36">
        <v>6.083176041251873E-4</v>
      </c>
      <c r="F177" s="102">
        <v>3.292517767286869E-3</v>
      </c>
      <c r="G177" s="36">
        <v>2.9736758968004377E-4</v>
      </c>
      <c r="H177" s="102">
        <v>2.126955603950609E-3</v>
      </c>
      <c r="I177" s="36">
        <v>1.9196946361707095E-4</v>
      </c>
      <c r="J177" s="580">
        <v>3.6810384883989552E-3</v>
      </c>
      <c r="K177" s="33">
        <v>3.3250029836770137E-4</v>
      </c>
      <c r="L177" s="580">
        <v>3.7235159333660847E-3</v>
      </c>
      <c r="M177" s="33">
        <v>3.3547753342328708E-4</v>
      </c>
      <c r="N177" s="580">
        <v>2.0213844397168313E-3</v>
      </c>
      <c r="O177" s="33">
        <v>1.8234226339753213E-4</v>
      </c>
      <c r="P177" s="580">
        <v>2.6455104512917625E-2</v>
      </c>
      <c r="Q177" s="33">
        <v>3.1165199669948578E-3</v>
      </c>
      <c r="R177" s="580">
        <v>3.6810384883989552E-3</v>
      </c>
      <c r="S177" s="33">
        <v>3.3250029836770137E-4</v>
      </c>
      <c r="T177" s="580">
        <v>1.9770002379073475E-3</v>
      </c>
      <c r="U177" s="33">
        <v>1.7840947079025577E-4</v>
      </c>
      <c r="V177" s="580">
        <v>1.9770002379073475E-3</v>
      </c>
      <c r="W177" s="33">
        <v>1.7840947079025577E-4</v>
      </c>
      <c r="X177" s="580">
        <v>3.6810384883989552E-3</v>
      </c>
      <c r="Y177" s="33">
        <v>3.3250029836770137E-4</v>
      </c>
      <c r="Z177" s="580">
        <v>1.9770002379073475E-3</v>
      </c>
      <c r="AA177" s="33">
        <v>1.7840947079025577E-4</v>
      </c>
      <c r="AB177" s="580">
        <v>1.9770002379073475E-3</v>
      </c>
      <c r="AC177" s="33">
        <v>1.7840947079025577E-4</v>
      </c>
      <c r="AD177" s="580">
        <v>1.9770002379073475E-3</v>
      </c>
      <c r="AE177" s="33">
        <v>1.7840947079025577E-4</v>
      </c>
      <c r="AF177" s="580">
        <v>3.6810384883989552E-3</v>
      </c>
      <c r="AG177" s="33">
        <v>3.3250029836770137E-4</v>
      </c>
      <c r="AH177" s="580">
        <v>3.6810384883989552E-3</v>
      </c>
      <c r="AI177" s="33">
        <v>3.3250029836770137E-4</v>
      </c>
      <c r="AJ177" s="580">
        <v>3.7239449984667627E-3</v>
      </c>
      <c r="AK177" s="33">
        <v>3.3550760650465664E-4</v>
      </c>
      <c r="AL177" s="580">
        <v>3.7239449984667627E-3</v>
      </c>
      <c r="AM177" s="33">
        <v>3.3550760650465664E-4</v>
      </c>
      <c r="AN177" s="580">
        <v>3.7239449984667627E-3</v>
      </c>
      <c r="AO177" s="33">
        <v>3.3550760650465664E-4</v>
      </c>
      <c r="AP177" s="580">
        <v>3.7239449984667627E-3</v>
      </c>
      <c r="AQ177" s="33">
        <v>3.3550760650465664E-4</v>
      </c>
      <c r="AR177" s="580">
        <v>3.7239449984667627E-3</v>
      </c>
      <c r="AS177" s="33">
        <v>3.3550760650465664E-4</v>
      </c>
      <c r="AT177" s="580">
        <v>3.6810384883989552E-3</v>
      </c>
      <c r="AU177" s="33">
        <v>3.3250029836770137E-4</v>
      </c>
      <c r="AV177" s="580">
        <v>3.6810384883989552E-3</v>
      </c>
      <c r="AW177" s="33">
        <v>3.3250029836770137E-4</v>
      </c>
      <c r="AX177" s="580">
        <v>3.6810384883989552E-3</v>
      </c>
      <c r="AY177" s="33">
        <v>3.3250029836770137E-4</v>
      </c>
      <c r="AZ177" s="580">
        <v>3.6810384883989552E-3</v>
      </c>
      <c r="BA177" s="33">
        <v>3.3250029836770137E-4</v>
      </c>
      <c r="BB177" s="580">
        <v>3.6810384883989552E-3</v>
      </c>
      <c r="BC177" s="33">
        <v>3.3250029836770137E-4</v>
      </c>
      <c r="BD177" s="580">
        <v>2.0213844397168313E-3</v>
      </c>
      <c r="BE177" s="33">
        <v>1.8234226339753213E-4</v>
      </c>
      <c r="BF177" s="580">
        <v>1.6642861737670577E-3</v>
      </c>
      <c r="BG177" s="33">
        <v>1.5146072624464812E-4</v>
      </c>
      <c r="BH177" s="580">
        <v>8.019068500157156E-3</v>
      </c>
      <c r="BI177" s="33">
        <v>5.6991100089082451E-4</v>
      </c>
      <c r="BJ177" s="580">
        <v>2.9882845378559175E-2</v>
      </c>
      <c r="BK177" s="33">
        <v>3.189533175012119E-3</v>
      </c>
      <c r="BL177" s="580">
        <v>0.23214515126822005</v>
      </c>
      <c r="BM177" s="33">
        <v>3.4927322043265277E-2</v>
      </c>
      <c r="BN177" s="580">
        <v>2.0468357843299562E-2</v>
      </c>
      <c r="BO177" s="33">
        <v>1.6575303037569091E-3</v>
      </c>
      <c r="BP177" s="580">
        <v>0.11308541605548918</v>
      </c>
      <c r="BQ177" s="33">
        <v>7.3723852224350734E-3</v>
      </c>
      <c r="BR177" s="580">
        <v>8.8244788637576746E-2</v>
      </c>
      <c r="BS177" s="33">
        <v>7.1706888821836791E-3</v>
      </c>
    </row>
    <row r="178" spans="1:149" s="42" customFormat="1" x14ac:dyDescent="0.25">
      <c r="A178" s="78" t="s">
        <v>1285</v>
      </c>
      <c r="B178" s="102">
        <v>1.1446702188098601</v>
      </c>
      <c r="C178" s="36"/>
      <c r="D178" s="102">
        <v>1.1446702188098601</v>
      </c>
      <c r="E178" s="36"/>
      <c r="F178" s="102">
        <v>0.62043595587381972</v>
      </c>
      <c r="G178" s="36"/>
      <c r="H178" s="102">
        <v>0.40072519238313392</v>
      </c>
      <c r="I178" s="36"/>
      <c r="J178" s="580">
        <v>0.69367287703738156</v>
      </c>
      <c r="K178" s="33"/>
      <c r="L178" s="580">
        <v>0.70298445088641748</v>
      </c>
      <c r="M178" s="33"/>
      <c r="N178" s="580">
        <v>0.3848908156878752</v>
      </c>
      <c r="O178" s="33"/>
      <c r="P178" s="580">
        <v>5.5084200352904826</v>
      </c>
      <c r="Q178" s="33"/>
      <c r="R178" s="580">
        <v>0.69367287703738156</v>
      </c>
      <c r="S178" s="33"/>
      <c r="T178" s="580">
        <v>0.37245831053053108</v>
      </c>
      <c r="U178" s="33"/>
      <c r="V178" s="580">
        <v>0.37245831053053108</v>
      </c>
      <c r="W178" s="33"/>
      <c r="X178" s="580">
        <v>0.69367287703738156</v>
      </c>
      <c r="Y178" s="33"/>
      <c r="Z178" s="580">
        <v>0.37245831053053108</v>
      </c>
      <c r="AA178" s="33"/>
      <c r="AB178" s="580">
        <v>0.37245831053053108</v>
      </c>
      <c r="AC178" s="33"/>
      <c r="AD178" s="580">
        <v>0.37245831053053108</v>
      </c>
      <c r="AE178" s="33"/>
      <c r="AF178" s="580">
        <v>0.69367287703738156</v>
      </c>
      <c r="AG178" s="33"/>
      <c r="AH178" s="580">
        <v>0.69367287703738156</v>
      </c>
      <c r="AI178" s="33"/>
      <c r="AJ178" s="580">
        <v>0.70307850718792286</v>
      </c>
      <c r="AK178" s="33"/>
      <c r="AL178" s="580">
        <v>0.70307850718792286</v>
      </c>
      <c r="AM178" s="33"/>
      <c r="AN178" s="580">
        <v>0.70307850718792286</v>
      </c>
      <c r="AO178" s="33"/>
      <c r="AP178" s="580">
        <v>0.70307850718792286</v>
      </c>
      <c r="AQ178" s="33"/>
      <c r="AR178" s="580">
        <v>0.70307850718792286</v>
      </c>
      <c r="AS178" s="33"/>
      <c r="AT178" s="580">
        <v>0.69367287703738156</v>
      </c>
      <c r="AU178" s="33"/>
      <c r="AV178" s="580">
        <v>0.69367287703738156</v>
      </c>
      <c r="AW178" s="33"/>
      <c r="AX178" s="580">
        <v>0.69367287703738156</v>
      </c>
      <c r="AY178" s="33"/>
      <c r="AZ178" s="580">
        <v>0.69367287703738156</v>
      </c>
      <c r="BA178" s="33"/>
      <c r="BB178" s="580">
        <v>0.69367287703738156</v>
      </c>
      <c r="BC178" s="33"/>
      <c r="BD178" s="580">
        <v>0.3848908156878752</v>
      </c>
      <c r="BE178" s="33"/>
      <c r="BF178" s="580">
        <v>0.31939441705830079</v>
      </c>
      <c r="BG178" s="33"/>
      <c r="BH178" s="580">
        <v>1.2308331312490306</v>
      </c>
      <c r="BI178" s="33"/>
      <c r="BJ178" s="580">
        <v>7.0518617769447118</v>
      </c>
      <c r="BK178" s="33"/>
      <c r="BL178" s="580">
        <v>46.878939042906282</v>
      </c>
      <c r="BM178" s="33"/>
      <c r="BN178" s="580">
        <v>3.4048069872381781</v>
      </c>
      <c r="BO178" s="33"/>
      <c r="BP178" s="580">
        <v>14.210072446335332</v>
      </c>
      <c r="BQ178" s="33"/>
      <c r="BR178" s="580">
        <v>14.723220214101786</v>
      </c>
      <c r="BS178" s="33"/>
    </row>
    <row r="179" spans="1:149" s="42" customFormat="1" x14ac:dyDescent="0.25">
      <c r="A179" s="78" t="s">
        <v>1286</v>
      </c>
      <c r="B179" s="102">
        <v>6.6202957613917283E-3</v>
      </c>
      <c r="C179" s="36"/>
      <c r="D179" s="102">
        <v>6.6202957613917283E-3</v>
      </c>
      <c r="E179" s="36"/>
      <c r="F179" s="102">
        <v>3.5256269843517286E-3</v>
      </c>
      <c r="G179" s="36"/>
      <c r="H179" s="102">
        <v>2.2702297866386031E-3</v>
      </c>
      <c r="I179" s="36"/>
      <c r="J179" s="580">
        <v>3.94409271692277E-3</v>
      </c>
      <c r="K179" s="33"/>
      <c r="L179" s="580">
        <v>4.0099221783880604E-3</v>
      </c>
      <c r="M179" s="33"/>
      <c r="N179" s="580">
        <v>2.1574742113198283E-3</v>
      </c>
      <c r="O179" s="33"/>
      <c r="P179" s="580">
        <v>3.2276952327595552E-2</v>
      </c>
      <c r="Q179" s="33"/>
      <c r="R179" s="580">
        <v>3.94409271692277E-3</v>
      </c>
      <c r="S179" s="33"/>
      <c r="T179" s="580">
        <v>2.1087166968743417E-3</v>
      </c>
      <c r="U179" s="33"/>
      <c r="V179" s="580">
        <v>2.1087166968743417E-3</v>
      </c>
      <c r="W179" s="33"/>
      <c r="X179" s="580">
        <v>3.94409271692277E-3</v>
      </c>
      <c r="Y179" s="33"/>
      <c r="Z179" s="580">
        <v>2.1087166968743417E-3</v>
      </c>
      <c r="AA179" s="33"/>
      <c r="AB179" s="580">
        <v>2.1087166968743417E-3</v>
      </c>
      <c r="AC179" s="33"/>
      <c r="AD179" s="580">
        <v>2.1087166968743417E-3</v>
      </c>
      <c r="AE179" s="33"/>
      <c r="AF179" s="580">
        <v>3.94409271692277E-3</v>
      </c>
      <c r="AG179" s="33"/>
      <c r="AH179" s="580">
        <v>3.94409271692277E-3</v>
      </c>
      <c r="AI179" s="33"/>
      <c r="AJ179" s="580">
        <v>4.0105871224432651E-3</v>
      </c>
      <c r="AK179" s="33"/>
      <c r="AL179" s="580">
        <v>4.0105871224432651E-3</v>
      </c>
      <c r="AM179" s="33"/>
      <c r="AN179" s="580">
        <v>4.0105871224432651E-3</v>
      </c>
      <c r="AO179" s="33"/>
      <c r="AP179" s="580">
        <v>4.0105871224432651E-3</v>
      </c>
      <c r="AQ179" s="33"/>
      <c r="AR179" s="580">
        <v>4.0105871224432651E-3</v>
      </c>
      <c r="AS179" s="33"/>
      <c r="AT179" s="580">
        <v>3.94409271692277E-3</v>
      </c>
      <c r="AU179" s="33"/>
      <c r="AV179" s="580">
        <v>3.94409271692277E-3</v>
      </c>
      <c r="AW179" s="33"/>
      <c r="AX179" s="580">
        <v>3.94409271692277E-3</v>
      </c>
      <c r="AY179" s="33"/>
      <c r="AZ179" s="580">
        <v>3.94409271692277E-3</v>
      </c>
      <c r="BA179" s="33"/>
      <c r="BB179" s="580">
        <v>3.94409271692277E-3</v>
      </c>
      <c r="BC179" s="33"/>
      <c r="BD179" s="580">
        <v>2.1574742113198283E-3</v>
      </c>
      <c r="BE179" s="33"/>
      <c r="BF179" s="580">
        <v>1.8384288763663562E-3</v>
      </c>
      <c r="BG179" s="33"/>
      <c r="BH179" s="580">
        <v>7.5290119579748994E-3</v>
      </c>
      <c r="BI179" s="33"/>
      <c r="BJ179" s="580">
        <v>3.6607450369736949E-2</v>
      </c>
      <c r="BK179" s="33"/>
      <c r="BL179" s="580">
        <v>0.3112332583090428</v>
      </c>
      <c r="BM179" s="33"/>
      <c r="BN179" s="580">
        <v>1.9744271815005519E-2</v>
      </c>
      <c r="BO179" s="33"/>
      <c r="BP179" s="580">
        <v>8.8141633039047387E-2</v>
      </c>
      <c r="BQ179" s="33"/>
      <c r="BR179" s="580">
        <v>8.700522244458414E-2</v>
      </c>
      <c r="BS179" s="33"/>
    </row>
    <row r="180" spans="1:149" s="42" customFormat="1" x14ac:dyDescent="0.25">
      <c r="A180" s="563" t="s">
        <v>1287</v>
      </c>
      <c r="B180" s="108">
        <v>695.27180938622519</v>
      </c>
      <c r="C180" s="110"/>
      <c r="D180" s="108">
        <v>695.27180938622519</v>
      </c>
      <c r="E180" s="110"/>
      <c r="F180" s="108">
        <v>376.31239355669209</v>
      </c>
      <c r="G180" s="110"/>
      <c r="H180" s="108">
        <v>238.1351463312734</v>
      </c>
      <c r="I180" s="110"/>
      <c r="J180" s="587">
        <v>422.3714759651649</v>
      </c>
      <c r="K180" s="588"/>
      <c r="L180" s="587">
        <v>416.43095669144498</v>
      </c>
      <c r="M180" s="588"/>
      <c r="N180" s="587">
        <v>254.40969825257156</v>
      </c>
      <c r="O180" s="588"/>
      <c r="P180" s="587">
        <v>3323.1772010911845</v>
      </c>
      <c r="Q180" s="588"/>
      <c r="R180" s="587">
        <v>422.3714759651649</v>
      </c>
      <c r="S180" s="588"/>
      <c r="T180" s="587">
        <v>220.35795662975761</v>
      </c>
      <c r="U180" s="588"/>
      <c r="V180" s="587">
        <v>220.35795662975761</v>
      </c>
      <c r="W180" s="588"/>
      <c r="X180" s="587">
        <v>422.3714759651649</v>
      </c>
      <c r="Y180" s="588"/>
      <c r="Z180" s="587">
        <v>220.35795662975761</v>
      </c>
      <c r="AA180" s="588"/>
      <c r="AB180" s="587">
        <v>220.35795662975761</v>
      </c>
      <c r="AC180" s="588"/>
      <c r="AD180" s="587">
        <v>220.35795662975761</v>
      </c>
      <c r="AE180" s="588"/>
      <c r="AF180" s="587">
        <v>422.3714759651649</v>
      </c>
      <c r="AG180" s="588"/>
      <c r="AH180" s="587">
        <v>422.3714759651649</v>
      </c>
      <c r="AI180" s="588"/>
      <c r="AJ180" s="587">
        <v>416.3709514462559</v>
      </c>
      <c r="AK180" s="588"/>
      <c r="AL180" s="587">
        <v>416.3709514462559</v>
      </c>
      <c r="AM180" s="588"/>
      <c r="AN180" s="587">
        <v>416.3709514462559</v>
      </c>
      <c r="AO180" s="588"/>
      <c r="AP180" s="587">
        <v>416.3709514462559</v>
      </c>
      <c r="AQ180" s="588"/>
      <c r="AR180" s="587">
        <v>416.3709514462559</v>
      </c>
      <c r="AS180" s="588"/>
      <c r="AT180" s="587">
        <v>422.3714759651649</v>
      </c>
      <c r="AU180" s="588"/>
      <c r="AV180" s="587">
        <v>422.3714759651649</v>
      </c>
      <c r="AW180" s="588"/>
      <c r="AX180" s="587">
        <v>422.3714759651649</v>
      </c>
      <c r="AY180" s="588"/>
      <c r="AZ180" s="587">
        <v>422.3714759651649</v>
      </c>
      <c r="BA180" s="588"/>
      <c r="BB180" s="587">
        <v>422.3714759651649</v>
      </c>
      <c r="BC180" s="588"/>
      <c r="BD180" s="587">
        <v>254.40969825257156</v>
      </c>
      <c r="BE180" s="588"/>
      <c r="BF180" s="587">
        <v>273.88139828551107</v>
      </c>
      <c r="BG180" s="588"/>
      <c r="BH180" s="587">
        <v>1851.3315595443009</v>
      </c>
      <c r="BI180" s="588"/>
      <c r="BJ180" s="587">
        <v>3422.804074018838</v>
      </c>
      <c r="BK180" s="588"/>
      <c r="BL180" s="587">
        <v>22764.160703533274</v>
      </c>
      <c r="BM180" s="588"/>
      <c r="BN180" s="587">
        <v>2205.2569701980087</v>
      </c>
      <c r="BO180" s="588"/>
      <c r="BP180" s="587">
        <v>7677.5808065749206</v>
      </c>
      <c r="BQ180" s="588"/>
      <c r="BR180" s="587">
        <v>9424.7309293359122</v>
      </c>
      <c r="BS180" s="588"/>
    </row>
    <row r="181" spans="1:149" s="42" customFormat="1" x14ac:dyDescent="0.25"/>
    <row r="182" spans="1:149" x14ac:dyDescent="0.25">
      <c r="A182" s="6" t="s">
        <v>1303</v>
      </c>
      <c r="B182" s="38"/>
      <c r="C182" s="38"/>
      <c r="D182" s="38"/>
      <c r="E182" s="38"/>
      <c r="F182" s="38"/>
      <c r="G182" s="38"/>
      <c r="H182" s="38"/>
      <c r="I182" s="38"/>
      <c r="AH182" s="42"/>
    </row>
    <row r="183" spans="1:149" s="38" customFormat="1" ht="25.5" customHeight="1" x14ac:dyDescent="0.25">
      <c r="A183" s="149"/>
      <c r="B183" s="704" t="s">
        <v>1232</v>
      </c>
      <c r="C183" s="706"/>
      <c r="D183" s="706"/>
      <c r="E183" s="705"/>
      <c r="F183" s="704" t="s">
        <v>1233</v>
      </c>
      <c r="G183" s="706"/>
      <c r="H183" s="706"/>
      <c r="I183" s="705"/>
      <c r="J183" s="704" t="s">
        <v>1261</v>
      </c>
      <c r="K183" s="706"/>
      <c r="L183" s="706"/>
      <c r="M183" s="705"/>
      <c r="N183" s="704" t="s">
        <v>1235</v>
      </c>
      <c r="O183" s="706"/>
      <c r="P183" s="706"/>
      <c r="Q183" s="705"/>
      <c r="R183" s="704" t="s">
        <v>1236</v>
      </c>
      <c r="S183" s="706"/>
      <c r="T183" s="706"/>
      <c r="U183" s="705"/>
      <c r="V183" s="704" t="s">
        <v>1237</v>
      </c>
      <c r="W183" s="706"/>
      <c r="X183" s="706"/>
      <c r="Y183" s="705"/>
      <c r="Z183" s="704" t="s">
        <v>1304</v>
      </c>
      <c r="AA183" s="706"/>
      <c r="AB183" s="706"/>
      <c r="AC183" s="705"/>
      <c r="AD183" s="704" t="s">
        <v>1305</v>
      </c>
      <c r="AE183" s="706"/>
      <c r="AF183" s="706"/>
      <c r="AG183" s="705"/>
      <c r="AH183" s="704" t="s">
        <v>1306</v>
      </c>
      <c r="AI183" s="706"/>
      <c r="AJ183" s="706"/>
      <c r="AK183" s="705"/>
      <c r="AL183" s="704" t="s">
        <v>1239</v>
      </c>
      <c r="AM183" s="706"/>
      <c r="AN183" s="706"/>
      <c r="AO183" s="705"/>
      <c r="AP183" s="704" t="s">
        <v>1289</v>
      </c>
      <c r="AQ183" s="706"/>
      <c r="AR183" s="706"/>
      <c r="AS183" s="705"/>
      <c r="AT183" s="704" t="s">
        <v>1290</v>
      </c>
      <c r="AU183" s="706"/>
      <c r="AV183" s="706"/>
      <c r="AW183" s="705"/>
      <c r="AX183" s="704" t="s">
        <v>1291</v>
      </c>
      <c r="AY183" s="706"/>
      <c r="AZ183" s="706"/>
      <c r="BA183" s="705"/>
      <c r="BB183" s="704" t="s">
        <v>1243</v>
      </c>
      <c r="BC183" s="706"/>
      <c r="BD183" s="706"/>
      <c r="BE183" s="705"/>
      <c r="BF183" s="704" t="s">
        <v>1244</v>
      </c>
      <c r="BG183" s="706"/>
      <c r="BH183" s="706"/>
      <c r="BI183" s="705"/>
      <c r="BJ183" s="704" t="s">
        <v>1245</v>
      </c>
      <c r="BK183" s="706"/>
      <c r="BL183" s="706"/>
      <c r="BM183" s="705"/>
      <c r="BN183" s="704" t="s">
        <v>1246</v>
      </c>
      <c r="BO183" s="706"/>
      <c r="BP183" s="706"/>
      <c r="BQ183" s="705"/>
      <c r="BR183" s="704" t="s">
        <v>1247</v>
      </c>
      <c r="BS183" s="706"/>
      <c r="BT183" s="706"/>
      <c r="BU183" s="705"/>
      <c r="BV183" s="704" t="s">
        <v>1248</v>
      </c>
      <c r="BW183" s="706"/>
      <c r="BX183" s="706"/>
      <c r="BY183" s="705"/>
      <c r="BZ183" s="704" t="s">
        <v>1249</v>
      </c>
      <c r="CA183" s="706"/>
      <c r="CB183" s="706"/>
      <c r="CC183" s="705"/>
      <c r="CD183" s="704" t="s">
        <v>1250</v>
      </c>
      <c r="CE183" s="706"/>
      <c r="CF183" s="706"/>
      <c r="CG183" s="705"/>
      <c r="CH183" s="704" t="s">
        <v>1251</v>
      </c>
      <c r="CI183" s="706"/>
      <c r="CJ183" s="706"/>
      <c r="CK183" s="705"/>
      <c r="CL183" s="704" t="s">
        <v>1252</v>
      </c>
      <c r="CM183" s="706"/>
      <c r="CN183" s="706"/>
      <c r="CO183" s="705"/>
      <c r="CP183" s="704" t="s">
        <v>1253</v>
      </c>
      <c r="CQ183" s="706"/>
      <c r="CR183" s="706"/>
      <c r="CS183" s="705"/>
      <c r="CT183" s="704" t="s">
        <v>1254</v>
      </c>
      <c r="CU183" s="706"/>
      <c r="CV183" s="706"/>
      <c r="CW183" s="705"/>
      <c r="CX183" s="704" t="s">
        <v>1255</v>
      </c>
      <c r="CY183" s="706"/>
      <c r="CZ183" s="706"/>
      <c r="DA183" s="705"/>
      <c r="DB183" s="704" t="s">
        <v>1256</v>
      </c>
      <c r="DC183" s="706"/>
      <c r="DD183" s="706"/>
      <c r="DE183" s="705"/>
      <c r="DF183" s="704" t="s">
        <v>1257</v>
      </c>
      <c r="DG183" s="706"/>
      <c r="DH183" s="706"/>
      <c r="DI183" s="705"/>
      <c r="DJ183" s="704" t="s">
        <v>1258</v>
      </c>
      <c r="DK183" s="706"/>
      <c r="DL183" s="706"/>
      <c r="DM183" s="705"/>
      <c r="DN183" s="704" t="s">
        <v>1262</v>
      </c>
      <c r="DO183" s="706"/>
      <c r="DP183" s="706"/>
      <c r="DQ183" s="705"/>
      <c r="DR183" s="704" t="s">
        <v>1263</v>
      </c>
      <c r="DS183" s="706"/>
      <c r="DT183" s="706"/>
      <c r="DU183" s="705"/>
      <c r="DV183" s="704" t="s">
        <v>1264</v>
      </c>
      <c r="DW183" s="706"/>
      <c r="DX183" s="706"/>
      <c r="DY183" s="705"/>
      <c r="DZ183" s="704" t="s">
        <v>1265</v>
      </c>
      <c r="EA183" s="706"/>
      <c r="EB183" s="706"/>
      <c r="EC183" s="705"/>
      <c r="ED183" s="704" t="s">
        <v>1266</v>
      </c>
      <c r="EE183" s="706"/>
      <c r="EF183" s="706"/>
      <c r="EG183" s="705"/>
      <c r="EH183" s="704" t="s">
        <v>1259</v>
      </c>
      <c r="EI183" s="706"/>
      <c r="EJ183" s="706"/>
      <c r="EK183" s="705"/>
      <c r="EL183" s="704" t="s">
        <v>1267</v>
      </c>
      <c r="EM183" s="706"/>
      <c r="EN183" s="706"/>
      <c r="EO183" s="705"/>
      <c r="EP183" s="704" t="s">
        <v>1268</v>
      </c>
      <c r="EQ183" s="706"/>
      <c r="ER183" s="706"/>
      <c r="ES183" s="705"/>
    </row>
    <row r="184" spans="1:149" s="38" customFormat="1" ht="12.75" customHeight="1" x14ac:dyDescent="0.25">
      <c r="A184" s="143"/>
      <c r="B184" s="704" t="s">
        <v>198</v>
      </c>
      <c r="C184" s="705"/>
      <c r="D184" s="704" t="s">
        <v>1229</v>
      </c>
      <c r="E184" s="705"/>
      <c r="F184" s="704" t="s">
        <v>198</v>
      </c>
      <c r="G184" s="705"/>
      <c r="H184" s="704" t="s">
        <v>1229</v>
      </c>
      <c r="I184" s="705"/>
      <c r="J184" s="704" t="s">
        <v>198</v>
      </c>
      <c r="K184" s="705"/>
      <c r="L184" s="704" t="s">
        <v>1229</v>
      </c>
      <c r="M184" s="705"/>
      <c r="N184" s="704" t="s">
        <v>198</v>
      </c>
      <c r="O184" s="705"/>
      <c r="P184" s="704" t="s">
        <v>1229</v>
      </c>
      <c r="Q184" s="705"/>
      <c r="R184" s="704" t="s">
        <v>198</v>
      </c>
      <c r="S184" s="705"/>
      <c r="T184" s="704" t="s">
        <v>1229</v>
      </c>
      <c r="U184" s="705"/>
      <c r="V184" s="704" t="s">
        <v>198</v>
      </c>
      <c r="W184" s="705"/>
      <c r="X184" s="704" t="s">
        <v>1229</v>
      </c>
      <c r="Y184" s="705"/>
      <c r="Z184" s="704" t="s">
        <v>198</v>
      </c>
      <c r="AA184" s="705"/>
      <c r="AB184" s="704" t="s">
        <v>1229</v>
      </c>
      <c r="AC184" s="705"/>
      <c r="AD184" s="704" t="s">
        <v>198</v>
      </c>
      <c r="AE184" s="705"/>
      <c r="AF184" s="704" t="s">
        <v>1229</v>
      </c>
      <c r="AG184" s="705"/>
      <c r="AH184" s="704" t="s">
        <v>198</v>
      </c>
      <c r="AI184" s="705"/>
      <c r="AJ184" s="704" t="s">
        <v>1229</v>
      </c>
      <c r="AK184" s="705"/>
      <c r="AL184" s="704" t="s">
        <v>198</v>
      </c>
      <c r="AM184" s="705"/>
      <c r="AN184" s="704" t="s">
        <v>1229</v>
      </c>
      <c r="AO184" s="705"/>
      <c r="AP184" s="704" t="s">
        <v>198</v>
      </c>
      <c r="AQ184" s="705"/>
      <c r="AR184" s="704" t="s">
        <v>1229</v>
      </c>
      <c r="AS184" s="705"/>
      <c r="AT184" s="704" t="s">
        <v>198</v>
      </c>
      <c r="AU184" s="705"/>
      <c r="AV184" s="704" t="s">
        <v>1229</v>
      </c>
      <c r="AW184" s="705"/>
      <c r="AX184" s="704" t="s">
        <v>198</v>
      </c>
      <c r="AY184" s="705"/>
      <c r="AZ184" s="704" t="s">
        <v>1229</v>
      </c>
      <c r="BA184" s="705"/>
      <c r="BB184" s="704" t="s">
        <v>198</v>
      </c>
      <c r="BC184" s="705"/>
      <c r="BD184" s="704" t="s">
        <v>1229</v>
      </c>
      <c r="BE184" s="705"/>
      <c r="BF184" s="704" t="s">
        <v>198</v>
      </c>
      <c r="BG184" s="705"/>
      <c r="BH184" s="704" t="s">
        <v>1229</v>
      </c>
      <c r="BI184" s="705"/>
      <c r="BJ184" s="704" t="s">
        <v>198</v>
      </c>
      <c r="BK184" s="705"/>
      <c r="BL184" s="704" t="s">
        <v>1229</v>
      </c>
      <c r="BM184" s="705"/>
      <c r="BN184" s="704" t="s">
        <v>198</v>
      </c>
      <c r="BO184" s="705"/>
      <c r="BP184" s="704" t="s">
        <v>1229</v>
      </c>
      <c r="BQ184" s="705"/>
      <c r="BR184" s="704" t="s">
        <v>198</v>
      </c>
      <c r="BS184" s="705"/>
      <c r="BT184" s="704" t="s">
        <v>1229</v>
      </c>
      <c r="BU184" s="705"/>
      <c r="BV184" s="704" t="s">
        <v>198</v>
      </c>
      <c r="BW184" s="705"/>
      <c r="BX184" s="704" t="s">
        <v>1229</v>
      </c>
      <c r="BY184" s="705"/>
      <c r="BZ184" s="704" t="s">
        <v>198</v>
      </c>
      <c r="CA184" s="705"/>
      <c r="CB184" s="704" t="s">
        <v>1229</v>
      </c>
      <c r="CC184" s="705"/>
      <c r="CD184" s="704" t="s">
        <v>198</v>
      </c>
      <c r="CE184" s="705"/>
      <c r="CF184" s="704" t="s">
        <v>1229</v>
      </c>
      <c r="CG184" s="705"/>
      <c r="CH184" s="704" t="s">
        <v>198</v>
      </c>
      <c r="CI184" s="705"/>
      <c r="CJ184" s="704" t="s">
        <v>1229</v>
      </c>
      <c r="CK184" s="705"/>
      <c r="CL184" s="704" t="s">
        <v>198</v>
      </c>
      <c r="CM184" s="705"/>
      <c r="CN184" s="704" t="s">
        <v>1229</v>
      </c>
      <c r="CO184" s="705"/>
      <c r="CP184" s="704" t="s">
        <v>198</v>
      </c>
      <c r="CQ184" s="705"/>
      <c r="CR184" s="704" t="s">
        <v>1229</v>
      </c>
      <c r="CS184" s="705"/>
      <c r="CT184" s="704" t="s">
        <v>198</v>
      </c>
      <c r="CU184" s="705"/>
      <c r="CV184" s="704" t="s">
        <v>1229</v>
      </c>
      <c r="CW184" s="705"/>
      <c r="CX184" s="704" t="s">
        <v>198</v>
      </c>
      <c r="CY184" s="705"/>
      <c r="CZ184" s="704" t="s">
        <v>1229</v>
      </c>
      <c r="DA184" s="705"/>
      <c r="DB184" s="704" t="s">
        <v>198</v>
      </c>
      <c r="DC184" s="705"/>
      <c r="DD184" s="704" t="s">
        <v>1229</v>
      </c>
      <c r="DE184" s="705"/>
      <c r="DF184" s="704" t="s">
        <v>198</v>
      </c>
      <c r="DG184" s="705"/>
      <c r="DH184" s="704" t="s">
        <v>1229</v>
      </c>
      <c r="DI184" s="705"/>
      <c r="DJ184" s="704" t="s">
        <v>198</v>
      </c>
      <c r="DK184" s="705"/>
      <c r="DL184" s="704" t="s">
        <v>1229</v>
      </c>
      <c r="DM184" s="705"/>
      <c r="DN184" s="704" t="s">
        <v>198</v>
      </c>
      <c r="DO184" s="705"/>
      <c r="DP184" s="704" t="s">
        <v>1229</v>
      </c>
      <c r="DQ184" s="705"/>
      <c r="DR184" s="704" t="s">
        <v>198</v>
      </c>
      <c r="DS184" s="705"/>
      <c r="DT184" s="704" t="s">
        <v>1229</v>
      </c>
      <c r="DU184" s="705"/>
      <c r="DV184" s="704" t="s">
        <v>198</v>
      </c>
      <c r="DW184" s="705"/>
      <c r="DX184" s="704" t="s">
        <v>1229</v>
      </c>
      <c r="DY184" s="705"/>
      <c r="DZ184" s="704" t="s">
        <v>198</v>
      </c>
      <c r="EA184" s="705"/>
      <c r="EB184" s="704" t="s">
        <v>1229</v>
      </c>
      <c r="EC184" s="705"/>
      <c r="ED184" s="704" t="s">
        <v>198</v>
      </c>
      <c r="EE184" s="705"/>
      <c r="EF184" s="704" t="s">
        <v>1229</v>
      </c>
      <c r="EG184" s="705"/>
      <c r="EH184" s="704" t="s">
        <v>198</v>
      </c>
      <c r="EI184" s="705"/>
      <c r="EJ184" s="704" t="s">
        <v>1229</v>
      </c>
      <c r="EK184" s="705"/>
      <c r="EL184" s="704" t="s">
        <v>198</v>
      </c>
      <c r="EM184" s="705"/>
      <c r="EN184" s="704" t="s">
        <v>1229</v>
      </c>
      <c r="EO184" s="705"/>
      <c r="EP184" s="704" t="s">
        <v>198</v>
      </c>
      <c r="EQ184" s="706"/>
      <c r="ER184" s="704" t="s">
        <v>1229</v>
      </c>
      <c r="ES184" s="705"/>
    </row>
    <row r="185" spans="1:149" s="38" customFormat="1" x14ac:dyDescent="0.25">
      <c r="A185" s="262"/>
      <c r="B185" s="293" t="s">
        <v>195</v>
      </c>
      <c r="C185" s="600" t="s">
        <v>196</v>
      </c>
      <c r="D185" s="293" t="s">
        <v>195</v>
      </c>
      <c r="E185" s="592" t="s">
        <v>196</v>
      </c>
      <c r="F185" s="293" t="s">
        <v>195</v>
      </c>
      <c r="G185" s="600" t="s">
        <v>196</v>
      </c>
      <c r="H185" s="293" t="s">
        <v>195</v>
      </c>
      <c r="I185" s="592" t="s">
        <v>196</v>
      </c>
      <c r="J185" s="293" t="s">
        <v>195</v>
      </c>
      <c r="K185" s="600" t="s">
        <v>196</v>
      </c>
      <c r="L185" s="293" t="s">
        <v>195</v>
      </c>
      <c r="M185" s="592" t="s">
        <v>196</v>
      </c>
      <c r="N185" s="293" t="s">
        <v>195</v>
      </c>
      <c r="O185" s="600" t="s">
        <v>196</v>
      </c>
      <c r="P185" s="293" t="s">
        <v>195</v>
      </c>
      <c r="Q185" s="592" t="s">
        <v>196</v>
      </c>
      <c r="R185" s="293" t="s">
        <v>195</v>
      </c>
      <c r="S185" s="600" t="s">
        <v>196</v>
      </c>
      <c r="T185" s="293" t="s">
        <v>195</v>
      </c>
      <c r="U185" s="592" t="s">
        <v>196</v>
      </c>
      <c r="V185" s="293" t="s">
        <v>195</v>
      </c>
      <c r="W185" s="600" t="s">
        <v>196</v>
      </c>
      <c r="X185" s="293" t="s">
        <v>195</v>
      </c>
      <c r="Y185" s="592" t="s">
        <v>196</v>
      </c>
      <c r="Z185" s="293" t="s">
        <v>195</v>
      </c>
      <c r="AA185" s="600" t="s">
        <v>196</v>
      </c>
      <c r="AB185" s="293" t="s">
        <v>195</v>
      </c>
      <c r="AC185" s="592" t="s">
        <v>196</v>
      </c>
      <c r="AD185" s="293" t="s">
        <v>195</v>
      </c>
      <c r="AE185" s="600" t="s">
        <v>196</v>
      </c>
      <c r="AF185" s="293" t="s">
        <v>195</v>
      </c>
      <c r="AG185" s="592" t="s">
        <v>196</v>
      </c>
      <c r="AH185" s="293" t="s">
        <v>195</v>
      </c>
      <c r="AI185" s="600" t="s">
        <v>196</v>
      </c>
      <c r="AJ185" s="293" t="s">
        <v>195</v>
      </c>
      <c r="AK185" s="592" t="s">
        <v>196</v>
      </c>
      <c r="AL185" s="293" t="s">
        <v>195</v>
      </c>
      <c r="AM185" s="600" t="s">
        <v>196</v>
      </c>
      <c r="AN185" s="293" t="s">
        <v>195</v>
      </c>
      <c r="AO185" s="592" t="s">
        <v>196</v>
      </c>
      <c r="AP185" s="293" t="s">
        <v>195</v>
      </c>
      <c r="AQ185" s="600" t="s">
        <v>196</v>
      </c>
      <c r="AR185" s="293" t="s">
        <v>195</v>
      </c>
      <c r="AS185" s="592" t="s">
        <v>196</v>
      </c>
      <c r="AT185" s="293" t="s">
        <v>195</v>
      </c>
      <c r="AU185" s="600" t="s">
        <v>196</v>
      </c>
      <c r="AV185" s="293" t="s">
        <v>195</v>
      </c>
      <c r="AW185" s="592" t="s">
        <v>196</v>
      </c>
      <c r="AX185" s="293" t="s">
        <v>195</v>
      </c>
      <c r="AY185" s="600" t="s">
        <v>196</v>
      </c>
      <c r="AZ185" s="293" t="s">
        <v>195</v>
      </c>
      <c r="BA185" s="592" t="s">
        <v>196</v>
      </c>
      <c r="BB185" s="293" t="s">
        <v>195</v>
      </c>
      <c r="BC185" s="600" t="s">
        <v>196</v>
      </c>
      <c r="BD185" s="293" t="s">
        <v>195</v>
      </c>
      <c r="BE185" s="592" t="s">
        <v>196</v>
      </c>
      <c r="BF185" s="293" t="s">
        <v>195</v>
      </c>
      <c r="BG185" s="600" t="s">
        <v>196</v>
      </c>
      <c r="BH185" s="293" t="s">
        <v>195</v>
      </c>
      <c r="BI185" s="592" t="s">
        <v>196</v>
      </c>
      <c r="BJ185" s="293" t="s">
        <v>195</v>
      </c>
      <c r="BK185" s="600" t="s">
        <v>196</v>
      </c>
      <c r="BL185" s="293" t="s">
        <v>195</v>
      </c>
      <c r="BM185" s="592" t="s">
        <v>196</v>
      </c>
      <c r="BN185" s="293" t="s">
        <v>195</v>
      </c>
      <c r="BO185" s="600" t="s">
        <v>196</v>
      </c>
      <c r="BP185" s="293" t="s">
        <v>195</v>
      </c>
      <c r="BQ185" s="592" t="s">
        <v>196</v>
      </c>
      <c r="BR185" s="293" t="s">
        <v>195</v>
      </c>
      <c r="BS185" s="600" t="s">
        <v>196</v>
      </c>
      <c r="BT185" s="293" t="s">
        <v>195</v>
      </c>
      <c r="BU185" s="592" t="s">
        <v>196</v>
      </c>
      <c r="BV185" s="293" t="s">
        <v>195</v>
      </c>
      <c r="BW185" s="600" t="s">
        <v>196</v>
      </c>
      <c r="BX185" s="293" t="s">
        <v>195</v>
      </c>
      <c r="BY185" s="592" t="s">
        <v>196</v>
      </c>
      <c r="BZ185" s="293" t="s">
        <v>195</v>
      </c>
      <c r="CA185" s="600" t="s">
        <v>196</v>
      </c>
      <c r="CB185" s="293" t="s">
        <v>195</v>
      </c>
      <c r="CC185" s="592" t="s">
        <v>196</v>
      </c>
      <c r="CD185" s="293" t="s">
        <v>195</v>
      </c>
      <c r="CE185" s="600" t="s">
        <v>196</v>
      </c>
      <c r="CF185" s="293" t="s">
        <v>195</v>
      </c>
      <c r="CG185" s="592" t="s">
        <v>196</v>
      </c>
      <c r="CH185" s="293" t="s">
        <v>195</v>
      </c>
      <c r="CI185" s="600" t="s">
        <v>196</v>
      </c>
      <c r="CJ185" s="293" t="s">
        <v>195</v>
      </c>
      <c r="CK185" s="592" t="s">
        <v>196</v>
      </c>
      <c r="CL185" s="293" t="s">
        <v>195</v>
      </c>
      <c r="CM185" s="600" t="s">
        <v>196</v>
      </c>
      <c r="CN185" s="293" t="s">
        <v>195</v>
      </c>
      <c r="CO185" s="592" t="s">
        <v>196</v>
      </c>
      <c r="CP185" s="293" t="s">
        <v>195</v>
      </c>
      <c r="CQ185" s="600" t="s">
        <v>196</v>
      </c>
      <c r="CR185" s="293" t="s">
        <v>195</v>
      </c>
      <c r="CS185" s="592" t="s">
        <v>196</v>
      </c>
      <c r="CT185" s="293" t="s">
        <v>195</v>
      </c>
      <c r="CU185" s="600" t="s">
        <v>196</v>
      </c>
      <c r="CV185" s="293" t="s">
        <v>195</v>
      </c>
      <c r="CW185" s="592" t="s">
        <v>196</v>
      </c>
      <c r="CX185" s="293" t="s">
        <v>195</v>
      </c>
      <c r="CY185" s="600" t="s">
        <v>196</v>
      </c>
      <c r="CZ185" s="293" t="s">
        <v>195</v>
      </c>
      <c r="DA185" s="592" t="s">
        <v>196</v>
      </c>
      <c r="DB185" s="293" t="s">
        <v>195</v>
      </c>
      <c r="DC185" s="600" t="s">
        <v>196</v>
      </c>
      <c r="DD185" s="293" t="s">
        <v>195</v>
      </c>
      <c r="DE185" s="592" t="s">
        <v>196</v>
      </c>
      <c r="DF185" s="293" t="s">
        <v>195</v>
      </c>
      <c r="DG185" s="600" t="s">
        <v>196</v>
      </c>
      <c r="DH185" s="293" t="s">
        <v>195</v>
      </c>
      <c r="DI185" s="592" t="s">
        <v>196</v>
      </c>
      <c r="DJ185" s="293" t="s">
        <v>195</v>
      </c>
      <c r="DK185" s="600" t="s">
        <v>196</v>
      </c>
      <c r="DL185" s="293" t="s">
        <v>195</v>
      </c>
      <c r="DM185" s="592" t="s">
        <v>196</v>
      </c>
      <c r="DN185" s="293" t="s">
        <v>195</v>
      </c>
      <c r="DO185" s="600" t="s">
        <v>196</v>
      </c>
      <c r="DP185" s="293" t="s">
        <v>195</v>
      </c>
      <c r="DQ185" s="592" t="s">
        <v>196</v>
      </c>
      <c r="DR185" s="293" t="s">
        <v>195</v>
      </c>
      <c r="DS185" s="600" t="s">
        <v>196</v>
      </c>
      <c r="DT185" s="293" t="s">
        <v>195</v>
      </c>
      <c r="DU185" s="592" t="s">
        <v>196</v>
      </c>
      <c r="DV185" s="293" t="s">
        <v>195</v>
      </c>
      <c r="DW185" s="600" t="s">
        <v>196</v>
      </c>
      <c r="DX185" s="293" t="s">
        <v>195</v>
      </c>
      <c r="DY185" s="592" t="s">
        <v>196</v>
      </c>
      <c r="DZ185" s="293" t="s">
        <v>195</v>
      </c>
      <c r="EA185" s="600" t="s">
        <v>196</v>
      </c>
      <c r="EB185" s="293" t="s">
        <v>195</v>
      </c>
      <c r="EC185" s="592" t="s">
        <v>196</v>
      </c>
      <c r="ED185" s="293" t="s">
        <v>195</v>
      </c>
      <c r="EE185" s="600" t="s">
        <v>196</v>
      </c>
      <c r="EF185" s="293" t="s">
        <v>195</v>
      </c>
      <c r="EG185" s="592" t="s">
        <v>196</v>
      </c>
      <c r="EH185" s="293" t="s">
        <v>195</v>
      </c>
      <c r="EI185" s="600" t="s">
        <v>196</v>
      </c>
      <c r="EJ185" s="293" t="s">
        <v>195</v>
      </c>
      <c r="EK185" s="592" t="s">
        <v>196</v>
      </c>
      <c r="EL185" s="293" t="s">
        <v>195</v>
      </c>
      <c r="EM185" s="600" t="s">
        <v>196</v>
      </c>
      <c r="EN185" s="293" t="s">
        <v>195</v>
      </c>
      <c r="EO185" s="592" t="s">
        <v>196</v>
      </c>
      <c r="EP185" s="293" t="s">
        <v>195</v>
      </c>
      <c r="EQ185" s="600" t="s">
        <v>196</v>
      </c>
      <c r="ER185" s="293" t="s">
        <v>195</v>
      </c>
      <c r="ES185" s="592" t="s">
        <v>196</v>
      </c>
    </row>
    <row r="186" spans="1:149" s="38" customFormat="1" x14ac:dyDescent="0.25">
      <c r="A186" s="143" t="s">
        <v>350</v>
      </c>
      <c r="B186" s="167">
        <v>98783.241705254055</v>
      </c>
      <c r="C186" s="154">
        <v>2079043.274099939</v>
      </c>
      <c r="D186" s="167"/>
      <c r="E186" s="155"/>
      <c r="F186" s="167">
        <v>98783.241705254055</v>
      </c>
      <c r="G186" s="154">
        <v>2079043.274099939</v>
      </c>
      <c r="H186" s="167"/>
      <c r="I186" s="155"/>
      <c r="J186" s="167">
        <v>478007.26096458611</v>
      </c>
      <c r="K186" s="154">
        <v>3096809.5372120147</v>
      </c>
      <c r="L186" s="167"/>
      <c r="M186" s="155"/>
      <c r="N186" s="167">
        <v>205314.12763349179</v>
      </c>
      <c r="O186" s="154">
        <v>2134347.5649861307</v>
      </c>
      <c r="P186" s="167"/>
      <c r="Q186" s="155"/>
      <c r="R186" s="167">
        <v>66300.525520108044</v>
      </c>
      <c r="S186" s="154">
        <v>2967914.4385026731</v>
      </c>
      <c r="T186" s="167"/>
      <c r="U186" s="155"/>
      <c r="V186" s="167">
        <v>165494.42928711636</v>
      </c>
      <c r="W186" s="154">
        <v>4839572.192513369</v>
      </c>
      <c r="X186" s="167"/>
      <c r="Y186" s="155"/>
      <c r="Z186" s="167">
        <v>35804.837151185668</v>
      </c>
      <c r="AA186" s="154">
        <v>1069518.7165775402</v>
      </c>
      <c r="AB186" s="167"/>
      <c r="AC186" s="155"/>
      <c r="AD186" s="167">
        <v>35804.837151185668</v>
      </c>
      <c r="AE186" s="154">
        <v>1069518.7165775402</v>
      </c>
      <c r="AF186" s="167"/>
      <c r="AG186" s="155"/>
      <c r="AH186" s="167">
        <v>33466.545147488745</v>
      </c>
      <c r="AI186" s="154">
        <v>1000000</v>
      </c>
      <c r="AJ186" s="167"/>
      <c r="AK186" s="155"/>
      <c r="AL186" s="167">
        <v>0</v>
      </c>
      <c r="AM186" s="154">
        <v>1069518.7165775402</v>
      </c>
      <c r="AN186" s="167"/>
      <c r="AO186" s="155"/>
      <c r="AP186" s="167">
        <v>471672.26797075517</v>
      </c>
      <c r="AQ186" s="154">
        <v>3055767.7616501148</v>
      </c>
      <c r="AR186" s="167"/>
      <c r="AS186" s="155"/>
      <c r="AT186" s="167">
        <v>434434.9836572744</v>
      </c>
      <c r="AU186" s="154">
        <v>2814522.9383619474</v>
      </c>
      <c r="AV186" s="167"/>
      <c r="AW186" s="155"/>
      <c r="AX186" s="167">
        <v>515891.5430930134</v>
      </c>
      <c r="AY186" s="154">
        <v>3342245.9893048126</v>
      </c>
      <c r="AZ186" s="167"/>
      <c r="BA186" s="155"/>
      <c r="BB186" s="167">
        <v>302595.98638303357</v>
      </c>
      <c r="BC186" s="154">
        <v>3145643.2840515883</v>
      </c>
      <c r="BD186" s="167"/>
      <c r="BE186" s="155"/>
      <c r="BF186" s="167">
        <v>302595.98638303357</v>
      </c>
      <c r="BG186" s="154">
        <v>3145643.2840515883</v>
      </c>
      <c r="BH186" s="167"/>
      <c r="BI186" s="155"/>
      <c r="BJ186" s="167">
        <v>187059.33703678439</v>
      </c>
      <c r="BK186" s="154">
        <v>1944579.4846864364</v>
      </c>
      <c r="BL186" s="167"/>
      <c r="BM186" s="155"/>
      <c r="BN186" s="167">
        <v>302595.98638303357</v>
      </c>
      <c r="BO186" s="154">
        <v>3145643.2840515883</v>
      </c>
      <c r="BP186" s="167"/>
      <c r="BQ186" s="155"/>
      <c r="BR186" s="167">
        <v>66366.892412520581</v>
      </c>
      <c r="BS186" s="154">
        <v>2970885.3238265002</v>
      </c>
      <c r="BT186" s="167"/>
      <c r="BU186" s="155"/>
      <c r="BV186" s="167">
        <v>59730.203171268513</v>
      </c>
      <c r="BW186" s="154">
        <v>2673796.7914438499</v>
      </c>
      <c r="BX186" s="167"/>
      <c r="BY186" s="155"/>
      <c r="BZ186" s="167">
        <v>182067.98188292293</v>
      </c>
      <c r="CA186" s="154">
        <v>4861448.7117160913</v>
      </c>
      <c r="CB186" s="167"/>
      <c r="CC186" s="155"/>
      <c r="CD186" s="167">
        <v>220036.63181000217</v>
      </c>
      <c r="CE186" s="154">
        <v>4861448.7117160913</v>
      </c>
      <c r="CF186" s="167"/>
      <c r="CG186" s="155"/>
      <c r="CH186" s="167">
        <v>1483482.9222507295</v>
      </c>
      <c r="CI186" s="154">
        <v>4861448.7117160913</v>
      </c>
      <c r="CJ186" s="167"/>
      <c r="CK186" s="155"/>
      <c r="CL186" s="167">
        <v>1431097.3853123039</v>
      </c>
      <c r="CM186" s="154">
        <v>4861448.7117160913</v>
      </c>
      <c r="CN186" s="167"/>
      <c r="CO186" s="155"/>
      <c r="CP186" s="167">
        <v>166242.52062995109</v>
      </c>
      <c r="CQ186" s="154">
        <v>4861448.7117160913</v>
      </c>
      <c r="CR186" s="167"/>
      <c r="CS186" s="155"/>
      <c r="CT186" s="167">
        <v>100137.3900356076</v>
      </c>
      <c r="CU186" s="154">
        <v>2673796.7914438499</v>
      </c>
      <c r="CV186" s="167"/>
      <c r="CW186" s="155"/>
      <c r="CX186" s="167">
        <v>121020.14749550118</v>
      </c>
      <c r="CY186" s="154">
        <v>2673796.7914438499</v>
      </c>
      <c r="CZ186" s="167"/>
      <c r="DA186" s="155"/>
      <c r="DB186" s="167">
        <v>815915.60723790119</v>
      </c>
      <c r="DC186" s="154">
        <v>2673796.7914438499</v>
      </c>
      <c r="DD186" s="167"/>
      <c r="DE186" s="155"/>
      <c r="DF186" s="167">
        <v>787103.56192176708</v>
      </c>
      <c r="DG186" s="154">
        <v>2673796.7914438499</v>
      </c>
      <c r="DH186" s="167"/>
      <c r="DI186" s="155"/>
      <c r="DJ186" s="167">
        <v>91433.386346473111</v>
      </c>
      <c r="DK186" s="154">
        <v>2673796.7914438499</v>
      </c>
      <c r="DL186" s="167"/>
      <c r="DM186" s="155"/>
      <c r="DN186" s="167">
        <v>35804.837151185668</v>
      </c>
      <c r="DO186" s="154">
        <v>1069518.7165775402</v>
      </c>
      <c r="DP186" s="167"/>
      <c r="DQ186" s="155"/>
      <c r="DR186" s="167">
        <v>35804.837151185668</v>
      </c>
      <c r="DS186" s="154">
        <v>1069518.7165775402</v>
      </c>
      <c r="DT186" s="167"/>
      <c r="DU186" s="155"/>
      <c r="DV186" s="167">
        <v>0</v>
      </c>
      <c r="DW186" s="154">
        <v>1069518.7165775402</v>
      </c>
      <c r="DX186" s="167"/>
      <c r="DY186" s="155"/>
      <c r="DZ186" s="167">
        <v>0</v>
      </c>
      <c r="EA186" s="154">
        <v>1069518.7165775402</v>
      </c>
      <c r="EB186" s="167"/>
      <c r="EC186" s="155"/>
      <c r="ED186" s="167">
        <v>0</v>
      </c>
      <c r="EE186" s="154">
        <v>1069518.7165775402</v>
      </c>
      <c r="EF186" s="167"/>
      <c r="EG186" s="155"/>
      <c r="EH186" s="167">
        <v>0</v>
      </c>
      <c r="EI186" s="154">
        <v>1069518.7165775402</v>
      </c>
      <c r="EJ186" s="167"/>
      <c r="EK186" s="155"/>
      <c r="EL186" s="167">
        <v>0</v>
      </c>
      <c r="EM186" s="154">
        <v>1069518.7165775402</v>
      </c>
      <c r="EN186" s="167"/>
      <c r="EO186" s="155"/>
      <c r="EP186" s="167">
        <v>0</v>
      </c>
      <c r="EQ186" s="154">
        <v>1069518.7165775402</v>
      </c>
      <c r="ER186" s="167"/>
      <c r="ES186" s="155"/>
    </row>
    <row r="187" spans="1:149" s="38" customFormat="1" x14ac:dyDescent="0.25">
      <c r="A187" s="143" t="s">
        <v>1296</v>
      </c>
      <c r="B187" s="167">
        <v>96688.049101249606</v>
      </c>
      <c r="C187" s="154">
        <v>1718471.1087793517</v>
      </c>
      <c r="D187" s="167"/>
      <c r="E187" s="155"/>
      <c r="F187" s="167">
        <v>96688.049101249606</v>
      </c>
      <c r="G187" s="154">
        <v>1718471.1087793517</v>
      </c>
      <c r="H187" s="167"/>
      <c r="I187" s="155"/>
      <c r="J187" s="167">
        <v>463627.59412350162</v>
      </c>
      <c r="K187" s="154">
        <v>3096809.5372120147</v>
      </c>
      <c r="L187" s="167"/>
      <c r="M187" s="155"/>
      <c r="N187" s="167">
        <v>204147.42216242437</v>
      </c>
      <c r="O187" s="154">
        <v>2134347.5649861307</v>
      </c>
      <c r="P187" s="167"/>
      <c r="Q187" s="155"/>
      <c r="R187" s="167">
        <v>64237.974908425902</v>
      </c>
      <c r="S187" s="154">
        <v>2967914.4385026731</v>
      </c>
      <c r="T187" s="167"/>
      <c r="U187" s="155"/>
      <c r="V187" s="167">
        <v>164744.94563128622</v>
      </c>
      <c r="W187" s="154">
        <v>0</v>
      </c>
      <c r="X187" s="167"/>
      <c r="Y187" s="155"/>
      <c r="Z187" s="167">
        <v>31262.361226126312</v>
      </c>
      <c r="AA187" s="154">
        <v>0</v>
      </c>
      <c r="AB187" s="167"/>
      <c r="AC187" s="155"/>
      <c r="AD187" s="167">
        <v>31262.361226126312</v>
      </c>
      <c r="AE187" s="154">
        <v>0</v>
      </c>
      <c r="AF187" s="167"/>
      <c r="AG187" s="155"/>
      <c r="AH187" s="167">
        <v>29071.495778926936</v>
      </c>
      <c r="AI187" s="154">
        <v>0</v>
      </c>
      <c r="AJ187" s="167"/>
      <c r="AK187" s="155"/>
      <c r="AL187" s="167">
        <v>0</v>
      </c>
      <c r="AM187" s="154">
        <v>0</v>
      </c>
      <c r="AN187" s="167"/>
      <c r="AO187" s="155"/>
      <c r="AP187" s="167">
        <v>457483.17373417062</v>
      </c>
      <c r="AQ187" s="154">
        <v>3055767.7616501148</v>
      </c>
      <c r="AR187" s="167"/>
      <c r="AS187" s="155"/>
      <c r="AT187" s="167">
        <v>421366.08107094659</v>
      </c>
      <c r="AU187" s="154">
        <v>2814522.9383619474</v>
      </c>
      <c r="AV187" s="167"/>
      <c r="AW187" s="155"/>
      <c r="AX187" s="167">
        <v>500372.22127174906</v>
      </c>
      <c r="AY187" s="154">
        <v>3342245.9893048126</v>
      </c>
      <c r="AZ187" s="167"/>
      <c r="BA187" s="155"/>
      <c r="BB187" s="167">
        <v>300876.47298711987</v>
      </c>
      <c r="BC187" s="154">
        <v>3145643.2840515883</v>
      </c>
      <c r="BD187" s="167"/>
      <c r="BE187" s="155"/>
      <c r="BF187" s="167">
        <v>300876.47298711987</v>
      </c>
      <c r="BG187" s="154">
        <v>3145643.2840515883</v>
      </c>
      <c r="BH187" s="167"/>
      <c r="BI187" s="155"/>
      <c r="BJ187" s="167">
        <v>185996.36511931045</v>
      </c>
      <c r="BK187" s="154">
        <v>1944579.4846864364</v>
      </c>
      <c r="BL187" s="167"/>
      <c r="BM187" s="155"/>
      <c r="BN187" s="167">
        <v>300876.47298711987</v>
      </c>
      <c r="BO187" s="154">
        <v>3145643.2840515883</v>
      </c>
      <c r="BP187" s="167"/>
      <c r="BQ187" s="155"/>
      <c r="BR187" s="167">
        <v>64302.277185611529</v>
      </c>
      <c r="BS187" s="154">
        <v>2970885.3238265002</v>
      </c>
      <c r="BT187" s="167"/>
      <c r="BU187" s="155"/>
      <c r="BV187" s="167">
        <v>57872.049467050369</v>
      </c>
      <c r="BW187" s="154">
        <v>2673796.7914438499</v>
      </c>
      <c r="BX187" s="167"/>
      <c r="BY187" s="155"/>
      <c r="BZ187" s="167">
        <v>180625.36569037821</v>
      </c>
      <c r="CA187" s="154">
        <v>0</v>
      </c>
      <c r="CB187" s="167"/>
      <c r="CC187" s="155"/>
      <c r="CD187" s="167">
        <v>218324.28733866266</v>
      </c>
      <c r="CE187" s="154">
        <v>0</v>
      </c>
      <c r="CF187" s="167"/>
      <c r="CG187" s="155"/>
      <c r="CH187" s="167">
        <v>221839.2614635292</v>
      </c>
      <c r="CI187" s="154">
        <v>0</v>
      </c>
      <c r="CJ187" s="167"/>
      <c r="CK187" s="155"/>
      <c r="CL187" s="167">
        <v>170427.26985671156</v>
      </c>
      <c r="CM187" s="154">
        <v>0</v>
      </c>
      <c r="CN187" s="167"/>
      <c r="CO187" s="155"/>
      <c r="CP187" s="167">
        <v>165489.64905202031</v>
      </c>
      <c r="CQ187" s="154">
        <v>0</v>
      </c>
      <c r="CR187" s="167"/>
      <c r="CS187" s="155"/>
      <c r="CT187" s="167">
        <v>99343.951129708003</v>
      </c>
      <c r="CU187" s="154">
        <v>0</v>
      </c>
      <c r="CV187" s="167"/>
      <c r="CW187" s="155"/>
      <c r="CX187" s="167">
        <v>120078.35803626446</v>
      </c>
      <c r="CY187" s="154">
        <v>0</v>
      </c>
      <c r="CZ187" s="167"/>
      <c r="DA187" s="155"/>
      <c r="DB187" s="167">
        <v>122011.59380494105</v>
      </c>
      <c r="DC187" s="154">
        <v>0</v>
      </c>
      <c r="DD187" s="167"/>
      <c r="DE187" s="155"/>
      <c r="DF187" s="167">
        <v>93734.998421191369</v>
      </c>
      <c r="DG187" s="154">
        <v>0</v>
      </c>
      <c r="DH187" s="167"/>
      <c r="DI187" s="155"/>
      <c r="DJ187" s="167">
        <v>91019.306978611159</v>
      </c>
      <c r="DK187" s="154">
        <v>0</v>
      </c>
      <c r="DL187" s="167"/>
      <c r="DM187" s="155"/>
      <c r="DN187" s="167">
        <v>31262.361226126312</v>
      </c>
      <c r="DO187" s="154">
        <v>0</v>
      </c>
      <c r="DP187" s="167"/>
      <c r="DQ187" s="155"/>
      <c r="DR187" s="167">
        <v>31262.361226126312</v>
      </c>
      <c r="DS187" s="154">
        <v>0</v>
      </c>
      <c r="DT187" s="167"/>
      <c r="DU187" s="155"/>
      <c r="DV187" s="167">
        <v>0</v>
      </c>
      <c r="DW187" s="154">
        <v>0</v>
      </c>
      <c r="DX187" s="167"/>
      <c r="DY187" s="155"/>
      <c r="DZ187" s="167">
        <v>0</v>
      </c>
      <c r="EA187" s="154">
        <v>0</v>
      </c>
      <c r="EB187" s="167"/>
      <c r="EC187" s="155"/>
      <c r="ED187" s="167">
        <v>0</v>
      </c>
      <c r="EE187" s="154">
        <v>0</v>
      </c>
      <c r="EF187" s="167"/>
      <c r="EG187" s="155"/>
      <c r="EH187" s="167">
        <v>0</v>
      </c>
      <c r="EI187" s="154">
        <v>0</v>
      </c>
      <c r="EJ187" s="167"/>
      <c r="EK187" s="155"/>
      <c r="EL187" s="167">
        <v>0</v>
      </c>
      <c r="EM187" s="154">
        <v>0</v>
      </c>
      <c r="EN187" s="167"/>
      <c r="EO187" s="155"/>
      <c r="EP187" s="167">
        <v>0</v>
      </c>
      <c r="EQ187" s="154">
        <v>0</v>
      </c>
      <c r="ER187" s="167"/>
      <c r="ES187" s="155"/>
    </row>
    <row r="188" spans="1:149" s="38" customFormat="1" x14ac:dyDescent="0.25">
      <c r="A188" s="143" t="s">
        <v>33</v>
      </c>
      <c r="B188" s="167">
        <v>6552.3322535442612</v>
      </c>
      <c r="C188" s="154">
        <v>1018055.4099154719</v>
      </c>
      <c r="D188" s="167"/>
      <c r="E188" s="155"/>
      <c r="F188" s="167">
        <v>6552.3322535442612</v>
      </c>
      <c r="G188" s="154">
        <v>1018055.4099154719</v>
      </c>
      <c r="H188" s="167"/>
      <c r="I188" s="155"/>
      <c r="J188" s="167">
        <v>39528.827127048462</v>
      </c>
      <c r="K188" s="154">
        <v>0</v>
      </c>
      <c r="L188" s="167"/>
      <c r="M188" s="155"/>
      <c r="N188" s="167">
        <v>3293.3175779515627</v>
      </c>
      <c r="O188" s="154">
        <v>0</v>
      </c>
      <c r="P188" s="167"/>
      <c r="Q188" s="155"/>
      <c r="R188" s="167">
        <v>7695.596091802503</v>
      </c>
      <c r="S188" s="154">
        <v>2967914.4385026731</v>
      </c>
      <c r="T188" s="167"/>
      <c r="U188" s="155"/>
      <c r="V188" s="167">
        <v>2068.7658999075602</v>
      </c>
      <c r="W188" s="154">
        <v>0</v>
      </c>
      <c r="X188" s="167"/>
      <c r="Y188" s="155"/>
      <c r="Z188" s="167">
        <v>12832.438188582586</v>
      </c>
      <c r="AA188" s="154">
        <v>0</v>
      </c>
      <c r="AB188" s="167"/>
      <c r="AC188" s="155"/>
      <c r="AD188" s="167">
        <v>12832.438188582586</v>
      </c>
      <c r="AE188" s="154">
        <v>0</v>
      </c>
      <c r="AF188" s="167"/>
      <c r="AG188" s="155"/>
      <c r="AH188" s="167">
        <v>12416.140678206259</v>
      </c>
      <c r="AI188" s="154">
        <v>0</v>
      </c>
      <c r="AJ188" s="167"/>
      <c r="AK188" s="155"/>
      <c r="AL188" s="167">
        <v>0</v>
      </c>
      <c r="AM188" s="154">
        <v>0</v>
      </c>
      <c r="AN188" s="167"/>
      <c r="AO188" s="155"/>
      <c r="AP188" s="167">
        <v>39004.954660343901</v>
      </c>
      <c r="AQ188" s="154">
        <v>0</v>
      </c>
      <c r="AR188" s="167"/>
      <c r="AS188" s="155"/>
      <c r="AT188" s="167">
        <v>35925.61613452727</v>
      </c>
      <c r="AU188" s="154">
        <v>0</v>
      </c>
      <c r="AV188" s="167"/>
      <c r="AW188" s="155"/>
      <c r="AX188" s="167">
        <v>42661.669159751138</v>
      </c>
      <c r="AY188" s="154">
        <v>0</v>
      </c>
      <c r="AZ188" s="167"/>
      <c r="BA188" s="155"/>
      <c r="BB188" s="167">
        <v>4853.7560101649588</v>
      </c>
      <c r="BC188" s="154">
        <v>0</v>
      </c>
      <c r="BD188" s="167"/>
      <c r="BE188" s="155"/>
      <c r="BF188" s="167">
        <v>4853.7560101649588</v>
      </c>
      <c r="BG188" s="154">
        <v>0</v>
      </c>
      <c r="BH188" s="167"/>
      <c r="BI188" s="155"/>
      <c r="BJ188" s="167">
        <v>3000.5037153747021</v>
      </c>
      <c r="BK188" s="154">
        <v>0</v>
      </c>
      <c r="BL188" s="167"/>
      <c r="BM188" s="155"/>
      <c r="BN188" s="167">
        <v>4853.7560101649588</v>
      </c>
      <c r="BO188" s="154">
        <v>0</v>
      </c>
      <c r="BP188" s="167"/>
      <c r="BQ188" s="155"/>
      <c r="BR188" s="167">
        <v>7703.2993911936992</v>
      </c>
      <c r="BS188" s="154">
        <v>2970885.3238265002</v>
      </c>
      <c r="BT188" s="167"/>
      <c r="BU188" s="155"/>
      <c r="BV188" s="167">
        <v>6932.9694520743278</v>
      </c>
      <c r="BW188" s="154">
        <v>2673796.7914438499</v>
      </c>
      <c r="BX188" s="167"/>
      <c r="BY188" s="155"/>
      <c r="BZ188" s="167">
        <v>4030.9789325731758</v>
      </c>
      <c r="CA188" s="154">
        <v>0</v>
      </c>
      <c r="CB188" s="167"/>
      <c r="CC188" s="155"/>
      <c r="CD188" s="167">
        <v>4811.2969531241715</v>
      </c>
      <c r="CE188" s="154">
        <v>0</v>
      </c>
      <c r="CF188" s="167"/>
      <c r="CG188" s="155"/>
      <c r="CH188" s="167">
        <v>10892.102993345379</v>
      </c>
      <c r="CI188" s="154">
        <v>0</v>
      </c>
      <c r="CJ188" s="167"/>
      <c r="CK188" s="155"/>
      <c r="CL188" s="167">
        <v>8150.1643654993586</v>
      </c>
      <c r="CM188" s="154">
        <v>0</v>
      </c>
      <c r="CN188" s="167"/>
      <c r="CO188" s="155"/>
      <c r="CP188" s="167">
        <v>2078.1174283350683</v>
      </c>
      <c r="CQ188" s="154">
        <v>0</v>
      </c>
      <c r="CR188" s="167"/>
      <c r="CS188" s="155"/>
      <c r="CT188" s="167">
        <v>2217.0384129152467</v>
      </c>
      <c r="CU188" s="154">
        <v>0</v>
      </c>
      <c r="CV188" s="167"/>
      <c r="CW188" s="155"/>
      <c r="CX188" s="167">
        <v>2646.213324218294</v>
      </c>
      <c r="CY188" s="154">
        <v>0</v>
      </c>
      <c r="CZ188" s="167"/>
      <c r="DA188" s="155"/>
      <c r="DB188" s="167">
        <v>5990.6566463399577</v>
      </c>
      <c r="DC188" s="154">
        <v>0</v>
      </c>
      <c r="DD188" s="167"/>
      <c r="DE188" s="155"/>
      <c r="DF188" s="167">
        <v>4482.5904010246477</v>
      </c>
      <c r="DG188" s="154">
        <v>0</v>
      </c>
      <c r="DH188" s="167"/>
      <c r="DI188" s="155"/>
      <c r="DJ188" s="167">
        <v>1142.9645855842873</v>
      </c>
      <c r="DK188" s="154">
        <v>0</v>
      </c>
      <c r="DL188" s="167"/>
      <c r="DM188" s="155"/>
      <c r="DN188" s="167">
        <v>12832.438188582584</v>
      </c>
      <c r="DO188" s="154">
        <v>0</v>
      </c>
      <c r="DP188" s="167"/>
      <c r="DQ188" s="155"/>
      <c r="DR188" s="167">
        <v>12832.438188582584</v>
      </c>
      <c r="DS188" s="154">
        <v>0</v>
      </c>
      <c r="DT188" s="167"/>
      <c r="DU188" s="155"/>
      <c r="DV188" s="167">
        <v>0</v>
      </c>
      <c r="DW188" s="154">
        <v>0</v>
      </c>
      <c r="DX188" s="167"/>
      <c r="DY188" s="155"/>
      <c r="DZ188" s="167">
        <v>0</v>
      </c>
      <c r="EA188" s="154">
        <v>0</v>
      </c>
      <c r="EB188" s="167"/>
      <c r="EC188" s="155"/>
      <c r="ED188" s="167">
        <v>0</v>
      </c>
      <c r="EE188" s="154">
        <v>0</v>
      </c>
      <c r="EF188" s="167"/>
      <c r="EG188" s="155"/>
      <c r="EH188" s="167">
        <v>0</v>
      </c>
      <c r="EI188" s="154">
        <v>0</v>
      </c>
      <c r="EJ188" s="167"/>
      <c r="EK188" s="155"/>
      <c r="EL188" s="167">
        <v>0</v>
      </c>
      <c r="EM188" s="154">
        <v>0</v>
      </c>
      <c r="EN188" s="167"/>
      <c r="EO188" s="155"/>
      <c r="EP188" s="167">
        <v>0</v>
      </c>
      <c r="EQ188" s="154">
        <v>0</v>
      </c>
      <c r="ER188" s="167"/>
      <c r="ES188" s="155"/>
    </row>
    <row r="189" spans="1:149" s="38" customFormat="1" x14ac:dyDescent="0.25">
      <c r="A189" s="143" t="s">
        <v>130</v>
      </c>
      <c r="B189" s="167">
        <v>69586.93186080661</v>
      </c>
      <c r="C189" s="154">
        <v>681364.04364540614</v>
      </c>
      <c r="D189" s="167"/>
      <c r="E189" s="155"/>
      <c r="F189" s="167">
        <v>69586.93186080661</v>
      </c>
      <c r="G189" s="154">
        <v>681364.04364540614</v>
      </c>
      <c r="H189" s="167"/>
      <c r="I189" s="155"/>
      <c r="J189" s="167">
        <v>276271.71249841677</v>
      </c>
      <c r="K189" s="154">
        <v>0</v>
      </c>
      <c r="L189" s="167"/>
      <c r="M189" s="155"/>
      <c r="N189" s="167">
        <v>192268.69815047889</v>
      </c>
      <c r="O189" s="154">
        <v>2134347.5649861307</v>
      </c>
      <c r="P189" s="167"/>
      <c r="Q189" s="155"/>
      <c r="R189" s="167">
        <v>9929.6092996482257</v>
      </c>
      <c r="S189" s="154">
        <v>0</v>
      </c>
      <c r="T189" s="167"/>
      <c r="U189" s="155"/>
      <c r="V189" s="167">
        <v>18643.465821960912</v>
      </c>
      <c r="W189" s="154">
        <v>0</v>
      </c>
      <c r="X189" s="167"/>
      <c r="Y189" s="155"/>
      <c r="Z189" s="167">
        <v>15078.726245850801</v>
      </c>
      <c r="AA189" s="154">
        <v>0</v>
      </c>
      <c r="AB189" s="167"/>
      <c r="AC189" s="155"/>
      <c r="AD189" s="167">
        <v>15078.726245850801</v>
      </c>
      <c r="AE189" s="154">
        <v>0</v>
      </c>
      <c r="AF189" s="167"/>
      <c r="AG189" s="155"/>
      <c r="AH189" s="167">
        <v>13948.204592390224</v>
      </c>
      <c r="AI189" s="154">
        <v>0</v>
      </c>
      <c r="AJ189" s="167"/>
      <c r="AK189" s="155"/>
      <c r="AL189" s="167">
        <v>0</v>
      </c>
      <c r="AM189" s="154">
        <v>0</v>
      </c>
      <c r="AN189" s="167"/>
      <c r="AO189" s="155"/>
      <c r="AP189" s="167">
        <v>272610.30501364474</v>
      </c>
      <c r="AQ189" s="154">
        <v>0</v>
      </c>
      <c r="AR189" s="167"/>
      <c r="AS189" s="155"/>
      <c r="AT189" s="167">
        <v>251088.43882835694</v>
      </c>
      <c r="AU189" s="154">
        <v>0</v>
      </c>
      <c r="AV189" s="167"/>
      <c r="AW189" s="155"/>
      <c r="AX189" s="167">
        <v>298167.52110867377</v>
      </c>
      <c r="AY189" s="154">
        <v>0</v>
      </c>
      <c r="AZ189" s="167"/>
      <c r="BA189" s="155"/>
      <c r="BB189" s="167">
        <v>283369.37666210241</v>
      </c>
      <c r="BC189" s="154">
        <v>3145643.2840515883</v>
      </c>
      <c r="BD189" s="167"/>
      <c r="BE189" s="155"/>
      <c r="BF189" s="167">
        <v>283369.37666210241</v>
      </c>
      <c r="BG189" s="154">
        <v>3145643.2840515883</v>
      </c>
      <c r="BH189" s="167"/>
      <c r="BI189" s="155"/>
      <c r="BJ189" s="167">
        <v>175173.79648202693</v>
      </c>
      <c r="BK189" s="154">
        <v>1944579.4846864364</v>
      </c>
      <c r="BL189" s="167"/>
      <c r="BM189" s="155"/>
      <c r="BN189" s="167">
        <v>283369.37666210241</v>
      </c>
      <c r="BO189" s="154">
        <v>3145643.2840515883</v>
      </c>
      <c r="BP189" s="167"/>
      <c r="BQ189" s="155"/>
      <c r="BR189" s="167">
        <v>9939.5488484967209</v>
      </c>
      <c r="BS189" s="154">
        <v>0</v>
      </c>
      <c r="BT189" s="167"/>
      <c r="BU189" s="155"/>
      <c r="BV189" s="167">
        <v>8945.593963647043</v>
      </c>
      <c r="BW189" s="154">
        <v>0</v>
      </c>
      <c r="BX189" s="167"/>
      <c r="BY189" s="155"/>
      <c r="BZ189" s="167">
        <v>44343.27953189041</v>
      </c>
      <c r="CA189" s="154">
        <v>0</v>
      </c>
      <c r="CB189" s="167"/>
      <c r="CC189" s="155"/>
      <c r="CD189" s="167">
        <v>55206.269690840534</v>
      </c>
      <c r="CE189" s="154">
        <v>0</v>
      </c>
      <c r="CF189" s="167"/>
      <c r="CG189" s="155"/>
      <c r="CH189" s="167">
        <v>116978.40387057855</v>
      </c>
      <c r="CI189" s="154">
        <v>0</v>
      </c>
      <c r="CJ189" s="167"/>
      <c r="CK189" s="155"/>
      <c r="CL189" s="167">
        <v>97127.037136340965</v>
      </c>
      <c r="CM189" s="154">
        <v>0</v>
      </c>
      <c r="CN189" s="167"/>
      <c r="CO189" s="155"/>
      <c r="CP189" s="167">
        <v>18727.740654907975</v>
      </c>
      <c r="CQ189" s="154">
        <v>0</v>
      </c>
      <c r="CR189" s="167"/>
      <c r="CS189" s="155"/>
      <c r="CT189" s="167">
        <v>24388.803742539705</v>
      </c>
      <c r="CU189" s="154">
        <v>0</v>
      </c>
      <c r="CV189" s="167"/>
      <c r="CW189" s="155"/>
      <c r="CX189" s="167">
        <v>30363.448329962281</v>
      </c>
      <c r="CY189" s="154">
        <v>0</v>
      </c>
      <c r="CZ189" s="167"/>
      <c r="DA189" s="155"/>
      <c r="DB189" s="167">
        <v>64338.122128818206</v>
      </c>
      <c r="DC189" s="154">
        <v>0</v>
      </c>
      <c r="DD189" s="167"/>
      <c r="DE189" s="155"/>
      <c r="DF189" s="167">
        <v>53419.870424987552</v>
      </c>
      <c r="DG189" s="154">
        <v>0</v>
      </c>
      <c r="DH189" s="167"/>
      <c r="DI189" s="155"/>
      <c r="DJ189" s="167">
        <v>10300.257360199408</v>
      </c>
      <c r="DK189" s="154">
        <v>0</v>
      </c>
      <c r="DL189" s="167"/>
      <c r="DM189" s="155"/>
      <c r="DN189" s="167">
        <v>15078.726245850801</v>
      </c>
      <c r="DO189" s="154">
        <v>0</v>
      </c>
      <c r="DP189" s="167"/>
      <c r="DQ189" s="155"/>
      <c r="DR189" s="167">
        <v>15078.726245850801</v>
      </c>
      <c r="DS189" s="154">
        <v>0</v>
      </c>
      <c r="DT189" s="167"/>
      <c r="DU189" s="155"/>
      <c r="DV189" s="167">
        <v>0</v>
      </c>
      <c r="DW189" s="154">
        <v>0</v>
      </c>
      <c r="DX189" s="167"/>
      <c r="DY189" s="155"/>
      <c r="DZ189" s="167">
        <v>0</v>
      </c>
      <c r="EA189" s="154">
        <v>0</v>
      </c>
      <c r="EB189" s="167"/>
      <c r="EC189" s="155"/>
      <c r="ED189" s="167">
        <v>0</v>
      </c>
      <c r="EE189" s="154">
        <v>0</v>
      </c>
      <c r="EF189" s="167"/>
      <c r="EG189" s="155"/>
      <c r="EH189" s="167">
        <v>0</v>
      </c>
      <c r="EI189" s="154">
        <v>0</v>
      </c>
      <c r="EJ189" s="167"/>
      <c r="EK189" s="155"/>
      <c r="EL189" s="167">
        <v>0</v>
      </c>
      <c r="EM189" s="154">
        <v>0</v>
      </c>
      <c r="EN189" s="167"/>
      <c r="EO189" s="155"/>
      <c r="EP189" s="167">
        <v>0</v>
      </c>
      <c r="EQ189" s="154">
        <v>0</v>
      </c>
      <c r="ER189" s="167"/>
      <c r="ES189" s="155"/>
    </row>
    <row r="190" spans="1:149" s="38" customFormat="1" x14ac:dyDescent="0.25">
      <c r="A190" s="143" t="s">
        <v>173</v>
      </c>
      <c r="B190" s="167">
        <v>20548.784986898736</v>
      </c>
      <c r="C190" s="154">
        <v>19051.655218473636</v>
      </c>
      <c r="D190" s="167"/>
      <c r="E190" s="155"/>
      <c r="F190" s="167">
        <v>20548.784986898736</v>
      </c>
      <c r="G190" s="154">
        <v>19051.655218473636</v>
      </c>
      <c r="H190" s="167"/>
      <c r="I190" s="155"/>
      <c r="J190" s="167">
        <v>147827.05449803642</v>
      </c>
      <c r="K190" s="154">
        <v>3096809.5372120147</v>
      </c>
      <c r="L190" s="167"/>
      <c r="M190" s="155"/>
      <c r="N190" s="167">
        <v>8585.4064339939268</v>
      </c>
      <c r="O190" s="154">
        <v>0</v>
      </c>
      <c r="P190" s="167"/>
      <c r="Q190" s="155"/>
      <c r="R190" s="167">
        <v>46612.769516975175</v>
      </c>
      <c r="S190" s="154">
        <v>0</v>
      </c>
      <c r="T190" s="167"/>
      <c r="U190" s="155"/>
      <c r="V190" s="167">
        <v>144032.71390941774</v>
      </c>
      <c r="W190" s="154">
        <v>0</v>
      </c>
      <c r="X190" s="167"/>
      <c r="Y190" s="155"/>
      <c r="Z190" s="167">
        <v>3351.1967916929248</v>
      </c>
      <c r="AA190" s="154">
        <v>0</v>
      </c>
      <c r="AB190" s="167"/>
      <c r="AC190" s="155"/>
      <c r="AD190" s="167">
        <v>3351.1967916929248</v>
      </c>
      <c r="AE190" s="154">
        <v>0</v>
      </c>
      <c r="AF190" s="167"/>
      <c r="AG190" s="155"/>
      <c r="AH190" s="167">
        <v>2707.1505083304528</v>
      </c>
      <c r="AI190" s="154">
        <v>0</v>
      </c>
      <c r="AJ190" s="167"/>
      <c r="AK190" s="155"/>
      <c r="AL190" s="167">
        <v>0</v>
      </c>
      <c r="AM190" s="154">
        <v>0</v>
      </c>
      <c r="AN190" s="167"/>
      <c r="AO190" s="155"/>
      <c r="AP190" s="167">
        <v>145867.91406018203</v>
      </c>
      <c r="AQ190" s="154">
        <v>3055767.7616501148</v>
      </c>
      <c r="AR190" s="167"/>
      <c r="AS190" s="155"/>
      <c r="AT190" s="167">
        <v>134352.02610806239</v>
      </c>
      <c r="AU190" s="154">
        <v>2814522.9383619474</v>
      </c>
      <c r="AV190" s="167"/>
      <c r="AW190" s="155"/>
      <c r="AX190" s="167">
        <v>159543.03100332411</v>
      </c>
      <c r="AY190" s="154">
        <v>3342245.9893048126</v>
      </c>
      <c r="AZ190" s="167"/>
      <c r="BA190" s="155"/>
      <c r="BB190" s="167">
        <v>12653.340314852507</v>
      </c>
      <c r="BC190" s="154">
        <v>0</v>
      </c>
      <c r="BD190" s="167"/>
      <c r="BE190" s="155"/>
      <c r="BF190" s="167">
        <v>12653.340314852507</v>
      </c>
      <c r="BG190" s="154">
        <v>0</v>
      </c>
      <c r="BH190" s="167"/>
      <c r="BI190" s="155"/>
      <c r="BJ190" s="167">
        <v>7822.0649219088227</v>
      </c>
      <c r="BK190" s="154">
        <v>0</v>
      </c>
      <c r="BL190" s="167"/>
      <c r="BM190" s="155"/>
      <c r="BN190" s="167">
        <v>12653.340314852507</v>
      </c>
      <c r="BO190" s="154">
        <v>0</v>
      </c>
      <c r="BP190" s="167"/>
      <c r="BQ190" s="155"/>
      <c r="BR190" s="167">
        <v>46659.428945921107</v>
      </c>
      <c r="BS190" s="154">
        <v>0</v>
      </c>
      <c r="BT190" s="167"/>
      <c r="BU190" s="155"/>
      <c r="BV190" s="167">
        <v>41993.486051328997</v>
      </c>
      <c r="BW190" s="154">
        <v>0</v>
      </c>
      <c r="BX190" s="167"/>
      <c r="BY190" s="155"/>
      <c r="BZ190" s="167">
        <v>132251.10722591463</v>
      </c>
      <c r="CA190" s="154">
        <v>0</v>
      </c>
      <c r="CB190" s="167"/>
      <c r="CC190" s="155"/>
      <c r="CD190" s="167">
        <v>158306.72069469796</v>
      </c>
      <c r="CE190" s="154">
        <v>0</v>
      </c>
      <c r="CF190" s="167"/>
      <c r="CG190" s="155"/>
      <c r="CH190" s="167">
        <v>93968.754599605265</v>
      </c>
      <c r="CI190" s="154">
        <v>0</v>
      </c>
      <c r="CJ190" s="167"/>
      <c r="CK190" s="155"/>
      <c r="CL190" s="167">
        <v>65150.068354871226</v>
      </c>
      <c r="CM190" s="154">
        <v>0</v>
      </c>
      <c r="CN190" s="167"/>
      <c r="CO190" s="155"/>
      <c r="CP190" s="167">
        <v>144683.79096877726</v>
      </c>
      <c r="CQ190" s="154">
        <v>0</v>
      </c>
      <c r="CR190" s="167"/>
      <c r="CS190" s="155"/>
      <c r="CT190" s="167">
        <v>72738.108974253046</v>
      </c>
      <c r="CU190" s="154">
        <v>0</v>
      </c>
      <c r="CV190" s="167"/>
      <c r="CW190" s="155"/>
      <c r="CX190" s="167">
        <v>87068.696382083886</v>
      </c>
      <c r="CY190" s="154">
        <v>0</v>
      </c>
      <c r="CZ190" s="167"/>
      <c r="DA190" s="155"/>
      <c r="DB190" s="167">
        <v>51682.815029782891</v>
      </c>
      <c r="DC190" s="154">
        <v>0</v>
      </c>
      <c r="DD190" s="167"/>
      <c r="DE190" s="155"/>
      <c r="DF190" s="167">
        <v>35832.537595179172</v>
      </c>
      <c r="DG190" s="154">
        <v>0</v>
      </c>
      <c r="DH190" s="167"/>
      <c r="DI190" s="155"/>
      <c r="DJ190" s="167">
        <v>79576.085032827468</v>
      </c>
      <c r="DK190" s="154">
        <v>0</v>
      </c>
      <c r="DL190" s="167"/>
      <c r="DM190" s="155"/>
      <c r="DN190" s="167">
        <v>3351.1967916929248</v>
      </c>
      <c r="DO190" s="154">
        <v>0</v>
      </c>
      <c r="DP190" s="167"/>
      <c r="DQ190" s="155"/>
      <c r="DR190" s="167">
        <v>3351.1967916929248</v>
      </c>
      <c r="DS190" s="154">
        <v>0</v>
      </c>
      <c r="DT190" s="167"/>
      <c r="DU190" s="155"/>
      <c r="DV190" s="167">
        <v>0</v>
      </c>
      <c r="DW190" s="154">
        <v>0</v>
      </c>
      <c r="DX190" s="167"/>
      <c r="DY190" s="155"/>
      <c r="DZ190" s="167">
        <v>0</v>
      </c>
      <c r="EA190" s="154">
        <v>0</v>
      </c>
      <c r="EB190" s="167"/>
      <c r="EC190" s="155"/>
      <c r="ED190" s="167">
        <v>0</v>
      </c>
      <c r="EE190" s="154">
        <v>0</v>
      </c>
      <c r="EF190" s="167"/>
      <c r="EG190" s="155"/>
      <c r="EH190" s="167">
        <v>0</v>
      </c>
      <c r="EI190" s="154">
        <v>0</v>
      </c>
      <c r="EJ190" s="167"/>
      <c r="EK190" s="155"/>
      <c r="EL190" s="167">
        <v>0</v>
      </c>
      <c r="EM190" s="154">
        <v>0</v>
      </c>
      <c r="EN190" s="167"/>
      <c r="EO190" s="155"/>
      <c r="EP190" s="167">
        <v>0</v>
      </c>
      <c r="EQ190" s="154">
        <v>0</v>
      </c>
      <c r="ER190" s="167"/>
      <c r="ES190" s="155"/>
    </row>
    <row r="191" spans="1:149" s="42" customFormat="1" x14ac:dyDescent="0.25">
      <c r="A191" s="143" t="s">
        <v>174</v>
      </c>
      <c r="B191" s="102">
        <v>11.234621913940705</v>
      </c>
      <c r="C191" s="42">
        <v>175.93302730300326</v>
      </c>
      <c r="D191" s="102"/>
      <c r="E191" s="36"/>
      <c r="F191" s="102">
        <v>11.234621913940705</v>
      </c>
      <c r="G191" s="42">
        <v>175.93302730300326</v>
      </c>
      <c r="H191" s="102"/>
      <c r="I191" s="36"/>
      <c r="J191" s="102">
        <v>64.925625612230633</v>
      </c>
      <c r="K191" s="42">
        <v>97.3224625741354</v>
      </c>
      <c r="L191" s="102"/>
      <c r="M191" s="36"/>
      <c r="N191" s="102">
        <v>9.0258399046919902</v>
      </c>
      <c r="O191" s="42">
        <v>53.009200311945222</v>
      </c>
      <c r="P191" s="102"/>
      <c r="Q191" s="36"/>
      <c r="R191" s="102">
        <v>11.542029736838519</v>
      </c>
      <c r="S191" s="42">
        <v>125.30252054061198</v>
      </c>
      <c r="T191" s="102"/>
      <c r="U191" s="36"/>
      <c r="V191" s="102">
        <v>3.11030700625144</v>
      </c>
      <c r="W191" s="42">
        <v>124.80471236838606</v>
      </c>
      <c r="X191" s="102"/>
      <c r="Y191" s="36"/>
      <c r="Z191" s="102">
        <v>19.580257164810181</v>
      </c>
      <c r="AA191" s="42">
        <v>126.0653660286728</v>
      </c>
      <c r="AB191" s="102"/>
      <c r="AC191" s="36"/>
      <c r="AD191" s="102">
        <v>19.580257164810181</v>
      </c>
      <c r="AE191" s="42">
        <v>126.0653660286728</v>
      </c>
      <c r="AF191" s="102"/>
      <c r="AG191" s="36"/>
      <c r="AH191" s="102">
        <v>15.096026299099778</v>
      </c>
      <c r="AI191" s="42">
        <v>117.87111723680906</v>
      </c>
      <c r="AJ191" s="102"/>
      <c r="AK191" s="36"/>
      <c r="AL191" s="102">
        <v>0</v>
      </c>
      <c r="AM191" s="42">
        <v>709.26680584133703</v>
      </c>
      <c r="AN191" s="102"/>
      <c r="AO191" s="36"/>
      <c r="AP191" s="102">
        <v>64.065171353557673</v>
      </c>
      <c r="AQ191" s="42">
        <v>126.06536602867281</v>
      </c>
      <c r="AR191" s="102"/>
      <c r="AS191" s="36"/>
      <c r="AT191" s="102">
        <v>59.007394667750475</v>
      </c>
      <c r="AU191" s="42">
        <v>0</v>
      </c>
      <c r="AV191" s="102"/>
      <c r="AW191" s="36"/>
      <c r="AX191" s="102">
        <v>70.071281167953686</v>
      </c>
      <c r="AY191" s="42">
        <v>0</v>
      </c>
      <c r="AZ191" s="102"/>
      <c r="BA191" s="36"/>
      <c r="BB191" s="102">
        <v>13.302459798436661</v>
      </c>
      <c r="BC191" s="42">
        <v>126.06536602867281</v>
      </c>
      <c r="BD191" s="102"/>
      <c r="BE191" s="36"/>
      <c r="BF191" s="102">
        <v>13.302459798436661</v>
      </c>
      <c r="BG191" s="42">
        <v>0</v>
      </c>
      <c r="BH191" s="102"/>
      <c r="BI191" s="36"/>
      <c r="BJ191" s="102">
        <v>8.2233387844881189</v>
      </c>
      <c r="BK191" s="42">
        <v>49.780817222591459</v>
      </c>
      <c r="BL191" s="102"/>
      <c r="BM191" s="36"/>
      <c r="BN191" s="102">
        <v>13.302459798436661</v>
      </c>
      <c r="BO191" s="42">
        <v>0</v>
      </c>
      <c r="BP191" s="102"/>
      <c r="BQ191" s="36"/>
      <c r="BR191" s="102">
        <v>11.55358332015868</v>
      </c>
      <c r="BS191" s="42">
        <v>126.06536602867281</v>
      </c>
      <c r="BT191" s="102"/>
      <c r="BU191" s="36"/>
      <c r="BV191" s="102">
        <v>10.398224988142811</v>
      </c>
      <c r="BW191" s="42">
        <v>49.780817222591445</v>
      </c>
      <c r="BX191" s="102"/>
      <c r="BY191" s="36"/>
      <c r="BZ191" s="102">
        <v>6.5128636449460107</v>
      </c>
      <c r="CA191" s="42">
        <v>126.06536602867281</v>
      </c>
      <c r="CB191" s="102"/>
      <c r="CC191" s="36"/>
      <c r="CD191" s="102">
        <v>162.85817361379515</v>
      </c>
      <c r="CE191" s="42">
        <v>126.06536602867281</v>
      </c>
      <c r="CF191" s="102"/>
      <c r="CG191" s="36"/>
      <c r="CH191" s="102">
        <v>58.848162370499885</v>
      </c>
      <c r="CI191" s="42">
        <v>126.06536602867281</v>
      </c>
      <c r="CJ191" s="102"/>
      <c r="CK191" s="36"/>
      <c r="CL191" s="102">
        <v>46.822761894388442</v>
      </c>
      <c r="CM191" s="42">
        <v>126.06536602867281</v>
      </c>
      <c r="CN191" s="102"/>
      <c r="CO191" s="36"/>
      <c r="CP191" s="102">
        <v>3.1243666562043595</v>
      </c>
      <c r="CQ191" s="42">
        <v>126.06536602867281</v>
      </c>
      <c r="CR191" s="102"/>
      <c r="CS191" s="36"/>
      <c r="CT191" s="102">
        <v>3.5820750047203052</v>
      </c>
      <c r="CU191" s="42">
        <v>0</v>
      </c>
      <c r="CV191" s="102"/>
      <c r="CW191" s="36"/>
      <c r="CX191" s="102">
        <v>89.57199548758733</v>
      </c>
      <c r="CY191" s="42">
        <v>0</v>
      </c>
      <c r="CZ191" s="102"/>
      <c r="DA191" s="36"/>
      <c r="DB191" s="102">
        <v>32.366489303774927</v>
      </c>
      <c r="DC191" s="42">
        <v>0</v>
      </c>
      <c r="DD191" s="102"/>
      <c r="DE191" s="36"/>
      <c r="DF191" s="102">
        <v>25.752519041913636</v>
      </c>
      <c r="DG191" s="42">
        <v>0</v>
      </c>
      <c r="DH191" s="102"/>
      <c r="DI191" s="36"/>
      <c r="DJ191" s="102">
        <v>1.7184016609123975</v>
      </c>
      <c r="DK191" s="42">
        <v>0</v>
      </c>
      <c r="DL191" s="102"/>
      <c r="DM191" s="36"/>
      <c r="DN191" s="102">
        <v>19.580257164810181</v>
      </c>
      <c r="DO191" s="42">
        <v>126.06536602867281</v>
      </c>
      <c r="DP191" s="102"/>
      <c r="DQ191" s="36"/>
      <c r="DR191" s="102">
        <v>19.580257164810181</v>
      </c>
      <c r="DS191" s="42">
        <v>126.06536602867281</v>
      </c>
      <c r="DT191" s="102"/>
      <c r="DU191" s="36"/>
      <c r="DV191" s="102">
        <v>0</v>
      </c>
      <c r="DW191" s="42">
        <v>1381.9196393645557</v>
      </c>
      <c r="DX191" s="102"/>
      <c r="DY191" s="36"/>
      <c r="DZ191" s="102">
        <v>0</v>
      </c>
      <c r="EA191" s="42">
        <v>0.31344499405822934</v>
      </c>
      <c r="EB191" s="102"/>
      <c r="EC191" s="36"/>
      <c r="ED191" s="102">
        <v>0</v>
      </c>
      <c r="EE191" s="42">
        <v>37.613399286987523</v>
      </c>
      <c r="EF191" s="102"/>
      <c r="EG191" s="36"/>
      <c r="EH191" s="102">
        <v>0</v>
      </c>
      <c r="EI191" s="42">
        <v>376.13399286987521</v>
      </c>
      <c r="EJ191" s="102"/>
      <c r="EK191" s="36"/>
      <c r="EL191" s="102">
        <v>0</v>
      </c>
      <c r="EM191" s="42">
        <v>532.85648989898993</v>
      </c>
      <c r="EN191" s="102"/>
      <c r="EO191" s="36"/>
      <c r="EP191" s="102">
        <v>0</v>
      </c>
      <c r="EQ191" s="42">
        <v>297.77274435531791</v>
      </c>
      <c r="ER191" s="102"/>
      <c r="ES191" s="36"/>
    </row>
    <row r="192" spans="1:149" s="38" customFormat="1" ht="12" customHeight="1" x14ac:dyDescent="0.25">
      <c r="A192" s="143" t="s">
        <v>77</v>
      </c>
      <c r="B192" s="102">
        <v>13.815495834994795</v>
      </c>
      <c r="C192" s="42">
        <v>2.4547746145402276</v>
      </c>
      <c r="D192" s="102">
        <v>0.36670413710486643</v>
      </c>
      <c r="E192" s="36">
        <v>0.81439996421434813</v>
      </c>
      <c r="F192" s="102">
        <v>13.815495834994795</v>
      </c>
      <c r="G192" s="42">
        <v>2.4547746145402276</v>
      </c>
      <c r="H192" s="102">
        <v>0.36670413710486643</v>
      </c>
      <c r="I192" s="36">
        <v>0.81439996421434813</v>
      </c>
      <c r="J192" s="102">
        <v>17.963971435339026</v>
      </c>
      <c r="K192" s="42">
        <v>5.2604846462804513</v>
      </c>
      <c r="L192" s="102">
        <v>4.9695524471105434</v>
      </c>
      <c r="M192" s="36">
        <v>5.2604846462804514E-2</v>
      </c>
      <c r="N192" s="102">
        <v>18.348591992009379</v>
      </c>
      <c r="O192" s="42">
        <v>4.5111630434848502</v>
      </c>
      <c r="P192" s="102">
        <v>0.78240735848771847</v>
      </c>
      <c r="Q192" s="36">
        <v>1.4119940326107583</v>
      </c>
      <c r="R192" s="102">
        <v>22.270138563691216</v>
      </c>
      <c r="S192" s="42">
        <v>2.6714916843582888</v>
      </c>
      <c r="T192" s="102">
        <v>0.22937608911522059</v>
      </c>
      <c r="U192" s="36">
        <v>1.0151668400561498</v>
      </c>
      <c r="V192" s="102">
        <v>4.8039398937152136</v>
      </c>
      <c r="W192" s="42">
        <v>41.894117570840756</v>
      </c>
      <c r="X192" s="102">
        <v>0.49776958615123895</v>
      </c>
      <c r="Y192" s="36">
        <v>9.5937529237225334</v>
      </c>
      <c r="Z192" s="102">
        <v>0.98520367064258918</v>
      </c>
      <c r="AA192" s="42">
        <v>0</v>
      </c>
      <c r="AB192" s="102">
        <v>3.3831809635301052E-2</v>
      </c>
      <c r="AC192" s="36">
        <v>0</v>
      </c>
      <c r="AD192" s="102">
        <v>0.98520367064258918</v>
      </c>
      <c r="AE192" s="42">
        <v>0</v>
      </c>
      <c r="AF192" s="102">
        <v>3.3831809635301052E-2</v>
      </c>
      <c r="AG192" s="36">
        <v>0</v>
      </c>
      <c r="AH192" s="102">
        <v>0.83443099341746085</v>
      </c>
      <c r="AI192" s="42">
        <v>0</v>
      </c>
      <c r="AJ192" s="102">
        <v>3.1390192391922977E-2</v>
      </c>
      <c r="AK192" s="36">
        <v>0</v>
      </c>
      <c r="AL192" s="102">
        <v>0</v>
      </c>
      <c r="AM192" s="42">
        <v>0</v>
      </c>
      <c r="AN192" s="102">
        <v>0</v>
      </c>
      <c r="AO192" s="36">
        <v>0</v>
      </c>
      <c r="AP192" s="102">
        <v>17.725896321261033</v>
      </c>
      <c r="AQ192" s="42">
        <v>6.3942778787878796</v>
      </c>
      <c r="AR192" s="102">
        <v>4.9036913556463837</v>
      </c>
      <c r="AS192" s="36">
        <v>6.3942778787878796E-2</v>
      </c>
      <c r="AT192" s="102">
        <v>16.326483453793056</v>
      </c>
      <c r="AU192" s="42">
        <v>3.5732729322638144</v>
      </c>
      <c r="AV192" s="102">
        <v>4.516557827569037</v>
      </c>
      <c r="AW192" s="36">
        <v>3.5732729322638143E-2</v>
      </c>
      <c r="AX192" s="102">
        <v>19.387699101379251</v>
      </c>
      <c r="AY192" s="42">
        <v>0.87764598336304211</v>
      </c>
      <c r="AZ192" s="102">
        <v>5.3634124202382312</v>
      </c>
      <c r="BA192" s="36">
        <v>8.776459833630422E-3</v>
      </c>
      <c r="BB192" s="102">
        <v>27.042514592435705</v>
      </c>
      <c r="BC192" s="42">
        <v>9.5287278193701699</v>
      </c>
      <c r="BD192" s="102">
        <v>1.1531273036289327</v>
      </c>
      <c r="BE192" s="36">
        <v>2.9824918074628637</v>
      </c>
      <c r="BF192" s="102">
        <v>27.042514592435705</v>
      </c>
      <c r="BG192" s="42">
        <v>3.3225169370172307</v>
      </c>
      <c r="BH192" s="102">
        <v>1.1531273036289327</v>
      </c>
      <c r="BI192" s="36">
        <v>1.0399478012863932</v>
      </c>
      <c r="BJ192" s="102">
        <v>16.717190838960253</v>
      </c>
      <c r="BK192" s="42">
        <v>0.53285648989898982</v>
      </c>
      <c r="BL192" s="102">
        <v>0.71284233315243117</v>
      </c>
      <c r="BM192" s="36">
        <v>0.16678408133838385</v>
      </c>
      <c r="BN192" s="102">
        <v>27.042514592435705</v>
      </c>
      <c r="BO192" s="42">
        <v>335.69958863636356</v>
      </c>
      <c r="BP192" s="102">
        <v>1.1531273036289327</v>
      </c>
      <c r="BQ192" s="36">
        <v>105.07397124318182</v>
      </c>
      <c r="BR192" s="102">
        <v>22.292430994685912</v>
      </c>
      <c r="BS192" s="42">
        <v>2.6956269489007725</v>
      </c>
      <c r="BT192" s="102">
        <v>0.22960569481003065</v>
      </c>
      <c r="BU192" s="36">
        <v>1.0243382405822934</v>
      </c>
      <c r="BV192" s="102">
        <v>20.063187895217315</v>
      </c>
      <c r="BW192" s="42">
        <v>0.28210049465240639</v>
      </c>
      <c r="BX192" s="102">
        <v>0.20664512532902757</v>
      </c>
      <c r="BY192" s="36">
        <v>0.10719818796791443</v>
      </c>
      <c r="BZ192" s="102">
        <v>7.8142863013887034</v>
      </c>
      <c r="CA192" s="42">
        <v>42.095662702020192</v>
      </c>
      <c r="CB192" s="102">
        <v>0.45159950816246358</v>
      </c>
      <c r="CC192" s="36">
        <v>9.6399067587626242</v>
      </c>
      <c r="CD192" s="102">
        <v>9.8877213941299456</v>
      </c>
      <c r="CE192" s="42">
        <v>42.095662702020192</v>
      </c>
      <c r="CF192" s="102">
        <v>0.52841308175337898</v>
      </c>
      <c r="CG192" s="36">
        <v>9.6399067587626242</v>
      </c>
      <c r="CH192" s="102">
        <v>13.994808791871975</v>
      </c>
      <c r="CI192" s="42">
        <v>42.095662702020192</v>
      </c>
      <c r="CJ192" s="102">
        <v>0.38328323154971566</v>
      </c>
      <c r="CK192" s="36">
        <v>9.6399067587626242</v>
      </c>
      <c r="CL192" s="102">
        <v>11.679052779635626</v>
      </c>
      <c r="CM192" s="42">
        <v>42.095662702020192</v>
      </c>
      <c r="CN192" s="102">
        <v>0.2735763565459749</v>
      </c>
      <c r="CO192" s="36">
        <v>9.6399067587626242</v>
      </c>
      <c r="CP192" s="102">
        <v>4.8256553427576225</v>
      </c>
      <c r="CQ192" s="42">
        <v>42.095662702020192</v>
      </c>
      <c r="CR192" s="102">
        <v>0.50001967468733188</v>
      </c>
      <c r="CS192" s="36">
        <v>9.6399067587626242</v>
      </c>
      <c r="CT192" s="102">
        <v>4.2978574657637862</v>
      </c>
      <c r="CU192" s="42">
        <v>21.941149584076058</v>
      </c>
      <c r="CV192" s="102">
        <v>0.24837972948935491</v>
      </c>
      <c r="CW192" s="36">
        <v>5.0245232547534178</v>
      </c>
      <c r="CX192" s="102">
        <v>5.4382467667714707</v>
      </c>
      <c r="CY192" s="42">
        <v>21.941149584076058</v>
      </c>
      <c r="CZ192" s="102">
        <v>0.29062719496435846</v>
      </c>
      <c r="DA192" s="36">
        <v>5.0245232547534178</v>
      </c>
      <c r="DB192" s="102">
        <v>7.6971448355295857</v>
      </c>
      <c r="DC192" s="42">
        <v>21.941149584076058</v>
      </c>
      <c r="DD192" s="102">
        <v>0.2108057773523436</v>
      </c>
      <c r="DE192" s="36">
        <v>5.0245232547534178</v>
      </c>
      <c r="DF192" s="102">
        <v>6.4234790287995933</v>
      </c>
      <c r="DG192" s="42">
        <v>21.941149584076058</v>
      </c>
      <c r="DH192" s="102">
        <v>0.15046699610028616</v>
      </c>
      <c r="DI192" s="36">
        <v>5.0245232547534178</v>
      </c>
      <c r="DJ192" s="102">
        <v>2.654110438516692</v>
      </c>
      <c r="DK192" s="42">
        <v>21.941149584076058</v>
      </c>
      <c r="DL192" s="102">
        <v>0.27501082107803254</v>
      </c>
      <c r="DM192" s="36">
        <v>5.0245232547534178</v>
      </c>
      <c r="DN192" s="102">
        <v>0.98520367064258918</v>
      </c>
      <c r="DO192" s="42">
        <v>0</v>
      </c>
      <c r="DP192" s="102">
        <v>3.3831809635301052E-2</v>
      </c>
      <c r="DQ192" s="36">
        <v>0</v>
      </c>
      <c r="DR192" s="102">
        <v>0.98520367064258918</v>
      </c>
      <c r="DS192" s="42">
        <v>0</v>
      </c>
      <c r="DT192" s="102">
        <v>3.3831809635301052E-2</v>
      </c>
      <c r="DU192" s="36">
        <v>0</v>
      </c>
      <c r="DV192" s="102">
        <v>0</v>
      </c>
      <c r="DW192" s="42">
        <v>0</v>
      </c>
      <c r="DX192" s="102">
        <v>0</v>
      </c>
      <c r="DY192" s="36">
        <v>0</v>
      </c>
      <c r="DZ192" s="102">
        <v>0</v>
      </c>
      <c r="EA192" s="42">
        <v>0</v>
      </c>
      <c r="EB192" s="102">
        <v>0</v>
      </c>
      <c r="EC192" s="36">
        <v>0</v>
      </c>
      <c r="ED192" s="102">
        <v>0</v>
      </c>
      <c r="EE192" s="42">
        <v>0</v>
      </c>
      <c r="EF192" s="102">
        <v>0</v>
      </c>
      <c r="EG192" s="36">
        <v>0</v>
      </c>
      <c r="EH192" s="102">
        <v>0</v>
      </c>
      <c r="EI192" s="42">
        <v>0</v>
      </c>
      <c r="EJ192" s="102">
        <v>0</v>
      </c>
      <c r="EK192" s="36">
        <v>0</v>
      </c>
      <c r="EL192" s="102">
        <v>0</v>
      </c>
      <c r="EM192" s="42">
        <v>0</v>
      </c>
      <c r="EN192" s="102">
        <v>0</v>
      </c>
      <c r="EO192" s="36">
        <v>0</v>
      </c>
      <c r="EP192" s="102">
        <v>0</v>
      </c>
      <c r="EQ192" s="42">
        <v>0</v>
      </c>
      <c r="ER192" s="102">
        <v>0</v>
      </c>
      <c r="ES192" s="36">
        <v>0</v>
      </c>
    </row>
    <row r="193" spans="1:149" s="38" customFormat="1" x14ac:dyDescent="0.25">
      <c r="A193" s="143" t="s">
        <v>78</v>
      </c>
      <c r="B193" s="102">
        <v>19.887125433248833</v>
      </c>
      <c r="C193" s="42">
        <v>26.010529272652438</v>
      </c>
      <c r="D193" s="102">
        <v>1.3478016990539508</v>
      </c>
      <c r="E193" s="36">
        <v>8.2738133783467447</v>
      </c>
      <c r="F193" s="102">
        <v>19.887125433248833</v>
      </c>
      <c r="G193" s="42">
        <v>26.010529272652438</v>
      </c>
      <c r="H193" s="102">
        <v>1.3478016990539508</v>
      </c>
      <c r="I193" s="36">
        <v>8.2738133783467447</v>
      </c>
      <c r="J193" s="102">
        <v>38.958989853912733</v>
      </c>
      <c r="K193" s="42">
        <v>39.613742550068331</v>
      </c>
      <c r="L193" s="102">
        <v>5.4124321407164917</v>
      </c>
      <c r="M193" s="36">
        <v>0.39613742550068332</v>
      </c>
      <c r="N193" s="102">
        <v>49.553916988427098</v>
      </c>
      <c r="O193" s="42">
        <v>54.752508873092694</v>
      </c>
      <c r="P193" s="102">
        <v>3.5388340989571256</v>
      </c>
      <c r="Q193" s="36">
        <v>17.137535277278012</v>
      </c>
      <c r="R193" s="102">
        <v>8.7335282007131791</v>
      </c>
      <c r="S193" s="42">
        <v>17.424720664691026</v>
      </c>
      <c r="T193" s="102">
        <v>0.45121890232294581</v>
      </c>
      <c r="U193" s="36">
        <v>6.6213938525825897</v>
      </c>
      <c r="V193" s="102">
        <v>20.205903740452843</v>
      </c>
      <c r="W193" s="42">
        <v>1468.9223512546048</v>
      </c>
      <c r="X193" s="102">
        <v>0.6987834510510641</v>
      </c>
      <c r="Y193" s="36">
        <v>336.38321843730449</v>
      </c>
      <c r="Z193" s="102">
        <v>3.9281077079706952</v>
      </c>
      <c r="AA193" s="42">
        <v>0</v>
      </c>
      <c r="AB193" s="102">
        <v>0.14182401245143145</v>
      </c>
      <c r="AC193" s="36">
        <v>0</v>
      </c>
      <c r="AD193" s="102">
        <v>3.9281077079706952</v>
      </c>
      <c r="AE193" s="42">
        <v>0</v>
      </c>
      <c r="AF193" s="102">
        <v>0.14182401245143145</v>
      </c>
      <c r="AG193" s="36">
        <v>0</v>
      </c>
      <c r="AH193" s="102">
        <v>3.3160718333424279</v>
      </c>
      <c r="AI193" s="42">
        <v>0</v>
      </c>
      <c r="AJ193" s="102">
        <v>0.1437142137089481</v>
      </c>
      <c r="AK193" s="36">
        <v>0</v>
      </c>
      <c r="AL193" s="102">
        <v>0</v>
      </c>
      <c r="AM193" s="42">
        <v>0</v>
      </c>
      <c r="AN193" s="102">
        <v>0</v>
      </c>
      <c r="AO193" s="36">
        <v>0</v>
      </c>
      <c r="AP193" s="102">
        <v>38.442669396199946</v>
      </c>
      <c r="AQ193" s="42">
        <v>49.524309061200228</v>
      </c>
      <c r="AR193" s="102">
        <v>5.3407015991723439</v>
      </c>
      <c r="AS193" s="36">
        <v>0.49524309061200233</v>
      </c>
      <c r="AT193" s="102">
        <v>35.407721812289424</v>
      </c>
      <c r="AU193" s="42">
        <v>9.4346943211527012</v>
      </c>
      <c r="AV193" s="102">
        <v>4.9190672623955782</v>
      </c>
      <c r="AW193" s="36">
        <v>9.4346943211527035E-2</v>
      </c>
      <c r="AX193" s="102">
        <v>42.046669652093684</v>
      </c>
      <c r="AY193" s="42">
        <v>5.2031869013666068</v>
      </c>
      <c r="AZ193" s="102">
        <v>5.8413923740947498</v>
      </c>
      <c r="BA193" s="36">
        <v>5.203186901366607E-2</v>
      </c>
      <c r="BB193" s="102">
        <v>73.033534336338761</v>
      </c>
      <c r="BC193" s="42">
        <v>143.55780727866903</v>
      </c>
      <c r="BD193" s="102">
        <v>5.2156030720467834</v>
      </c>
      <c r="BE193" s="36">
        <v>44.93359367822341</v>
      </c>
      <c r="BF193" s="102">
        <v>73.033534336338761</v>
      </c>
      <c r="BG193" s="42">
        <v>129.86026103832441</v>
      </c>
      <c r="BH193" s="102">
        <v>5.2156030720467834</v>
      </c>
      <c r="BI193" s="36">
        <v>40.646261704995545</v>
      </c>
      <c r="BJ193" s="102">
        <v>45.148003044282142</v>
      </c>
      <c r="BK193" s="42">
        <v>28.272738464052285</v>
      </c>
      <c r="BL193" s="102">
        <v>3.2241909899925569</v>
      </c>
      <c r="BM193" s="36">
        <v>8.8493671392483648</v>
      </c>
      <c r="BN193" s="102">
        <v>73.033534336338761</v>
      </c>
      <c r="BO193" s="42">
        <v>1154.700013611111</v>
      </c>
      <c r="BP193" s="102">
        <v>5.2156030720467834</v>
      </c>
      <c r="BQ193" s="36">
        <v>361.42110426027773</v>
      </c>
      <c r="BR193" s="102">
        <v>8.7422704711843657</v>
      </c>
      <c r="BS193" s="42">
        <v>17.552919667260841</v>
      </c>
      <c r="BT193" s="102">
        <v>0.45167057289584178</v>
      </c>
      <c r="BU193" s="36">
        <v>6.6701094735591209</v>
      </c>
      <c r="BV193" s="102">
        <v>7.8680434240659292</v>
      </c>
      <c r="BW193" s="42">
        <v>4.7330194102792627</v>
      </c>
      <c r="BX193" s="102">
        <v>0.40650351560625753</v>
      </c>
      <c r="BY193" s="36">
        <v>1.7985473759061199</v>
      </c>
      <c r="BZ193" s="102">
        <v>32.004589499739517</v>
      </c>
      <c r="CA193" s="42">
        <v>1483.5351568775995</v>
      </c>
      <c r="CB193" s="102">
        <v>0.63919552446300298</v>
      </c>
      <c r="CC193" s="36">
        <v>339.72955092497028</v>
      </c>
      <c r="CD193" s="102">
        <v>42.311145308133121</v>
      </c>
      <c r="CE193" s="42">
        <v>1483.5351568775995</v>
      </c>
      <c r="CF193" s="102">
        <v>0.7187733503831627</v>
      </c>
      <c r="CG193" s="36">
        <v>339.72955092497028</v>
      </c>
      <c r="CH193" s="102">
        <v>27.060181356765707</v>
      </c>
      <c r="CI193" s="42">
        <v>1483.5351568775995</v>
      </c>
      <c r="CJ193" s="102">
        <v>0.78418400031638391</v>
      </c>
      <c r="CK193" s="36">
        <v>339.72955092497028</v>
      </c>
      <c r="CL193" s="102">
        <v>19.893171807669333</v>
      </c>
      <c r="CM193" s="42">
        <v>1483.5351568775995</v>
      </c>
      <c r="CN193" s="102">
        <v>0.58453645836073864</v>
      </c>
      <c r="CO193" s="36">
        <v>339.72955092497028</v>
      </c>
      <c r="CP193" s="102">
        <v>20.297241326421741</v>
      </c>
      <c r="CQ193" s="42">
        <v>1483.5351568775995</v>
      </c>
      <c r="CR193" s="102">
        <v>0.70194219091015975</v>
      </c>
      <c r="CS193" s="36">
        <v>339.72955092497028</v>
      </c>
      <c r="CT193" s="102">
        <v>17.602524224856733</v>
      </c>
      <c r="CU193" s="42">
        <v>22.254594578134281</v>
      </c>
      <c r="CV193" s="102">
        <v>0.35155753845465165</v>
      </c>
      <c r="CW193" s="36">
        <v>5.0963021583927501</v>
      </c>
      <c r="CX193" s="102">
        <v>23.271129919473214</v>
      </c>
      <c r="CY193" s="42">
        <v>22.254594578134281</v>
      </c>
      <c r="CZ193" s="102">
        <v>0.39532534271073944</v>
      </c>
      <c r="DA193" s="36">
        <v>5.0963021583927501</v>
      </c>
      <c r="DB193" s="102">
        <v>14.883099746221138</v>
      </c>
      <c r="DC193" s="42">
        <v>22.254594578134281</v>
      </c>
      <c r="DD193" s="102">
        <v>0.43130120017401113</v>
      </c>
      <c r="DE193" s="36">
        <v>5.0963021583927501</v>
      </c>
      <c r="DF193" s="102">
        <v>10.941244494218131</v>
      </c>
      <c r="DG193" s="42">
        <v>22.254594578134281</v>
      </c>
      <c r="DH193" s="102">
        <v>0.32149505209840623</v>
      </c>
      <c r="DI193" s="36">
        <v>5.0963021583927501</v>
      </c>
      <c r="DJ193" s="102">
        <v>11.163482729531957</v>
      </c>
      <c r="DK193" s="42">
        <v>22.254594578134281</v>
      </c>
      <c r="DL193" s="102">
        <v>0.38606820500058786</v>
      </c>
      <c r="DM193" s="36">
        <v>5.0963021583927501</v>
      </c>
      <c r="DN193" s="102">
        <v>3.9281077079706952</v>
      </c>
      <c r="DO193" s="42">
        <v>0</v>
      </c>
      <c r="DP193" s="102">
        <v>0.14182401245143142</v>
      </c>
      <c r="DQ193" s="36">
        <v>0</v>
      </c>
      <c r="DR193" s="102">
        <v>3.9281077079706952</v>
      </c>
      <c r="DS193" s="42">
        <v>0</v>
      </c>
      <c r="DT193" s="102">
        <v>0.14182401245143142</v>
      </c>
      <c r="DU193" s="36">
        <v>0</v>
      </c>
      <c r="DV193" s="102">
        <v>0</v>
      </c>
      <c r="DW193" s="42">
        <v>0</v>
      </c>
      <c r="DX193" s="102">
        <v>0</v>
      </c>
      <c r="DY193" s="36">
        <v>0</v>
      </c>
      <c r="DZ193" s="102">
        <v>0</v>
      </c>
      <c r="EA193" s="42">
        <v>0</v>
      </c>
      <c r="EB193" s="102">
        <v>0</v>
      </c>
      <c r="EC193" s="36">
        <v>0</v>
      </c>
      <c r="ED193" s="102">
        <v>0</v>
      </c>
      <c r="EE193" s="42">
        <v>0</v>
      </c>
      <c r="EF193" s="102">
        <v>0</v>
      </c>
      <c r="EG193" s="36">
        <v>0</v>
      </c>
      <c r="EH193" s="102">
        <v>0</v>
      </c>
      <c r="EI193" s="42">
        <v>0</v>
      </c>
      <c r="EJ193" s="102">
        <v>0</v>
      </c>
      <c r="EK193" s="36">
        <v>0</v>
      </c>
      <c r="EL193" s="102">
        <v>0</v>
      </c>
      <c r="EM193" s="42">
        <v>0</v>
      </c>
      <c r="EN193" s="102">
        <v>0</v>
      </c>
      <c r="EO193" s="36">
        <v>0</v>
      </c>
      <c r="EP193" s="102">
        <v>0</v>
      </c>
      <c r="EQ193" s="42">
        <v>0</v>
      </c>
      <c r="ER193" s="102">
        <v>0</v>
      </c>
      <c r="ES193" s="36">
        <v>0</v>
      </c>
    </row>
    <row r="194" spans="1:149" s="38" customFormat="1" x14ac:dyDescent="0.25">
      <c r="A194" s="143" t="s">
        <v>79</v>
      </c>
      <c r="B194" s="102">
        <v>36.086220104057816</v>
      </c>
      <c r="C194" s="42">
        <v>67.717230970573723</v>
      </c>
      <c r="D194" s="102">
        <v>2.3293058851437949</v>
      </c>
      <c r="E194" s="36">
        <v>21.426967633246587</v>
      </c>
      <c r="F194" s="102">
        <v>36.086220104057816</v>
      </c>
      <c r="G194" s="42">
        <v>67.717230970573723</v>
      </c>
      <c r="H194" s="102">
        <v>2.3293058851437949</v>
      </c>
      <c r="I194" s="36">
        <v>21.426967633246587</v>
      </c>
      <c r="J194" s="102">
        <v>102.31275388055046</v>
      </c>
      <c r="K194" s="42">
        <v>1244.0189856729496</v>
      </c>
      <c r="L194" s="102">
        <v>12.71597353487555</v>
      </c>
      <c r="M194" s="36">
        <v>12.4401898567295</v>
      </c>
      <c r="N194" s="102">
        <v>63.513644765099102</v>
      </c>
      <c r="O194" s="42">
        <v>65.726876349558822</v>
      </c>
      <c r="P194" s="102">
        <v>4.279671098548036</v>
      </c>
      <c r="Q194" s="36">
        <v>20.572512297411912</v>
      </c>
      <c r="R194" s="102">
        <v>40.850999758014801</v>
      </c>
      <c r="S194" s="42">
        <v>112.61953258514556</v>
      </c>
      <c r="T194" s="102">
        <v>2.3763989152616101</v>
      </c>
      <c r="U194" s="36">
        <v>42.795422382355326</v>
      </c>
      <c r="V194" s="102">
        <v>46.640146319882895</v>
      </c>
      <c r="W194" s="42">
        <v>286.50596404389478</v>
      </c>
      <c r="X194" s="102">
        <v>1.6670297225248403</v>
      </c>
      <c r="Y194" s="36">
        <v>65.609865766051911</v>
      </c>
      <c r="Z194" s="102">
        <v>5.3726022733942553</v>
      </c>
      <c r="AA194" s="42">
        <v>0</v>
      </c>
      <c r="AB194" s="102">
        <v>0.32914931162250294</v>
      </c>
      <c r="AC194" s="36">
        <v>0</v>
      </c>
      <c r="AD194" s="102">
        <v>5.3726022733942553</v>
      </c>
      <c r="AE194" s="42">
        <v>0</v>
      </c>
      <c r="AF194" s="102">
        <v>0.32914931162250294</v>
      </c>
      <c r="AG194" s="36">
        <v>0</v>
      </c>
      <c r="AH194" s="102">
        <v>4.6093728319073373</v>
      </c>
      <c r="AI194" s="42">
        <v>0</v>
      </c>
      <c r="AJ194" s="102">
        <v>0.33581554141599212</v>
      </c>
      <c r="AK194" s="36">
        <v>0</v>
      </c>
      <c r="AL194" s="102">
        <v>0</v>
      </c>
      <c r="AM194" s="42">
        <v>0</v>
      </c>
      <c r="AN194" s="102">
        <v>0</v>
      </c>
      <c r="AO194" s="36">
        <v>0</v>
      </c>
      <c r="AP194" s="102">
        <v>100.95681092331397</v>
      </c>
      <c r="AQ194" s="42">
        <v>1324.7439228877001</v>
      </c>
      <c r="AR194" s="102">
        <v>12.547449728164702</v>
      </c>
      <c r="AS194" s="36">
        <v>13.247439228877003</v>
      </c>
      <c r="AT194" s="102">
        <v>92.986536376736538</v>
      </c>
      <c r="AU194" s="42">
        <v>1420.5327130718952</v>
      </c>
      <c r="AV194" s="102">
        <v>11.556861591730645</v>
      </c>
      <c r="AW194" s="36">
        <v>14.205327130718953</v>
      </c>
      <c r="AX194" s="102">
        <v>110.42151194737464</v>
      </c>
      <c r="AY194" s="42">
        <v>856.98995825460486</v>
      </c>
      <c r="AZ194" s="102">
        <v>13.723773140180143</v>
      </c>
      <c r="BA194" s="36">
        <v>8.56989958254605</v>
      </c>
      <c r="BB194" s="102">
        <v>93.607654806807716</v>
      </c>
      <c r="BC194" s="42">
        <v>257.65178511586447</v>
      </c>
      <c r="BD194" s="102">
        <v>6.307463165768314</v>
      </c>
      <c r="BE194" s="36">
        <v>80.645008741265585</v>
      </c>
      <c r="BF194" s="102">
        <v>93.607654806807716</v>
      </c>
      <c r="BG194" s="42">
        <v>100.55315409387997</v>
      </c>
      <c r="BH194" s="102">
        <v>6.307463165768314</v>
      </c>
      <c r="BI194" s="36">
        <v>31.473137231384431</v>
      </c>
      <c r="BJ194" s="102">
        <v>57.866550244208405</v>
      </c>
      <c r="BK194" s="42">
        <v>33.883403857694596</v>
      </c>
      <c r="BL194" s="102">
        <v>3.8991590479295031</v>
      </c>
      <c r="BM194" s="36">
        <v>10.605505407458407</v>
      </c>
      <c r="BN194" s="102">
        <v>93.607654806807716</v>
      </c>
      <c r="BO194" s="42">
        <v>932.21675682857983</v>
      </c>
      <c r="BP194" s="102">
        <v>6.307463165768314</v>
      </c>
      <c r="BQ194" s="36">
        <v>291.78384488734548</v>
      </c>
      <c r="BR194" s="102">
        <v>40.89189164966448</v>
      </c>
      <c r="BS194" s="42">
        <v>113.43574334967319</v>
      </c>
      <c r="BT194" s="102">
        <v>2.3787776929545648</v>
      </c>
      <c r="BU194" s="36">
        <v>43.105582472875817</v>
      </c>
      <c r="BV194" s="102">
        <v>36.802702484698017</v>
      </c>
      <c r="BW194" s="42">
        <v>31.814666896910275</v>
      </c>
      <c r="BX194" s="102">
        <v>2.140899923659108</v>
      </c>
      <c r="BY194" s="36">
        <v>12.089573420825905</v>
      </c>
      <c r="BZ194" s="102">
        <v>81.157405111439175</v>
      </c>
      <c r="CA194" s="42">
        <v>289.15300701871655</v>
      </c>
      <c r="CB194" s="102">
        <v>1.5209335361658693</v>
      </c>
      <c r="CC194" s="36">
        <v>66.216038607286094</v>
      </c>
      <c r="CD194" s="102">
        <v>106.73005346191444</v>
      </c>
      <c r="CE194" s="42">
        <v>289.15300701871655</v>
      </c>
      <c r="CF194" s="102">
        <v>1.6787155182207032</v>
      </c>
      <c r="CG194" s="36">
        <v>66.216038607286094</v>
      </c>
      <c r="CH194" s="102">
        <v>76.174064616925534</v>
      </c>
      <c r="CI194" s="42">
        <v>289.15300701871655</v>
      </c>
      <c r="CJ194" s="102">
        <v>1.9601387806416402</v>
      </c>
      <c r="CK194" s="36">
        <v>66.216038607286094</v>
      </c>
      <c r="CL194" s="102">
        <v>55.994582840490978</v>
      </c>
      <c r="CM194" s="42">
        <v>289.15300701871655</v>
      </c>
      <c r="CN194" s="102">
        <v>1.4400728935783125</v>
      </c>
      <c r="CO194" s="36">
        <v>66.216038607286094</v>
      </c>
      <c r="CP194" s="102">
        <v>46.850975710580506</v>
      </c>
      <c r="CQ194" s="42">
        <v>289.15300701871655</v>
      </c>
      <c r="CR194" s="102">
        <v>1.674565266222843</v>
      </c>
      <c r="CS194" s="36">
        <v>66.216038607286094</v>
      </c>
      <c r="CT194" s="102">
        <v>44.636572811291529</v>
      </c>
      <c r="CU194" s="42">
        <v>24.448709536541891</v>
      </c>
      <c r="CV194" s="102">
        <v>0.83651344489122803</v>
      </c>
      <c r="CW194" s="36">
        <v>5.5987544838680927</v>
      </c>
      <c r="CX194" s="102">
        <v>58.701529404052927</v>
      </c>
      <c r="CY194" s="42">
        <v>24.448709536541891</v>
      </c>
      <c r="CZ194" s="102">
        <v>0.92329353502138667</v>
      </c>
      <c r="DA194" s="36">
        <v>5.5987544838680927</v>
      </c>
      <c r="DB194" s="102">
        <v>41.895735539309037</v>
      </c>
      <c r="DC194" s="42">
        <v>24.448709536541891</v>
      </c>
      <c r="DD194" s="102">
        <v>1.0780763293529019</v>
      </c>
      <c r="DE194" s="36">
        <v>5.5987544838680927</v>
      </c>
      <c r="DF194" s="102">
        <v>30.797020562270038</v>
      </c>
      <c r="DG194" s="42">
        <v>24.448709536541891</v>
      </c>
      <c r="DH194" s="102">
        <v>0.79204009146807175</v>
      </c>
      <c r="DI194" s="36">
        <v>5.5987544838680927</v>
      </c>
      <c r="DJ194" s="102">
        <v>25.768036640819275</v>
      </c>
      <c r="DK194" s="42">
        <v>24.448709536541891</v>
      </c>
      <c r="DL194" s="102">
        <v>0.92101089642256351</v>
      </c>
      <c r="DM194" s="36">
        <v>5.5987544838680927</v>
      </c>
      <c r="DN194" s="102">
        <v>5.3726022733942553</v>
      </c>
      <c r="DO194" s="42">
        <v>0</v>
      </c>
      <c r="DP194" s="102">
        <v>0.32914931162250294</v>
      </c>
      <c r="DQ194" s="36">
        <v>0</v>
      </c>
      <c r="DR194" s="102">
        <v>5.3726022733942553</v>
      </c>
      <c r="DS194" s="42">
        <v>0</v>
      </c>
      <c r="DT194" s="102">
        <v>0.32914931162250294</v>
      </c>
      <c r="DU194" s="36">
        <v>0</v>
      </c>
      <c r="DV194" s="102">
        <v>0</v>
      </c>
      <c r="DW194" s="42">
        <v>0</v>
      </c>
      <c r="DX194" s="102">
        <v>0</v>
      </c>
      <c r="DY194" s="36">
        <v>0</v>
      </c>
      <c r="DZ194" s="102">
        <v>0</v>
      </c>
      <c r="EA194" s="42">
        <v>0</v>
      </c>
      <c r="EB194" s="102">
        <v>0</v>
      </c>
      <c r="EC194" s="36">
        <v>0</v>
      </c>
      <c r="ED194" s="102">
        <v>0</v>
      </c>
      <c r="EE194" s="42">
        <v>0</v>
      </c>
      <c r="EF194" s="102">
        <v>0</v>
      </c>
      <c r="EG194" s="36">
        <v>0</v>
      </c>
      <c r="EH194" s="102">
        <v>0</v>
      </c>
      <c r="EI194" s="42">
        <v>0</v>
      </c>
      <c r="EJ194" s="102">
        <v>0</v>
      </c>
      <c r="EK194" s="36">
        <v>0</v>
      </c>
      <c r="EL194" s="102">
        <v>0</v>
      </c>
      <c r="EM194" s="42">
        <v>0</v>
      </c>
      <c r="EN194" s="102">
        <v>0</v>
      </c>
      <c r="EO194" s="36">
        <v>0</v>
      </c>
      <c r="EP194" s="102">
        <v>0</v>
      </c>
      <c r="EQ194" s="42">
        <v>0</v>
      </c>
      <c r="ER194" s="102">
        <v>0</v>
      </c>
      <c r="ES194" s="36">
        <v>0</v>
      </c>
    </row>
    <row r="195" spans="1:149" s="38" customFormat="1" x14ac:dyDescent="0.25">
      <c r="A195" s="143" t="s">
        <v>80</v>
      </c>
      <c r="B195" s="102">
        <v>9.4109416168279481</v>
      </c>
      <c r="C195" s="42">
        <v>10.74739475205191</v>
      </c>
      <c r="D195" s="102">
        <v>6.1410867830020852E-2</v>
      </c>
      <c r="E195" s="36">
        <v>3.7434602882205601</v>
      </c>
      <c r="F195" s="102">
        <v>9.4109416168279481</v>
      </c>
      <c r="G195" s="42">
        <v>10.74739475205191</v>
      </c>
      <c r="H195" s="102">
        <v>6.1410867830020852E-2</v>
      </c>
      <c r="I195" s="36">
        <v>3.7434602882205601</v>
      </c>
      <c r="J195" s="102">
        <v>6.3740651051420167</v>
      </c>
      <c r="K195" s="42">
        <v>50.806111019901948</v>
      </c>
      <c r="L195" s="102">
        <v>1.1005600449465791</v>
      </c>
      <c r="M195" s="36">
        <v>0.50806111019901956</v>
      </c>
      <c r="N195" s="102">
        <v>1.0182416326935637</v>
      </c>
      <c r="O195" s="42">
        <v>3.298507050472371</v>
      </c>
      <c r="P195" s="102">
        <v>3.0523329624560894E-2</v>
      </c>
      <c r="Q195" s="36">
        <v>1.032432706797852</v>
      </c>
      <c r="R195" s="102">
        <v>26.138681640233752</v>
      </c>
      <c r="S195" s="42">
        <v>24.370661733021386</v>
      </c>
      <c r="T195" s="102">
        <v>0.10135515454463798</v>
      </c>
      <c r="U195" s="36">
        <v>9.2608514585481281</v>
      </c>
      <c r="V195" s="102">
        <v>2.2232889802288556</v>
      </c>
      <c r="W195" s="42">
        <v>649.80344407210316</v>
      </c>
      <c r="X195" s="102">
        <v>7.948560631171607E-2</v>
      </c>
      <c r="Y195" s="36">
        <v>148.80498869251164</v>
      </c>
      <c r="Z195" s="102">
        <v>0.37821498605574555</v>
      </c>
      <c r="AA195" s="42">
        <v>0</v>
      </c>
      <c r="AB195" s="102">
        <v>4.9096182638592202E-2</v>
      </c>
      <c r="AC195" s="36">
        <v>0</v>
      </c>
      <c r="AD195" s="102">
        <v>0.37821498605574555</v>
      </c>
      <c r="AE195" s="42">
        <v>0</v>
      </c>
      <c r="AF195" s="102">
        <v>4.9096182638592202E-2</v>
      </c>
      <c r="AG195" s="36">
        <v>0</v>
      </c>
      <c r="AH195" s="102">
        <v>0.34400782653043571</v>
      </c>
      <c r="AI195" s="42">
        <v>0</v>
      </c>
      <c r="AJ195" s="102">
        <v>5.0520538658544688E-2</v>
      </c>
      <c r="AK195" s="36">
        <v>0</v>
      </c>
      <c r="AL195" s="102">
        <v>0</v>
      </c>
      <c r="AM195" s="42">
        <v>0</v>
      </c>
      <c r="AN195" s="102">
        <v>0</v>
      </c>
      <c r="AO195" s="36">
        <v>0</v>
      </c>
      <c r="AP195" s="102">
        <v>6.2895901168294674</v>
      </c>
      <c r="AQ195" s="42">
        <v>53.097581993464047</v>
      </c>
      <c r="AR195" s="102">
        <v>1.0859744084021514</v>
      </c>
      <c r="AS195" s="36">
        <v>0.53097581993464049</v>
      </c>
      <c r="AT195" s="102">
        <v>5.7930435286587185</v>
      </c>
      <c r="AU195" s="42">
        <v>2.5389044518716575</v>
      </c>
      <c r="AV195" s="102">
        <v>1.000239586686192</v>
      </c>
      <c r="AW195" s="36">
        <v>2.5389044518716573E-2</v>
      </c>
      <c r="AX195" s="102">
        <v>6.8792391902822283</v>
      </c>
      <c r="AY195" s="42">
        <v>53.285648989898988</v>
      </c>
      <c r="AZ195" s="102">
        <v>1.1877845091898529</v>
      </c>
      <c r="BA195" s="36">
        <v>0.53285648989898993</v>
      </c>
      <c r="BB195" s="102">
        <v>1.5007044803619163</v>
      </c>
      <c r="BC195" s="42">
        <v>12.694522259358287</v>
      </c>
      <c r="BD195" s="102">
        <v>4.4985881594695555E-2</v>
      </c>
      <c r="BE195" s="36">
        <v>3.9733854671791438</v>
      </c>
      <c r="BF195" s="102">
        <v>1.5007044803619163</v>
      </c>
      <c r="BG195" s="42">
        <v>11.252675286690433</v>
      </c>
      <c r="BH195" s="102">
        <v>4.4985881594695555E-2</v>
      </c>
      <c r="BI195" s="36">
        <v>3.5220873647341051</v>
      </c>
      <c r="BJ195" s="102">
        <v>0.92770822422373</v>
      </c>
      <c r="BK195" s="42">
        <v>0.25075599524658349</v>
      </c>
      <c r="BL195" s="102">
        <v>2.7809454076720894E-2</v>
      </c>
      <c r="BM195" s="36">
        <v>7.8486626512180635E-2</v>
      </c>
      <c r="BN195" s="102">
        <v>1.5007044803619163</v>
      </c>
      <c r="BO195" s="42">
        <v>142.64881679590016</v>
      </c>
      <c r="BP195" s="102">
        <v>4.4985881594695555E-2</v>
      </c>
      <c r="BQ195" s="36">
        <v>44.649079657116751</v>
      </c>
      <c r="BR195" s="102">
        <v>26.164846486720478</v>
      </c>
      <c r="BS195" s="42">
        <v>19.245522635175284</v>
      </c>
      <c r="BT195" s="102">
        <v>0.1014566111557938</v>
      </c>
      <c r="BU195" s="36">
        <v>7.3132986013666077</v>
      </c>
      <c r="BV195" s="102">
        <v>23.548361838048425</v>
      </c>
      <c r="BW195" s="42">
        <v>531.75943241978598</v>
      </c>
      <c r="BX195" s="102">
        <v>9.1310950040214403E-2</v>
      </c>
      <c r="BY195" s="36">
        <v>202.06858431951869</v>
      </c>
      <c r="BZ195" s="102">
        <v>4.180900015574994</v>
      </c>
      <c r="CA195" s="42">
        <v>656.29112855912058</v>
      </c>
      <c r="CB195" s="102">
        <v>8.812952604384916E-2</v>
      </c>
      <c r="CC195" s="36">
        <v>150.29066844003862</v>
      </c>
      <c r="CD195" s="102">
        <v>5.6146861996957647</v>
      </c>
      <c r="CE195" s="42">
        <v>656.29112855912058</v>
      </c>
      <c r="CF195" s="102">
        <v>0.10362420695605924</v>
      </c>
      <c r="CG195" s="36">
        <v>150.29066844003862</v>
      </c>
      <c r="CH195" s="102">
        <v>4.7234243198027572</v>
      </c>
      <c r="CI195" s="42">
        <v>656.29112855912058</v>
      </c>
      <c r="CJ195" s="102">
        <v>0.1192781285557523</v>
      </c>
      <c r="CK195" s="36">
        <v>150.29066844003862</v>
      </c>
      <c r="CL195" s="102">
        <v>3.4673283476509216</v>
      </c>
      <c r="CM195" s="42">
        <v>656.29112855912058</v>
      </c>
      <c r="CN195" s="102">
        <v>8.7473071692608234E-2</v>
      </c>
      <c r="CO195" s="36">
        <v>150.29066844003862</v>
      </c>
      <c r="CP195" s="102">
        <v>2.2333390057547517</v>
      </c>
      <c r="CQ195" s="42">
        <v>656.29112855912058</v>
      </c>
      <c r="CR195" s="102">
        <v>7.9844908399513886E-2</v>
      </c>
      <c r="CS195" s="36">
        <v>150.29066844003862</v>
      </c>
      <c r="CT195" s="102">
        <v>2.2994950085662467</v>
      </c>
      <c r="CU195" s="42">
        <v>7.5226798573975042</v>
      </c>
      <c r="CV195" s="102">
        <v>4.8471239324117038E-2</v>
      </c>
      <c r="CW195" s="36">
        <v>1.7226936873440284</v>
      </c>
      <c r="CX195" s="102">
        <v>3.0880774098326702</v>
      </c>
      <c r="CY195" s="42">
        <v>7.5226798573975042</v>
      </c>
      <c r="CZ195" s="102">
        <v>5.699331382583258E-2</v>
      </c>
      <c r="DA195" s="36">
        <v>1.7226936873440284</v>
      </c>
      <c r="DB195" s="102">
        <v>2.5978833758915165</v>
      </c>
      <c r="DC195" s="42">
        <v>7.5226798573975042</v>
      </c>
      <c r="DD195" s="102">
        <v>6.5602970705663774E-2</v>
      </c>
      <c r="DE195" s="36">
        <v>1.7226936873440284</v>
      </c>
      <c r="DF195" s="102">
        <v>1.9070305912080068</v>
      </c>
      <c r="DG195" s="42">
        <v>7.5226798573975042</v>
      </c>
      <c r="DH195" s="102">
        <v>4.8110189430934522E-2</v>
      </c>
      <c r="DI195" s="36">
        <v>1.7226936873440284</v>
      </c>
      <c r="DJ195" s="102">
        <v>1.2283364531651135</v>
      </c>
      <c r="DK195" s="42">
        <v>7.5226798573975042</v>
      </c>
      <c r="DL195" s="102">
        <v>4.3914699619732628E-2</v>
      </c>
      <c r="DM195" s="36">
        <v>1.7226936873440284</v>
      </c>
      <c r="DN195" s="102">
        <v>0.37821498605574555</v>
      </c>
      <c r="DO195" s="42">
        <v>0</v>
      </c>
      <c r="DP195" s="102">
        <v>4.9096182638592195E-2</v>
      </c>
      <c r="DQ195" s="36">
        <v>0</v>
      </c>
      <c r="DR195" s="102">
        <v>0.37821498605574555</v>
      </c>
      <c r="DS195" s="42">
        <v>0</v>
      </c>
      <c r="DT195" s="102">
        <v>4.9096182638592195E-2</v>
      </c>
      <c r="DU195" s="36">
        <v>0</v>
      </c>
      <c r="DV195" s="102">
        <v>0</v>
      </c>
      <c r="DW195" s="42">
        <v>0</v>
      </c>
      <c r="DX195" s="102">
        <v>0</v>
      </c>
      <c r="DY195" s="36">
        <v>0</v>
      </c>
      <c r="DZ195" s="102">
        <v>0</v>
      </c>
      <c r="EA195" s="42">
        <v>0</v>
      </c>
      <c r="EB195" s="102">
        <v>0</v>
      </c>
      <c r="EC195" s="36">
        <v>0</v>
      </c>
      <c r="ED195" s="102">
        <v>0</v>
      </c>
      <c r="EE195" s="42">
        <v>0</v>
      </c>
      <c r="EF195" s="102">
        <v>0</v>
      </c>
      <c r="EG195" s="36">
        <v>0</v>
      </c>
      <c r="EH195" s="102">
        <v>0</v>
      </c>
      <c r="EI195" s="42">
        <v>0</v>
      </c>
      <c r="EJ195" s="102">
        <v>0</v>
      </c>
      <c r="EK195" s="36">
        <v>0</v>
      </c>
      <c r="EL195" s="102">
        <v>0</v>
      </c>
      <c r="EM195" s="42">
        <v>0</v>
      </c>
      <c r="EN195" s="102">
        <v>0</v>
      </c>
      <c r="EO195" s="36">
        <v>0</v>
      </c>
      <c r="EP195" s="102">
        <v>0</v>
      </c>
      <c r="EQ195" s="42">
        <v>0</v>
      </c>
      <c r="ER195" s="102">
        <v>0</v>
      </c>
      <c r="ES195" s="36">
        <v>0</v>
      </c>
    </row>
    <row r="196" spans="1:149" s="38" customFormat="1" x14ac:dyDescent="0.25">
      <c r="A196" s="143" t="s">
        <v>81</v>
      </c>
      <c r="B196" s="102">
        <v>1.85843429709589</v>
      </c>
      <c r="C196" s="42">
        <v>6.702449916942915</v>
      </c>
      <c r="D196" s="102">
        <v>4.9419285536153518E-2</v>
      </c>
      <c r="E196" s="36">
        <v>2.3494449709495551</v>
      </c>
      <c r="F196" s="102">
        <v>1.85843429709589</v>
      </c>
      <c r="G196" s="42">
        <v>6.702449916942915</v>
      </c>
      <c r="H196" s="102">
        <v>4.9419285536153518E-2</v>
      </c>
      <c r="I196" s="36">
        <v>2.3494449709495551</v>
      </c>
      <c r="J196" s="102">
        <v>5.3864078641180946</v>
      </c>
      <c r="K196" s="42">
        <v>35.998091854607843</v>
      </c>
      <c r="L196" s="102">
        <v>0.85776398972043222</v>
      </c>
      <c r="M196" s="36">
        <v>0.35998091854607839</v>
      </c>
      <c r="N196" s="102">
        <v>0.90771081016363286</v>
      </c>
      <c r="O196" s="42">
        <v>3.298507050472371</v>
      </c>
      <c r="P196" s="102">
        <v>2.4462013797962912E-2</v>
      </c>
      <c r="Q196" s="36">
        <v>1.032432706797852</v>
      </c>
      <c r="R196" s="102">
        <v>4.3373752365534379</v>
      </c>
      <c r="S196" s="42">
        <v>14.955401001500295</v>
      </c>
      <c r="T196" s="102">
        <v>8.7111447042894044E-2</v>
      </c>
      <c r="U196" s="36">
        <v>5.6830523805701123</v>
      </c>
      <c r="V196" s="102">
        <v>2.1131702068465525</v>
      </c>
      <c r="W196" s="42">
        <v>189.42013847428697</v>
      </c>
      <c r="X196" s="102">
        <v>6.2310588693433595E-2</v>
      </c>
      <c r="Y196" s="36">
        <v>43.377211710611718</v>
      </c>
      <c r="Z196" s="102">
        <v>0.21784370411384663</v>
      </c>
      <c r="AA196" s="42">
        <v>0</v>
      </c>
      <c r="AB196" s="102">
        <v>3.1183394536986198E-2</v>
      </c>
      <c r="AC196" s="36">
        <v>0</v>
      </c>
      <c r="AD196" s="102">
        <v>0.21784370411384663</v>
      </c>
      <c r="AE196" s="42">
        <v>0</v>
      </c>
      <c r="AF196" s="102">
        <v>3.1183394536986198E-2</v>
      </c>
      <c r="AG196" s="36">
        <v>0</v>
      </c>
      <c r="AH196" s="102">
        <v>0.19175526022853892</v>
      </c>
      <c r="AI196" s="42">
        <v>0</v>
      </c>
      <c r="AJ196" s="102">
        <v>3.2044844238920865E-2</v>
      </c>
      <c r="AK196" s="36">
        <v>0</v>
      </c>
      <c r="AL196" s="102">
        <v>0</v>
      </c>
      <c r="AM196" s="42">
        <v>0</v>
      </c>
      <c r="AN196" s="102">
        <v>0</v>
      </c>
      <c r="AO196" s="36">
        <v>0</v>
      </c>
      <c r="AP196" s="102">
        <v>5.3150222202844706</v>
      </c>
      <c r="AQ196" s="42">
        <v>41.218016718657161</v>
      </c>
      <c r="AR196" s="102">
        <v>0.84639611038262852</v>
      </c>
      <c r="AS196" s="36">
        <v>0.41218016718657152</v>
      </c>
      <c r="AT196" s="102">
        <v>4.8954152028935907</v>
      </c>
      <c r="AU196" s="42">
        <v>3.8867179263220435</v>
      </c>
      <c r="AV196" s="102">
        <v>0.77957536482610512</v>
      </c>
      <c r="AW196" s="36">
        <v>3.8867179263220433E-2</v>
      </c>
      <c r="AX196" s="102">
        <v>5.8133055534361384</v>
      </c>
      <c r="AY196" s="42">
        <v>21.972494083481873</v>
      </c>
      <c r="AZ196" s="102">
        <v>0.92574574573099988</v>
      </c>
      <c r="BA196" s="36">
        <v>0.21972494083481878</v>
      </c>
      <c r="BB196" s="102">
        <v>1.3378019872179592</v>
      </c>
      <c r="BC196" s="42">
        <v>12.694522259358287</v>
      </c>
      <c r="BD196" s="102">
        <v>3.6052595500508058E-2</v>
      </c>
      <c r="BE196" s="36">
        <v>3.9733854671791438</v>
      </c>
      <c r="BF196" s="102">
        <v>1.3378019872179592</v>
      </c>
      <c r="BG196" s="42">
        <v>11.252675286690433</v>
      </c>
      <c r="BH196" s="102">
        <v>3.6052595500508058E-2</v>
      </c>
      <c r="BI196" s="36">
        <v>3.5220873647341051</v>
      </c>
      <c r="BJ196" s="102">
        <v>0.82700486482564739</v>
      </c>
      <c r="BK196" s="42">
        <v>0.25075599524658349</v>
      </c>
      <c r="BL196" s="102">
        <v>2.2287059036677711E-2</v>
      </c>
      <c r="BM196" s="36">
        <v>7.8486626512180635E-2</v>
      </c>
      <c r="BN196" s="102">
        <v>1.3378019872179592</v>
      </c>
      <c r="BO196" s="42">
        <v>142.64881679590016</v>
      </c>
      <c r="BP196" s="102">
        <v>3.6052595500508058E-2</v>
      </c>
      <c r="BQ196" s="36">
        <v>44.649079657116751</v>
      </c>
      <c r="BR196" s="102">
        <v>4.3417169535069453</v>
      </c>
      <c r="BS196" s="42">
        <v>13.540823743315507</v>
      </c>
      <c r="BT196" s="102">
        <v>8.7198645688582641E-2</v>
      </c>
      <c r="BU196" s="36">
        <v>5.1455130224598928</v>
      </c>
      <c r="BV196" s="102">
        <v>3.9075452581562509</v>
      </c>
      <c r="BW196" s="42">
        <v>154.99854956179442</v>
      </c>
      <c r="BX196" s="102">
        <v>7.8478781119724367E-2</v>
      </c>
      <c r="BY196" s="36">
        <v>58.89944883348187</v>
      </c>
      <c r="BZ196" s="102">
        <v>3.869549554143294</v>
      </c>
      <c r="CA196" s="42">
        <v>191.29547987373732</v>
      </c>
      <c r="CB196" s="102">
        <v>6.8875574051744479E-2</v>
      </c>
      <c r="CC196" s="36">
        <v>43.806664891085852</v>
      </c>
      <c r="CD196" s="102">
        <v>5.2025093092103303</v>
      </c>
      <c r="CE196" s="42">
        <v>191.29547987373732</v>
      </c>
      <c r="CF196" s="102">
        <v>8.0732758460304338E-2</v>
      </c>
      <c r="CG196" s="36">
        <v>43.806664891085852</v>
      </c>
      <c r="CH196" s="102">
        <v>3.9436835319130772</v>
      </c>
      <c r="CI196" s="42">
        <v>191.29547987373732</v>
      </c>
      <c r="CJ196" s="102">
        <v>9.2883665677034322E-2</v>
      </c>
      <c r="CK196" s="36">
        <v>43.806664891085852</v>
      </c>
      <c r="CL196" s="102">
        <v>2.8977440106147188</v>
      </c>
      <c r="CM196" s="42">
        <v>191.29547987373732</v>
      </c>
      <c r="CN196" s="102">
        <v>6.8182821699408008E-2</v>
      </c>
      <c r="CO196" s="36">
        <v>43.806664891085852</v>
      </c>
      <c r="CP196" s="102">
        <v>2.1227224579071344</v>
      </c>
      <c r="CQ196" s="42">
        <v>191.29547987373732</v>
      </c>
      <c r="CR196" s="102">
        <v>6.2592253835694209E-2</v>
      </c>
      <c r="CS196" s="36">
        <v>43.806664891085852</v>
      </c>
      <c r="CT196" s="102">
        <v>2.1282522547788116</v>
      </c>
      <c r="CU196" s="42">
        <v>3.7613399286987521</v>
      </c>
      <c r="CV196" s="102">
        <v>3.7881565728459458E-2</v>
      </c>
      <c r="CW196" s="36">
        <v>0.8613468436720142</v>
      </c>
      <c r="CX196" s="102">
        <v>2.8613801200656814</v>
      </c>
      <c r="CY196" s="42">
        <v>3.7613399286987521</v>
      </c>
      <c r="CZ196" s="102">
        <v>4.4403017153167378E-2</v>
      </c>
      <c r="DA196" s="36">
        <v>0.8613468436720142</v>
      </c>
      <c r="DB196" s="102">
        <v>2.1690259425521923</v>
      </c>
      <c r="DC196" s="42">
        <v>3.7613399286987521</v>
      </c>
      <c r="DD196" s="102">
        <v>5.1086016122368877E-2</v>
      </c>
      <c r="DE196" s="36">
        <v>0.8613468436720142</v>
      </c>
      <c r="DF196" s="102">
        <v>1.5937592058380949</v>
      </c>
      <c r="DG196" s="42">
        <v>3.7613399286987521</v>
      </c>
      <c r="DH196" s="102">
        <v>3.75005519346744E-2</v>
      </c>
      <c r="DI196" s="36">
        <v>0.8613468436720142</v>
      </c>
      <c r="DJ196" s="102">
        <v>1.167497351848924</v>
      </c>
      <c r="DK196" s="42">
        <v>3.7613399286987521</v>
      </c>
      <c r="DL196" s="102">
        <v>3.4425739609631814E-2</v>
      </c>
      <c r="DM196" s="36">
        <v>0.8613468436720142</v>
      </c>
      <c r="DN196" s="102">
        <v>0.21784370411384663</v>
      </c>
      <c r="DO196" s="42">
        <v>0</v>
      </c>
      <c r="DP196" s="102">
        <v>3.1183394536986198E-2</v>
      </c>
      <c r="DQ196" s="36">
        <v>0</v>
      </c>
      <c r="DR196" s="102">
        <v>0.21784370411384663</v>
      </c>
      <c r="DS196" s="42">
        <v>0</v>
      </c>
      <c r="DT196" s="102">
        <v>3.1183394536986198E-2</v>
      </c>
      <c r="DU196" s="36">
        <v>0</v>
      </c>
      <c r="DV196" s="102">
        <v>0</v>
      </c>
      <c r="DW196" s="42">
        <v>0</v>
      </c>
      <c r="DX196" s="102">
        <v>0</v>
      </c>
      <c r="DY196" s="36">
        <v>0</v>
      </c>
      <c r="DZ196" s="102">
        <v>0</v>
      </c>
      <c r="EA196" s="42">
        <v>0</v>
      </c>
      <c r="EB196" s="102">
        <v>0</v>
      </c>
      <c r="EC196" s="36">
        <v>0</v>
      </c>
      <c r="ED196" s="102">
        <v>0</v>
      </c>
      <c r="EE196" s="42">
        <v>0</v>
      </c>
      <c r="EF196" s="102">
        <v>0</v>
      </c>
      <c r="EG196" s="36">
        <v>0</v>
      </c>
      <c r="EH196" s="102">
        <v>0</v>
      </c>
      <c r="EI196" s="42">
        <v>0</v>
      </c>
      <c r="EJ196" s="102">
        <v>0</v>
      </c>
      <c r="EK196" s="36">
        <v>0</v>
      </c>
      <c r="EL196" s="102">
        <v>0</v>
      </c>
      <c r="EM196" s="42">
        <v>0</v>
      </c>
      <c r="EN196" s="102">
        <v>0</v>
      </c>
      <c r="EO196" s="36">
        <v>0</v>
      </c>
      <c r="EP196" s="102">
        <v>0</v>
      </c>
      <c r="EQ196" s="42">
        <v>0</v>
      </c>
      <c r="ER196" s="102">
        <v>0</v>
      </c>
      <c r="ES196" s="36">
        <v>0</v>
      </c>
    </row>
    <row r="197" spans="1:149" s="38" customFormat="1" x14ac:dyDescent="0.25">
      <c r="A197" s="143" t="s">
        <v>82</v>
      </c>
      <c r="B197" s="102">
        <v>16.081312462900147</v>
      </c>
      <c r="C197" s="42">
        <v>259.40851213139399</v>
      </c>
      <c r="D197" s="102">
        <v>0.89378096683294084</v>
      </c>
      <c r="E197" s="36">
        <v>96.35600302267288</v>
      </c>
      <c r="F197" s="102">
        <v>16.081312462900147</v>
      </c>
      <c r="G197" s="42">
        <v>259.40851213139399</v>
      </c>
      <c r="H197" s="102">
        <v>0.89378096683294084</v>
      </c>
      <c r="I197" s="36">
        <v>96.35600302267288</v>
      </c>
      <c r="J197" s="102">
        <v>66.962945123292727</v>
      </c>
      <c r="K197" s="42">
        <v>898.3230719750801</v>
      </c>
      <c r="L197" s="102">
        <v>23.706828801675478</v>
      </c>
      <c r="M197" s="36">
        <v>8.9832307197508019</v>
      </c>
      <c r="N197" s="102">
        <v>24.468488849724626</v>
      </c>
      <c r="O197" s="42">
        <v>5.8987526876812231</v>
      </c>
      <c r="P197" s="102">
        <v>0.60797842754657472</v>
      </c>
      <c r="Q197" s="36">
        <v>1.8463095912442227</v>
      </c>
      <c r="R197" s="102">
        <v>20.780306357449128</v>
      </c>
      <c r="S197" s="42">
        <v>733.71517654144395</v>
      </c>
      <c r="T197" s="102">
        <v>0.87159748809733217</v>
      </c>
      <c r="U197" s="36">
        <v>278.81176708574867</v>
      </c>
      <c r="V197" s="102">
        <v>2.9728011530600575</v>
      </c>
      <c r="W197" s="42">
        <v>203.15280426520772</v>
      </c>
      <c r="X197" s="102">
        <v>1.1520335864857034</v>
      </c>
      <c r="Y197" s="36">
        <v>46.521992176732574</v>
      </c>
      <c r="Z197" s="102">
        <v>3.5597213598837065</v>
      </c>
      <c r="AA197" s="42">
        <v>0</v>
      </c>
      <c r="AB197" s="102">
        <v>1.2419145242298857</v>
      </c>
      <c r="AC197" s="36">
        <v>0</v>
      </c>
      <c r="AD197" s="102">
        <v>3.5597213598837065</v>
      </c>
      <c r="AE197" s="42">
        <v>0</v>
      </c>
      <c r="AF197" s="102">
        <v>1.2419145242298857</v>
      </c>
      <c r="AG197" s="36">
        <v>0</v>
      </c>
      <c r="AH197" s="102">
        <v>3.4280497778308154</v>
      </c>
      <c r="AI197" s="42">
        <v>0</v>
      </c>
      <c r="AJ197" s="102">
        <v>1.2803772698839515</v>
      </c>
      <c r="AK197" s="36">
        <v>0</v>
      </c>
      <c r="AL197" s="102">
        <v>0</v>
      </c>
      <c r="AM197" s="42">
        <v>0</v>
      </c>
      <c r="AN197" s="102">
        <v>0</v>
      </c>
      <c r="AO197" s="36">
        <v>0</v>
      </c>
      <c r="AP197" s="102">
        <v>66.075490427842453</v>
      </c>
      <c r="AQ197" s="42">
        <v>1129.561725087641</v>
      </c>
      <c r="AR197" s="102">
        <v>23.392644046277606</v>
      </c>
      <c r="AS197" s="36">
        <v>11.295617250876411</v>
      </c>
      <c r="AT197" s="102">
        <v>60.859004341433831</v>
      </c>
      <c r="AU197" s="42">
        <v>34.040126354723704</v>
      </c>
      <c r="AV197" s="102">
        <v>21.54585635841358</v>
      </c>
      <c r="AW197" s="36">
        <v>0.34040126354723704</v>
      </c>
      <c r="AX197" s="102">
        <v>72.270067655452664</v>
      </c>
      <c r="AY197" s="42">
        <v>135.90974942364824</v>
      </c>
      <c r="AZ197" s="102">
        <v>25.585704425616125</v>
      </c>
      <c r="BA197" s="36">
        <v>1.3590974942364824</v>
      </c>
      <c r="BB197" s="102">
        <v>36.062138558734496</v>
      </c>
      <c r="BC197" s="42">
        <v>51.969180014854423</v>
      </c>
      <c r="BD197" s="102">
        <v>0.89605052561931509</v>
      </c>
      <c r="BE197" s="36">
        <v>16.266353344649435</v>
      </c>
      <c r="BF197" s="102">
        <v>36.062138558734496</v>
      </c>
      <c r="BG197" s="42">
        <v>5.0151199049316695</v>
      </c>
      <c r="BH197" s="102">
        <v>0.89605052561931509</v>
      </c>
      <c r="BI197" s="36">
        <v>1.5697325302436127</v>
      </c>
      <c r="BJ197" s="102">
        <v>22.292958381763146</v>
      </c>
      <c r="BK197" s="42">
        <v>1.1910909774212712</v>
      </c>
      <c r="BL197" s="102">
        <v>0.55392214311012211</v>
      </c>
      <c r="BM197" s="36">
        <v>0.37281147593285796</v>
      </c>
      <c r="BN197" s="102">
        <v>36.062138558734496</v>
      </c>
      <c r="BO197" s="42">
        <v>1.8493254649435531</v>
      </c>
      <c r="BP197" s="102">
        <v>0.89605052561931509</v>
      </c>
      <c r="BQ197" s="36">
        <v>0.57883887052733207</v>
      </c>
      <c r="BR197" s="102">
        <v>20.80110746491405</v>
      </c>
      <c r="BS197" s="42">
        <v>741.0153104530599</v>
      </c>
      <c r="BT197" s="102">
        <v>0.87246995805538785</v>
      </c>
      <c r="BU197" s="36">
        <v>281.58581797216277</v>
      </c>
      <c r="BV197" s="102">
        <v>18.720996718422644</v>
      </c>
      <c r="BW197" s="42">
        <v>11.00191929144385</v>
      </c>
      <c r="BX197" s="102">
        <v>0.78522296224984889</v>
      </c>
      <c r="BY197" s="36">
        <v>4.1807293307486626</v>
      </c>
      <c r="BZ197" s="102">
        <v>23.983862941977314</v>
      </c>
      <c r="CA197" s="42">
        <v>286.45311025990497</v>
      </c>
      <c r="CB197" s="102">
        <v>1.3252832517888284</v>
      </c>
      <c r="CC197" s="36">
        <v>65.597762249518226</v>
      </c>
      <c r="CD197" s="102">
        <v>26.024603779788734</v>
      </c>
      <c r="CE197" s="42">
        <v>110.74724302998297</v>
      </c>
      <c r="CF197" s="102">
        <v>1.5780568395694554</v>
      </c>
      <c r="CG197" s="36">
        <v>25.361118653866104</v>
      </c>
      <c r="CH197" s="102">
        <v>83.610890638006296</v>
      </c>
      <c r="CI197" s="42">
        <v>671.59345111340019</v>
      </c>
      <c r="CJ197" s="102">
        <v>1.8879783787034603</v>
      </c>
      <c r="CK197" s="36">
        <v>153.79490030496865</v>
      </c>
      <c r="CL197" s="102">
        <v>51.947203367504244</v>
      </c>
      <c r="CM197" s="42">
        <v>459.93816561715528</v>
      </c>
      <c r="CN197" s="102">
        <v>1.3847019091354649</v>
      </c>
      <c r="CO197" s="36">
        <v>105.32583992632857</v>
      </c>
      <c r="CP197" s="102">
        <v>2.9862392295932265</v>
      </c>
      <c r="CQ197" s="42">
        <v>204.07112432466874</v>
      </c>
      <c r="CR197" s="102">
        <v>1.1572411717586173</v>
      </c>
      <c r="CS197" s="36">
        <v>46.732287470349149</v>
      </c>
      <c r="CT197" s="102">
        <v>13.191124618087523</v>
      </c>
      <c r="CU197" s="42">
        <v>157.54921064294774</v>
      </c>
      <c r="CV197" s="102">
        <v>0.72890578848385557</v>
      </c>
      <c r="CW197" s="36">
        <v>36.078769237235036</v>
      </c>
      <c r="CX197" s="102">
        <v>14.313532078883801</v>
      </c>
      <c r="CY197" s="42">
        <v>60.910983666490637</v>
      </c>
      <c r="CZ197" s="102">
        <v>0.86793126176320035</v>
      </c>
      <c r="DA197" s="36">
        <v>13.948615259626356</v>
      </c>
      <c r="DB197" s="102">
        <v>45.985989850903451</v>
      </c>
      <c r="DC197" s="42">
        <v>369.37639811237011</v>
      </c>
      <c r="DD197" s="102">
        <v>1.0383881082869029</v>
      </c>
      <c r="DE197" s="36">
        <v>84.587195167732744</v>
      </c>
      <c r="DF197" s="102">
        <v>28.570961852127333</v>
      </c>
      <c r="DG197" s="42">
        <v>252.96599108943539</v>
      </c>
      <c r="DH197" s="102">
        <v>0.76158605002450575</v>
      </c>
      <c r="DI197" s="36">
        <v>57.929211959480703</v>
      </c>
      <c r="DJ197" s="102">
        <v>1.6424315762762747</v>
      </c>
      <c r="DK197" s="42">
        <v>112.23911837856778</v>
      </c>
      <c r="DL197" s="102">
        <v>0.63648264446723946</v>
      </c>
      <c r="DM197" s="36">
        <v>25.702758108692024</v>
      </c>
      <c r="DN197" s="102">
        <v>3.5597213598837065</v>
      </c>
      <c r="DO197" s="42">
        <v>0</v>
      </c>
      <c r="DP197" s="102">
        <v>1.2419145242298857</v>
      </c>
      <c r="DQ197" s="36">
        <v>0</v>
      </c>
      <c r="DR197" s="102">
        <v>3.5597213598837065</v>
      </c>
      <c r="DS197" s="42">
        <v>0</v>
      </c>
      <c r="DT197" s="102">
        <v>1.2419145242298857</v>
      </c>
      <c r="DU197" s="36">
        <v>0</v>
      </c>
      <c r="DV197" s="102">
        <v>0</v>
      </c>
      <c r="DW197" s="42">
        <v>0</v>
      </c>
      <c r="DX197" s="102">
        <v>0</v>
      </c>
      <c r="DY197" s="36">
        <v>0</v>
      </c>
      <c r="DZ197" s="102">
        <v>0</v>
      </c>
      <c r="EA197" s="42">
        <v>0</v>
      </c>
      <c r="EB197" s="102">
        <v>0</v>
      </c>
      <c r="EC197" s="36">
        <v>0</v>
      </c>
      <c r="ED197" s="102">
        <v>0</v>
      </c>
      <c r="EE197" s="42">
        <v>0</v>
      </c>
      <c r="EF197" s="102">
        <v>0</v>
      </c>
      <c r="EG197" s="36">
        <v>0</v>
      </c>
      <c r="EH197" s="102">
        <v>0</v>
      </c>
      <c r="EI197" s="42">
        <v>0</v>
      </c>
      <c r="EJ197" s="102">
        <v>0</v>
      </c>
      <c r="EK197" s="36">
        <v>0</v>
      </c>
      <c r="EL197" s="102">
        <v>0</v>
      </c>
      <c r="EM197" s="42">
        <v>0</v>
      </c>
      <c r="EN197" s="102">
        <v>0</v>
      </c>
      <c r="EO197" s="36">
        <v>0</v>
      </c>
      <c r="EP197" s="102">
        <v>0</v>
      </c>
      <c r="EQ197" s="42">
        <v>0</v>
      </c>
      <c r="ER197" s="102">
        <v>0</v>
      </c>
      <c r="ES197" s="36">
        <v>0</v>
      </c>
    </row>
    <row r="198" spans="1:149" s="38" customFormat="1" x14ac:dyDescent="0.25">
      <c r="A198" s="143" t="s">
        <v>83</v>
      </c>
      <c r="B198" s="102">
        <v>0.2097174376913605</v>
      </c>
      <c r="C198" s="42">
        <v>0.4248855043708612</v>
      </c>
      <c r="D198" s="102">
        <v>5.0579262660156461E-3</v>
      </c>
      <c r="E198" s="36">
        <v>0.14005679035013488</v>
      </c>
      <c r="F198" s="102">
        <v>0.2097174376913605</v>
      </c>
      <c r="G198" s="42">
        <v>0.4248855043708612</v>
      </c>
      <c r="H198" s="102">
        <v>5.0579262660156461E-3</v>
      </c>
      <c r="I198" s="36">
        <v>0.14005679035013488</v>
      </c>
      <c r="J198" s="102">
        <v>0.86914445443774546</v>
      </c>
      <c r="K198" s="42">
        <v>2.2841655737745747</v>
      </c>
      <c r="L198" s="102">
        <v>9.2981913515383985E-2</v>
      </c>
      <c r="M198" s="36">
        <v>2.2841655737745752E-2</v>
      </c>
      <c r="N198" s="102">
        <v>0.31762756683480881</v>
      </c>
      <c r="O198" s="42">
        <v>0.46712127591258928</v>
      </c>
      <c r="P198" s="102">
        <v>4.9203414404833451E-3</v>
      </c>
      <c r="Q198" s="36">
        <v>0.14620895936064046</v>
      </c>
      <c r="R198" s="102">
        <v>0.26532098686561562</v>
      </c>
      <c r="S198" s="42">
        <v>0.64308224306451267</v>
      </c>
      <c r="T198" s="102">
        <v>7.3166490551752252E-3</v>
      </c>
      <c r="U198" s="36">
        <v>0.24437125236451482</v>
      </c>
      <c r="V198" s="102">
        <v>1.395866812793279</v>
      </c>
      <c r="W198" s="42">
        <v>26.139979109451605</v>
      </c>
      <c r="X198" s="102">
        <v>6.4023552945980302E-3</v>
      </c>
      <c r="Y198" s="36">
        <v>5.9860552160644174</v>
      </c>
      <c r="Z198" s="102">
        <v>4.7925050093292183E-2</v>
      </c>
      <c r="AA198" s="42">
        <v>0</v>
      </c>
      <c r="AB198" s="102">
        <v>1.9400277505075472E-3</v>
      </c>
      <c r="AC198" s="36">
        <v>0</v>
      </c>
      <c r="AD198" s="102">
        <v>4.7925050093292183E-2</v>
      </c>
      <c r="AE198" s="42">
        <v>0</v>
      </c>
      <c r="AF198" s="102">
        <v>1.9400277505075472E-3</v>
      </c>
      <c r="AG198" s="36">
        <v>0</v>
      </c>
      <c r="AH198" s="102">
        <v>3.9101542073551307E-2</v>
      </c>
      <c r="AI198" s="42">
        <v>0</v>
      </c>
      <c r="AJ198" s="102">
        <v>1.9840910388450005E-3</v>
      </c>
      <c r="AK198" s="36">
        <v>0</v>
      </c>
      <c r="AL198" s="102">
        <v>0</v>
      </c>
      <c r="AM198" s="42">
        <v>0</v>
      </c>
      <c r="AN198" s="102">
        <v>0</v>
      </c>
      <c r="AO198" s="36">
        <v>0</v>
      </c>
      <c r="AP198" s="102">
        <v>0.85762575068755698</v>
      </c>
      <c r="AQ198" s="42">
        <v>2.6132222599628641</v>
      </c>
      <c r="AR198" s="102">
        <v>9.1749631458654751E-2</v>
      </c>
      <c r="AS198" s="36">
        <v>2.6132222599628638E-2</v>
      </c>
      <c r="AT198" s="102">
        <v>0.78991845458064436</v>
      </c>
      <c r="AU198" s="42">
        <v>0.58300768894830646</v>
      </c>
      <c r="AV198" s="102">
        <v>8.4506239501392508E-2</v>
      </c>
      <c r="AW198" s="36">
        <v>5.8300768894830653E-3</v>
      </c>
      <c r="AX198" s="102">
        <v>0.93802816481451512</v>
      </c>
      <c r="AY198" s="42">
        <v>1.3183496450089125</v>
      </c>
      <c r="AZ198" s="102">
        <v>0.10035115940790361</v>
      </c>
      <c r="BA198" s="36">
        <v>1.3183496450089125E-2</v>
      </c>
      <c r="BB198" s="102">
        <v>0.46812573492455339</v>
      </c>
      <c r="BC198" s="42">
        <v>2.0945961727941178</v>
      </c>
      <c r="BD198" s="102">
        <v>7.2516956757217414E-3</v>
      </c>
      <c r="BE198" s="36">
        <v>0.65560860208455884</v>
      </c>
      <c r="BF198" s="102">
        <v>0.46812573492455339</v>
      </c>
      <c r="BG198" s="42">
        <v>0.32632758331402251</v>
      </c>
      <c r="BH198" s="102">
        <v>7.2516956757217414E-3</v>
      </c>
      <c r="BI198" s="36">
        <v>0.10214053357728906</v>
      </c>
      <c r="BJ198" s="102">
        <v>0.28938681795336024</v>
      </c>
      <c r="BK198" s="42">
        <v>7.2719238621509205E-3</v>
      </c>
      <c r="BL198" s="102">
        <v>4.4828664177188945E-3</v>
      </c>
      <c r="BM198" s="36">
        <v>2.2761121688532385E-3</v>
      </c>
      <c r="BN198" s="102">
        <v>0.46812573492455339</v>
      </c>
      <c r="BO198" s="42">
        <v>28.529763359180034</v>
      </c>
      <c r="BP198" s="102">
        <v>7.2516956757217414E-3</v>
      </c>
      <c r="BQ198" s="36">
        <v>8.9298159314233505</v>
      </c>
      <c r="BR198" s="102">
        <v>0.26558657343905473</v>
      </c>
      <c r="BS198" s="42">
        <v>0.58225542096256688</v>
      </c>
      <c r="BT198" s="102">
        <v>7.3239730282034302E-3</v>
      </c>
      <c r="BU198" s="36">
        <v>0.22125705996577541</v>
      </c>
      <c r="BV198" s="102">
        <v>0.2390279160951492</v>
      </c>
      <c r="BW198" s="42">
        <v>6.6649376311571604</v>
      </c>
      <c r="BX198" s="102">
        <v>6.5915757253830858E-3</v>
      </c>
      <c r="BY198" s="36">
        <v>2.5326762998397205</v>
      </c>
      <c r="BZ198" s="102">
        <v>2.2939251108771757</v>
      </c>
      <c r="CA198" s="42">
        <v>26.398776222575755</v>
      </c>
      <c r="CB198" s="102">
        <v>7.1246202308327513E-3</v>
      </c>
      <c r="CC198" s="36">
        <v>6.0453197549698485</v>
      </c>
      <c r="CD198" s="102">
        <v>3.2046582157239509</v>
      </c>
      <c r="CE198" s="42">
        <v>26.398776222575755</v>
      </c>
      <c r="CF198" s="102">
        <v>8.2846316161168977E-3</v>
      </c>
      <c r="CG198" s="36">
        <v>6.0453197549698485</v>
      </c>
      <c r="CH198" s="102">
        <v>0.99006690832938415</v>
      </c>
      <c r="CI198" s="42">
        <v>26.398776222575755</v>
      </c>
      <c r="CJ198" s="102">
        <v>9.8944364086772773E-3</v>
      </c>
      <c r="CK198" s="36">
        <v>6.0453197549698485</v>
      </c>
      <c r="CL198" s="102">
        <v>0.69503792094405714</v>
      </c>
      <c r="CM198" s="42">
        <v>26.398776222575755</v>
      </c>
      <c r="CN198" s="102">
        <v>7.3059330394511382E-3</v>
      </c>
      <c r="CO198" s="36">
        <v>6.0453197549698485</v>
      </c>
      <c r="CP198" s="102">
        <v>1.4021766075271509</v>
      </c>
      <c r="CQ198" s="42">
        <v>26.398776222575755</v>
      </c>
      <c r="CR198" s="102">
        <v>6.4312961271702955E-3</v>
      </c>
      <c r="CS198" s="36">
        <v>6.0453197549698485</v>
      </c>
      <c r="CT198" s="102">
        <v>1.2616588109824465</v>
      </c>
      <c r="CU198" s="42">
        <v>0.51906491016042788</v>
      </c>
      <c r="CV198" s="102">
        <v>3.9185411269580129E-3</v>
      </c>
      <c r="CW198" s="36">
        <v>0.11886586442673798</v>
      </c>
      <c r="CX198" s="102">
        <v>1.7625620186481727</v>
      </c>
      <c r="CY198" s="42">
        <v>0.51906491016042788</v>
      </c>
      <c r="CZ198" s="102">
        <v>4.5565473888642934E-3</v>
      </c>
      <c r="DA198" s="36">
        <v>0.11886586442673798</v>
      </c>
      <c r="DB198" s="102">
        <v>0.54453679958116119</v>
      </c>
      <c r="DC198" s="42">
        <v>0.51906491016042788</v>
      </c>
      <c r="DD198" s="102">
        <v>5.4419400247725019E-3</v>
      </c>
      <c r="DE198" s="36">
        <v>0.11886586442673798</v>
      </c>
      <c r="DF198" s="102">
        <v>0.38227085651923137</v>
      </c>
      <c r="DG198" s="42">
        <v>0.51906491016042788</v>
      </c>
      <c r="DH198" s="102">
        <v>4.0182631716981256E-3</v>
      </c>
      <c r="DI198" s="36">
        <v>0.11886586442673798</v>
      </c>
      <c r="DJ198" s="102">
        <v>0.77119713413993296</v>
      </c>
      <c r="DK198" s="42">
        <v>0.51906491016042788</v>
      </c>
      <c r="DL198" s="102">
        <v>3.5372128699436623E-3</v>
      </c>
      <c r="DM198" s="36">
        <v>0.11886586442673798</v>
      </c>
      <c r="DN198" s="102">
        <v>4.7925050093292183E-2</v>
      </c>
      <c r="DO198" s="42">
        <v>0</v>
      </c>
      <c r="DP198" s="102">
        <v>1.9400277505075472E-3</v>
      </c>
      <c r="DQ198" s="36">
        <v>0</v>
      </c>
      <c r="DR198" s="102">
        <v>4.7925050093292183E-2</v>
      </c>
      <c r="DS198" s="42">
        <v>0</v>
      </c>
      <c r="DT198" s="102">
        <v>1.9400277505075472E-3</v>
      </c>
      <c r="DU198" s="36">
        <v>0</v>
      </c>
      <c r="DV198" s="102">
        <v>0</v>
      </c>
      <c r="DW198" s="42">
        <v>0</v>
      </c>
      <c r="DX198" s="102">
        <v>0</v>
      </c>
      <c r="DY198" s="36">
        <v>0</v>
      </c>
      <c r="DZ198" s="102">
        <v>0</v>
      </c>
      <c r="EA198" s="42">
        <v>0</v>
      </c>
      <c r="EB198" s="102">
        <v>0</v>
      </c>
      <c r="EC198" s="36">
        <v>0</v>
      </c>
      <c r="ED198" s="102">
        <v>0</v>
      </c>
      <c r="EE198" s="42">
        <v>0</v>
      </c>
      <c r="EF198" s="102">
        <v>0</v>
      </c>
      <c r="EG198" s="36">
        <v>0</v>
      </c>
      <c r="EH198" s="102">
        <v>0</v>
      </c>
      <c r="EI198" s="42">
        <v>0</v>
      </c>
      <c r="EJ198" s="102">
        <v>0</v>
      </c>
      <c r="EK198" s="36">
        <v>0</v>
      </c>
      <c r="EL198" s="102">
        <v>0</v>
      </c>
      <c r="EM198" s="42">
        <v>0</v>
      </c>
      <c r="EN198" s="102">
        <v>0</v>
      </c>
      <c r="EO198" s="36">
        <v>0</v>
      </c>
      <c r="EP198" s="102">
        <v>0</v>
      </c>
      <c r="EQ198" s="42">
        <v>0</v>
      </c>
      <c r="ER198" s="102">
        <v>0</v>
      </c>
      <c r="ES198" s="36">
        <v>0</v>
      </c>
    </row>
    <row r="199" spans="1:149" s="38" customFormat="1" x14ac:dyDescent="0.25">
      <c r="A199" s="143" t="s">
        <v>84</v>
      </c>
      <c r="B199" s="102">
        <v>0.40037639858647767</v>
      </c>
      <c r="C199" s="42">
        <v>1.0455893831469956</v>
      </c>
      <c r="D199" s="102">
        <v>2.4118622401289428E-2</v>
      </c>
      <c r="E199" s="36">
        <v>0.34391234048592517</v>
      </c>
      <c r="F199" s="102">
        <v>0.40037639858647767</v>
      </c>
      <c r="G199" s="42">
        <v>1.0455893831469956</v>
      </c>
      <c r="H199" s="102">
        <v>2.4118622401289428E-2</v>
      </c>
      <c r="I199" s="36">
        <v>0.34391234048592517</v>
      </c>
      <c r="J199" s="102">
        <v>1.8590989967584035</v>
      </c>
      <c r="K199" s="42">
        <v>1.6297810684253122</v>
      </c>
      <c r="L199" s="102">
        <v>0.23307146748940211</v>
      </c>
      <c r="M199" s="36">
        <v>1.6297810684253122E-2</v>
      </c>
      <c r="N199" s="102">
        <v>0.30811721363460609</v>
      </c>
      <c r="O199" s="42">
        <v>1.6379435522045813</v>
      </c>
      <c r="P199" s="102">
        <v>7.1160160517299721E-3</v>
      </c>
      <c r="Q199" s="36">
        <v>0.51267633184003392</v>
      </c>
      <c r="R199" s="102">
        <v>0.81458707935613905</v>
      </c>
      <c r="S199" s="42">
        <v>1.2113874811215239</v>
      </c>
      <c r="T199" s="102">
        <v>5.651213908773349E-2</v>
      </c>
      <c r="U199" s="36">
        <v>0.46032724282617909</v>
      </c>
      <c r="V199" s="102">
        <v>0.53024346395792488</v>
      </c>
      <c r="W199" s="42">
        <v>61.750965142617552</v>
      </c>
      <c r="X199" s="102">
        <v>1.7989246678364934E-2</v>
      </c>
      <c r="Y199" s="36">
        <v>14.140971017659421</v>
      </c>
      <c r="Z199" s="102">
        <v>5.065847112242413E-2</v>
      </c>
      <c r="AA199" s="42">
        <v>0</v>
      </c>
      <c r="AB199" s="102">
        <v>4.9073342099681975E-3</v>
      </c>
      <c r="AC199" s="36">
        <v>0</v>
      </c>
      <c r="AD199" s="102">
        <v>5.065847112242413E-2</v>
      </c>
      <c r="AE199" s="42">
        <v>0</v>
      </c>
      <c r="AF199" s="102">
        <v>4.9073342099681975E-3</v>
      </c>
      <c r="AG199" s="36">
        <v>0</v>
      </c>
      <c r="AH199" s="102">
        <v>4.373362295273657E-2</v>
      </c>
      <c r="AI199" s="42">
        <v>0</v>
      </c>
      <c r="AJ199" s="102">
        <v>5.0204065365496665E-3</v>
      </c>
      <c r="AK199" s="36">
        <v>0</v>
      </c>
      <c r="AL199" s="102">
        <v>0</v>
      </c>
      <c r="AM199" s="42">
        <v>0</v>
      </c>
      <c r="AN199" s="102">
        <v>0</v>
      </c>
      <c r="AO199" s="36">
        <v>0</v>
      </c>
      <c r="AP199" s="102">
        <v>1.8344605025741589</v>
      </c>
      <c r="AQ199" s="42">
        <v>1.8135927356209152</v>
      </c>
      <c r="AR199" s="102">
        <v>0.22998258948652872</v>
      </c>
      <c r="AS199" s="36">
        <v>1.8135927356209152E-2</v>
      </c>
      <c r="AT199" s="102">
        <v>1.689634673423567</v>
      </c>
      <c r="AU199" s="42">
        <v>1.515819991265597</v>
      </c>
      <c r="AV199" s="102">
        <v>0.21182606926390798</v>
      </c>
      <c r="AW199" s="36">
        <v>1.5158199912655971E-2</v>
      </c>
      <c r="AX199" s="102">
        <v>2.0064411746904858</v>
      </c>
      <c r="AY199" s="42">
        <v>0.878899763339275</v>
      </c>
      <c r="AZ199" s="102">
        <v>0.25154345725089078</v>
      </c>
      <c r="BA199" s="36">
        <v>8.7889976333927495E-3</v>
      </c>
      <c r="BB199" s="102">
        <v>0.45410918993256155</v>
      </c>
      <c r="BC199" s="42">
        <v>5.4332555270053469</v>
      </c>
      <c r="BD199" s="102">
        <v>1.0487723962836926E-2</v>
      </c>
      <c r="BE199" s="36">
        <v>1.7006089799526736</v>
      </c>
      <c r="BF199" s="102">
        <v>0.45410918993256155</v>
      </c>
      <c r="BG199" s="42">
        <v>7.6518191949494954</v>
      </c>
      <c r="BH199" s="102">
        <v>1.0487723962836926E-2</v>
      </c>
      <c r="BI199" s="36">
        <v>2.3950194080191922</v>
      </c>
      <c r="BJ199" s="102">
        <v>0.28072204468558348</v>
      </c>
      <c r="BK199" s="42">
        <v>0.17051407676767677</v>
      </c>
      <c r="BL199" s="102">
        <v>6.4833202679355538E-3</v>
      </c>
      <c r="BM199" s="36">
        <v>5.337090602828283E-2</v>
      </c>
      <c r="BN199" s="102">
        <v>0.45410918993256155</v>
      </c>
      <c r="BO199" s="42">
        <v>61.053693588645267</v>
      </c>
      <c r="BP199" s="102">
        <v>1.0487723962836926E-2</v>
      </c>
      <c r="BQ199" s="36">
        <v>19.109806093245968</v>
      </c>
      <c r="BR199" s="102">
        <v>0.81540248183797714</v>
      </c>
      <c r="BS199" s="42">
        <v>1.0968067232085561</v>
      </c>
      <c r="BT199" s="102">
        <v>5.6568707795529027E-2</v>
      </c>
      <c r="BU199" s="36">
        <v>0.41678655481925131</v>
      </c>
      <c r="BV199" s="102">
        <v>0.73386223365417935</v>
      </c>
      <c r="BW199" s="42">
        <v>12.554882514505346</v>
      </c>
      <c r="BX199" s="102">
        <v>5.0911837015976125E-2</v>
      </c>
      <c r="BY199" s="36">
        <v>4.7708553555120314</v>
      </c>
      <c r="BZ199" s="102">
        <v>0.80387696669828723</v>
      </c>
      <c r="CA199" s="42">
        <v>62.36232643883838</v>
      </c>
      <c r="CB199" s="102">
        <v>1.9977803876540173E-2</v>
      </c>
      <c r="CC199" s="36">
        <v>14.280972754493991</v>
      </c>
      <c r="CD199" s="102">
        <v>1.0689585313978913</v>
      </c>
      <c r="CE199" s="42">
        <v>62.36232643883838</v>
      </c>
      <c r="CF199" s="102">
        <v>2.297321139455329E-2</v>
      </c>
      <c r="CG199" s="36">
        <v>14.280972754493991</v>
      </c>
      <c r="CH199" s="102">
        <v>0.67773814516709507</v>
      </c>
      <c r="CI199" s="42">
        <v>62.36232643883838</v>
      </c>
      <c r="CJ199" s="102">
        <v>2.8877718917470589E-2</v>
      </c>
      <c r="CK199" s="36">
        <v>14.280972754493991</v>
      </c>
      <c r="CL199" s="102">
        <v>0.50585964677735851</v>
      </c>
      <c r="CM199" s="42">
        <v>62.36232643883838</v>
      </c>
      <c r="CN199" s="102">
        <v>2.1282698833908771E-2</v>
      </c>
      <c r="CO199" s="36">
        <v>14.280972754493991</v>
      </c>
      <c r="CP199" s="102">
        <v>0.53264034551273209</v>
      </c>
      <c r="CQ199" s="42">
        <v>62.36232643883838</v>
      </c>
      <c r="CR199" s="102">
        <v>1.8070564217342978E-2</v>
      </c>
      <c r="CS199" s="36">
        <v>14.280972754493991</v>
      </c>
      <c r="CT199" s="102">
        <v>0.44213233168405791</v>
      </c>
      <c r="CU199" s="42">
        <v>1.2261968167557933</v>
      </c>
      <c r="CV199" s="102">
        <v>1.0987792132097095E-2</v>
      </c>
      <c r="CW199" s="36">
        <v>0.28079907103707669</v>
      </c>
      <c r="CX199" s="102">
        <v>0.58792719226884016</v>
      </c>
      <c r="CY199" s="42">
        <v>1.2261968167557933</v>
      </c>
      <c r="CZ199" s="102">
        <v>1.2635266267004308E-2</v>
      </c>
      <c r="DA199" s="36">
        <v>0.28079907103707669</v>
      </c>
      <c r="DB199" s="102">
        <v>0.37275597984190223</v>
      </c>
      <c r="DC199" s="42">
        <v>1.2261968167557933</v>
      </c>
      <c r="DD199" s="102">
        <v>1.5882745404608822E-2</v>
      </c>
      <c r="DE199" s="36">
        <v>0.28079907103707669</v>
      </c>
      <c r="DF199" s="102">
        <v>0.2782228057275471</v>
      </c>
      <c r="DG199" s="42">
        <v>1.2261968167557933</v>
      </c>
      <c r="DH199" s="102">
        <v>1.1705484358649824E-2</v>
      </c>
      <c r="DI199" s="36">
        <v>0.28079907103707669</v>
      </c>
      <c r="DJ199" s="102">
        <v>0.29295219003200262</v>
      </c>
      <c r="DK199" s="42">
        <v>1.2261968167557933</v>
      </c>
      <c r="DL199" s="102">
        <v>9.9388103195386379E-3</v>
      </c>
      <c r="DM199" s="36">
        <v>0.28079907103707669</v>
      </c>
      <c r="DN199" s="102">
        <v>5.0658471122424123E-2</v>
      </c>
      <c r="DO199" s="42">
        <v>0</v>
      </c>
      <c r="DP199" s="102">
        <v>4.9073342099681967E-3</v>
      </c>
      <c r="DQ199" s="36">
        <v>0</v>
      </c>
      <c r="DR199" s="102">
        <v>5.0658471122424123E-2</v>
      </c>
      <c r="DS199" s="42">
        <v>0</v>
      </c>
      <c r="DT199" s="102">
        <v>4.9073342099681967E-3</v>
      </c>
      <c r="DU199" s="36">
        <v>0</v>
      </c>
      <c r="DV199" s="102">
        <v>0</v>
      </c>
      <c r="DW199" s="42">
        <v>0</v>
      </c>
      <c r="DX199" s="102">
        <v>0</v>
      </c>
      <c r="DY199" s="36">
        <v>0</v>
      </c>
      <c r="DZ199" s="102">
        <v>0</v>
      </c>
      <c r="EA199" s="42">
        <v>0</v>
      </c>
      <c r="EB199" s="102">
        <v>0</v>
      </c>
      <c r="EC199" s="36">
        <v>0</v>
      </c>
      <c r="ED199" s="102">
        <v>0</v>
      </c>
      <c r="EE199" s="42">
        <v>0</v>
      </c>
      <c r="EF199" s="102">
        <v>0</v>
      </c>
      <c r="EG199" s="36">
        <v>0</v>
      </c>
      <c r="EH199" s="102">
        <v>0</v>
      </c>
      <c r="EI199" s="42">
        <v>0</v>
      </c>
      <c r="EJ199" s="102">
        <v>0</v>
      </c>
      <c r="EK199" s="36">
        <v>0</v>
      </c>
      <c r="EL199" s="102">
        <v>0</v>
      </c>
      <c r="EM199" s="42">
        <v>0</v>
      </c>
      <c r="EN199" s="102">
        <v>0</v>
      </c>
      <c r="EO199" s="36">
        <v>0</v>
      </c>
      <c r="EP199" s="102">
        <v>0</v>
      </c>
      <c r="EQ199" s="42">
        <v>0</v>
      </c>
      <c r="ER199" s="102">
        <v>0</v>
      </c>
      <c r="ES199" s="36">
        <v>0</v>
      </c>
    </row>
    <row r="200" spans="1:149" s="38" customFormat="1" x14ac:dyDescent="0.25">
      <c r="A200" s="143" t="s">
        <v>85</v>
      </c>
      <c r="B200" s="102">
        <v>323.7355180962964</v>
      </c>
      <c r="C200" s="42">
        <v>2.138562553270221</v>
      </c>
      <c r="D200" s="102"/>
      <c r="E200" s="36"/>
      <c r="F200" s="102">
        <v>323.7355180962964</v>
      </c>
      <c r="G200" s="42">
        <v>2.138562553270221</v>
      </c>
      <c r="H200" s="102"/>
      <c r="I200" s="36"/>
      <c r="J200" s="102">
        <v>505.64009177592345</v>
      </c>
      <c r="K200" s="42">
        <v>9.7477631812180636</v>
      </c>
      <c r="L200" s="102"/>
      <c r="M200" s="36"/>
      <c r="N200" s="102">
        <v>524.91602212413977</v>
      </c>
      <c r="O200" s="42">
        <v>2.3960362235799164</v>
      </c>
      <c r="P200" s="102"/>
      <c r="Q200" s="36"/>
      <c r="R200" s="102">
        <v>441.97399094927709</v>
      </c>
      <c r="S200" s="42">
        <v>3.1313154906417116</v>
      </c>
      <c r="T200" s="102"/>
      <c r="U200" s="36"/>
      <c r="V200" s="102">
        <v>25.986460640504536</v>
      </c>
      <c r="W200" s="42">
        <v>152.30268316450989</v>
      </c>
      <c r="X200" s="102"/>
      <c r="Y200" s="36"/>
      <c r="Z200" s="102">
        <v>6.8945118960970584</v>
      </c>
      <c r="AA200" s="42">
        <v>0</v>
      </c>
      <c r="AB200" s="102"/>
      <c r="AC200" s="36"/>
      <c r="AD200" s="102">
        <v>6.8945118960970584</v>
      </c>
      <c r="AE200" s="42">
        <v>0</v>
      </c>
      <c r="AF200" s="102"/>
      <c r="AG200" s="36"/>
      <c r="AH200" s="102">
        <v>6.3292275777790117</v>
      </c>
      <c r="AI200" s="42">
        <v>0</v>
      </c>
      <c r="AJ200" s="102"/>
      <c r="AK200" s="36"/>
      <c r="AL200" s="102">
        <v>0</v>
      </c>
      <c r="AM200" s="42">
        <v>0</v>
      </c>
      <c r="AN200" s="102"/>
      <c r="AO200" s="36"/>
      <c r="AP200" s="102">
        <v>498.93888302788764</v>
      </c>
      <c r="AQ200" s="42">
        <v>9.716794815805109</v>
      </c>
      <c r="AR200" s="102"/>
      <c r="AS200" s="36"/>
      <c r="AT200" s="102">
        <v>459.54897120989642</v>
      </c>
      <c r="AU200" s="42">
        <v>8.9018378312537134</v>
      </c>
      <c r="AV200" s="102"/>
      <c r="AW200" s="36"/>
      <c r="AX200" s="102">
        <v>545.71440331175211</v>
      </c>
      <c r="AY200" s="42">
        <v>10.092928808674985</v>
      </c>
      <c r="AZ200" s="102"/>
      <c r="BA200" s="36"/>
      <c r="BB200" s="102">
        <v>773.63152411243061</v>
      </c>
      <c r="BC200" s="42">
        <v>3.291172437611408</v>
      </c>
      <c r="BD200" s="102"/>
      <c r="BE200" s="36"/>
      <c r="BF200" s="102">
        <v>773.63152411243061</v>
      </c>
      <c r="BG200" s="42">
        <v>3.3225169370172307</v>
      </c>
      <c r="BH200" s="102"/>
      <c r="BI200" s="36"/>
      <c r="BJ200" s="102">
        <v>478.24494217859348</v>
      </c>
      <c r="BK200" s="42">
        <v>2.2254594578134284</v>
      </c>
      <c r="BL200" s="102"/>
      <c r="BM200" s="36"/>
      <c r="BN200" s="102">
        <v>773.63152411243061</v>
      </c>
      <c r="BO200" s="42">
        <v>3.3225169370172307</v>
      </c>
      <c r="BP200" s="102"/>
      <c r="BQ200" s="36"/>
      <c r="BR200" s="102">
        <v>442.41640735663384</v>
      </c>
      <c r="BS200" s="42">
        <v>3.134449940582293</v>
      </c>
      <c r="BT200" s="102"/>
      <c r="BU200" s="36"/>
      <c r="BV200" s="102">
        <v>398.17476662097044</v>
      </c>
      <c r="BW200" s="42">
        <v>2.8210049465240639</v>
      </c>
      <c r="BX200" s="102"/>
      <c r="BY200" s="36"/>
      <c r="BZ200" s="102">
        <v>30.511444521370283</v>
      </c>
      <c r="CA200" s="42">
        <v>153.74476958556147</v>
      </c>
      <c r="CB200" s="102"/>
      <c r="CC200" s="36"/>
      <c r="CD200" s="102">
        <v>36.825147644630505</v>
      </c>
      <c r="CE200" s="42">
        <v>153.74476958556147</v>
      </c>
      <c r="CF200" s="102"/>
      <c r="CG200" s="36"/>
      <c r="CH200" s="102">
        <v>45.988361901124541</v>
      </c>
      <c r="CI200" s="42">
        <v>153.74476958556147</v>
      </c>
      <c r="CJ200" s="102"/>
      <c r="CK200" s="36"/>
      <c r="CL200" s="102">
        <v>36.354525863971283</v>
      </c>
      <c r="CM200" s="42">
        <v>153.74476958556147</v>
      </c>
      <c r="CN200" s="102"/>
      <c r="CO200" s="36"/>
      <c r="CP200" s="102">
        <v>26.103928317935246</v>
      </c>
      <c r="CQ200" s="42">
        <v>153.74476958556147</v>
      </c>
      <c r="CR200" s="102"/>
      <c r="CS200" s="36"/>
      <c r="CT200" s="102">
        <v>16.781294486753655</v>
      </c>
      <c r="CU200" s="42">
        <v>9.536127480400868</v>
      </c>
      <c r="CV200" s="102"/>
      <c r="CW200" s="36"/>
      <c r="CX200" s="102">
        <v>20.253831204546774</v>
      </c>
      <c r="CY200" s="42">
        <v>9.536127480400868</v>
      </c>
      <c r="CZ200" s="102"/>
      <c r="DA200" s="36"/>
      <c r="DB200" s="102">
        <v>25.293599045618492</v>
      </c>
      <c r="DC200" s="42">
        <v>9.536127480400868</v>
      </c>
      <c r="DD200" s="102"/>
      <c r="DE200" s="36"/>
      <c r="DF200" s="102">
        <v>19.994989225184202</v>
      </c>
      <c r="DG200" s="42">
        <v>9.536127480400868</v>
      </c>
      <c r="DH200" s="102"/>
      <c r="DI200" s="36"/>
      <c r="DJ200" s="102">
        <v>14.357160574864384</v>
      </c>
      <c r="DK200" s="42">
        <v>9.536127480400868</v>
      </c>
      <c r="DL200" s="102"/>
      <c r="DM200" s="36"/>
      <c r="DN200" s="102">
        <v>6.8945118960970584</v>
      </c>
      <c r="DO200" s="42">
        <v>0</v>
      </c>
      <c r="DP200" s="102"/>
      <c r="DQ200" s="36"/>
      <c r="DR200" s="102">
        <v>6.8945118960970584</v>
      </c>
      <c r="DS200" s="42">
        <v>0</v>
      </c>
      <c r="DT200" s="102"/>
      <c r="DU200" s="36"/>
      <c r="DV200" s="102">
        <v>0</v>
      </c>
      <c r="DW200" s="42">
        <v>0</v>
      </c>
      <c r="DX200" s="102"/>
      <c r="DY200" s="36"/>
      <c r="DZ200" s="102">
        <v>0</v>
      </c>
      <c r="EA200" s="42">
        <v>0</v>
      </c>
      <c r="EB200" s="102"/>
      <c r="EC200" s="36"/>
      <c r="ED200" s="102">
        <v>0</v>
      </c>
      <c r="EE200" s="42">
        <v>0</v>
      </c>
      <c r="EF200" s="102"/>
      <c r="EG200" s="36"/>
      <c r="EH200" s="102">
        <v>0</v>
      </c>
      <c r="EI200" s="42">
        <v>0</v>
      </c>
      <c r="EJ200" s="102"/>
      <c r="EK200" s="36"/>
      <c r="EL200" s="102">
        <v>0</v>
      </c>
      <c r="EM200" s="42">
        <v>0</v>
      </c>
      <c r="EN200" s="102"/>
      <c r="EO200" s="36"/>
      <c r="EP200" s="102">
        <v>0</v>
      </c>
      <c r="EQ200" s="42">
        <v>0</v>
      </c>
      <c r="ER200" s="102"/>
      <c r="ES200" s="36"/>
    </row>
    <row r="201" spans="1:149" s="38" customFormat="1" x14ac:dyDescent="0.25">
      <c r="A201" s="143" t="s">
        <v>86</v>
      </c>
      <c r="B201" s="102">
        <v>0.59146172225916849</v>
      </c>
      <c r="C201" s="42">
        <v>1.7303629071367335</v>
      </c>
      <c r="D201" s="102"/>
      <c r="E201" s="36"/>
      <c r="F201" s="102">
        <v>0.59146172225916849</v>
      </c>
      <c r="G201" s="42">
        <v>1.7303629071367335</v>
      </c>
      <c r="H201" s="102"/>
      <c r="I201" s="36"/>
      <c r="J201" s="102">
        <v>0.61580109685666895</v>
      </c>
      <c r="K201" s="42">
        <v>1.9461172791087344</v>
      </c>
      <c r="L201" s="102"/>
      <c r="M201" s="36"/>
      <c r="N201" s="102">
        <v>1.7095902509961329</v>
      </c>
      <c r="O201" s="42">
        <v>0.234550889053773</v>
      </c>
      <c r="P201" s="102"/>
      <c r="Q201" s="36"/>
      <c r="R201" s="102">
        <v>9.8165095270507818E-2</v>
      </c>
      <c r="S201" s="42">
        <v>4.6969732359625658</v>
      </c>
      <c r="T201" s="102"/>
      <c r="U201" s="36"/>
      <c r="V201" s="102">
        <v>0.11858429748236175</v>
      </c>
      <c r="W201" s="42">
        <v>20.567907392434698</v>
      </c>
      <c r="X201" s="102"/>
      <c r="Y201" s="36"/>
      <c r="Z201" s="102">
        <v>3.9499434732595096E-2</v>
      </c>
      <c r="AA201" s="42">
        <v>0</v>
      </c>
      <c r="AB201" s="102"/>
      <c r="AC201" s="36"/>
      <c r="AD201" s="102">
        <v>3.9499434732595096E-2</v>
      </c>
      <c r="AE201" s="42">
        <v>0</v>
      </c>
      <c r="AF201" s="102"/>
      <c r="AG201" s="36"/>
      <c r="AH201" s="102">
        <v>3.6884888665438736E-2</v>
      </c>
      <c r="AI201" s="42">
        <v>0</v>
      </c>
      <c r="AJ201" s="102"/>
      <c r="AK201" s="36"/>
      <c r="AL201" s="102">
        <v>0</v>
      </c>
      <c r="AM201" s="42">
        <v>0</v>
      </c>
      <c r="AN201" s="102"/>
      <c r="AO201" s="36"/>
      <c r="AP201" s="102">
        <v>0.60763993288960227</v>
      </c>
      <c r="AQ201" s="42">
        <v>1.9433589631610217</v>
      </c>
      <c r="AR201" s="102"/>
      <c r="AS201" s="36"/>
      <c r="AT201" s="102">
        <v>0.55966835924042302</v>
      </c>
      <c r="AU201" s="42">
        <v>1.7552919667260842</v>
      </c>
      <c r="AV201" s="102"/>
      <c r="AW201" s="36"/>
      <c r="AX201" s="102">
        <v>0.66460617659800247</v>
      </c>
      <c r="AY201" s="42">
        <v>2.0060479619726679</v>
      </c>
      <c r="AZ201" s="102"/>
      <c r="BA201" s="36"/>
      <c r="BB201" s="102">
        <v>2.5196276275466878</v>
      </c>
      <c r="BC201" s="42">
        <v>0.31344499405822934</v>
      </c>
      <c r="BD201" s="102"/>
      <c r="BE201" s="36"/>
      <c r="BF201" s="102">
        <v>2.5196276275466878</v>
      </c>
      <c r="BG201" s="42">
        <v>0.31344499405822934</v>
      </c>
      <c r="BH201" s="102"/>
      <c r="BI201" s="36"/>
      <c r="BJ201" s="102">
        <v>1.5575879879379524</v>
      </c>
      <c r="BK201" s="42">
        <v>0.21941149584076053</v>
      </c>
      <c r="BL201" s="102"/>
      <c r="BM201" s="36"/>
      <c r="BN201" s="102">
        <v>2.5196276275466878</v>
      </c>
      <c r="BO201" s="42">
        <v>0.34478949346405224</v>
      </c>
      <c r="BP201" s="102"/>
      <c r="BQ201" s="36"/>
      <c r="BR201" s="102">
        <v>9.8263358629136974E-2</v>
      </c>
      <c r="BS201" s="42">
        <v>4.7016749108734395</v>
      </c>
      <c r="BT201" s="102"/>
      <c r="BU201" s="36"/>
      <c r="BV201" s="102">
        <v>8.8437022766223269E-2</v>
      </c>
      <c r="BW201" s="42">
        <v>4.2315074197860953</v>
      </c>
      <c r="BX201" s="102"/>
      <c r="BY201" s="36"/>
      <c r="BZ201" s="102">
        <v>12.134766407015222</v>
      </c>
      <c r="CA201" s="42">
        <v>20.499302611408201</v>
      </c>
      <c r="CB201" s="102"/>
      <c r="CC201" s="36"/>
      <c r="CD201" s="102">
        <v>15.808124223564848</v>
      </c>
      <c r="CE201" s="42">
        <v>20.499302611408201</v>
      </c>
      <c r="CF201" s="102"/>
      <c r="CG201" s="36"/>
      <c r="CH201" s="102">
        <v>48.560868873370353</v>
      </c>
      <c r="CI201" s="42">
        <v>20.499302611408201</v>
      </c>
      <c r="CJ201" s="102"/>
      <c r="CK201" s="36"/>
      <c r="CL201" s="102">
        <v>44.850939716894572</v>
      </c>
      <c r="CM201" s="42">
        <v>20.499302611408201</v>
      </c>
      <c r="CN201" s="102"/>
      <c r="CO201" s="36"/>
      <c r="CP201" s="102">
        <v>0.1191203390078973</v>
      </c>
      <c r="CQ201" s="42">
        <v>20.499302611408201</v>
      </c>
      <c r="CR201" s="102"/>
      <c r="CS201" s="36"/>
      <c r="CT201" s="102">
        <v>6.6741215238583713</v>
      </c>
      <c r="CU201" s="42">
        <v>27.359780714058537</v>
      </c>
      <c r="CV201" s="102"/>
      <c r="CW201" s="36"/>
      <c r="CX201" s="102">
        <v>8.694468322960665</v>
      </c>
      <c r="CY201" s="42">
        <v>27.359780714058537</v>
      </c>
      <c r="CZ201" s="102"/>
      <c r="DA201" s="36"/>
      <c r="DB201" s="102">
        <v>26.708477880353694</v>
      </c>
      <c r="DC201" s="42">
        <v>27.359780714058537</v>
      </c>
      <c r="DD201" s="102"/>
      <c r="DE201" s="36"/>
      <c r="DF201" s="102">
        <v>24.668016844292012</v>
      </c>
      <c r="DG201" s="42">
        <v>27.359780714058537</v>
      </c>
      <c r="DH201" s="102"/>
      <c r="DI201" s="36"/>
      <c r="DJ201" s="102">
        <v>6.5516186454343511E-2</v>
      </c>
      <c r="DK201" s="42">
        <v>27.359780714058537</v>
      </c>
      <c r="DL201" s="102"/>
      <c r="DM201" s="36"/>
      <c r="DN201" s="102">
        <v>3.9499434732595096E-2</v>
      </c>
      <c r="DO201" s="42">
        <v>0</v>
      </c>
      <c r="DP201" s="102"/>
      <c r="DQ201" s="36"/>
      <c r="DR201" s="102">
        <v>3.9499434732595096E-2</v>
      </c>
      <c r="DS201" s="42">
        <v>0</v>
      </c>
      <c r="DT201" s="102"/>
      <c r="DU201" s="36"/>
      <c r="DV201" s="102">
        <v>0</v>
      </c>
      <c r="DW201" s="42">
        <v>0</v>
      </c>
      <c r="DX201" s="102"/>
      <c r="DY201" s="36"/>
      <c r="DZ201" s="102">
        <v>0</v>
      </c>
      <c r="EA201" s="42">
        <v>0</v>
      </c>
      <c r="EB201" s="102"/>
      <c r="EC201" s="36"/>
      <c r="ED201" s="102">
        <v>0</v>
      </c>
      <c r="EE201" s="42">
        <v>0</v>
      </c>
      <c r="EF201" s="102"/>
      <c r="EG201" s="36"/>
      <c r="EH201" s="102">
        <v>0</v>
      </c>
      <c r="EI201" s="42">
        <v>0</v>
      </c>
      <c r="EJ201" s="102"/>
      <c r="EK201" s="36"/>
      <c r="EL201" s="102">
        <v>0</v>
      </c>
      <c r="EM201" s="42">
        <v>0</v>
      </c>
      <c r="EN201" s="102"/>
      <c r="EO201" s="36"/>
      <c r="EP201" s="102">
        <v>0</v>
      </c>
      <c r="EQ201" s="42">
        <v>0</v>
      </c>
      <c r="ER201" s="102"/>
      <c r="ES201" s="36"/>
    </row>
    <row r="202" spans="1:149" s="38" customFormat="1" x14ac:dyDescent="0.25">
      <c r="A202" s="143" t="s">
        <v>87</v>
      </c>
      <c r="B202" s="167">
        <v>6511.9873104994704</v>
      </c>
      <c r="C202" s="154">
        <v>144020.18480712682</v>
      </c>
      <c r="D202" s="167"/>
      <c r="E202" s="155"/>
      <c r="F202" s="167">
        <v>6511.9873104994704</v>
      </c>
      <c r="G202" s="154">
        <v>144020.18480712682</v>
      </c>
      <c r="H202" s="167"/>
      <c r="I202" s="155"/>
      <c r="J202" s="167">
        <v>33764.248529779317</v>
      </c>
      <c r="K202" s="154">
        <v>263374.91525489587</v>
      </c>
      <c r="L202" s="167"/>
      <c r="M202" s="155"/>
      <c r="N202" s="167">
        <v>12736.999047755773</v>
      </c>
      <c r="O202" s="154">
        <v>126700.62517406918</v>
      </c>
      <c r="P202" s="167"/>
      <c r="Q202" s="155"/>
      <c r="R202" s="167">
        <v>5019.6754003713686</v>
      </c>
      <c r="S202" s="154">
        <v>296878.146101647</v>
      </c>
      <c r="T202" s="167"/>
      <c r="U202" s="155"/>
      <c r="V202" s="167">
        <v>12589.731158800267</v>
      </c>
      <c r="W202" s="154">
        <v>-2857.7089304363731</v>
      </c>
      <c r="X202" s="167"/>
      <c r="Y202" s="155"/>
      <c r="Z202" s="167">
        <v>2436.5528529968333</v>
      </c>
      <c r="AA202" s="154">
        <v>0</v>
      </c>
      <c r="AB202" s="167"/>
      <c r="AC202" s="155"/>
      <c r="AD202" s="167">
        <v>2436.5528529968333</v>
      </c>
      <c r="AE202" s="154">
        <v>0</v>
      </c>
      <c r="AF202" s="167"/>
      <c r="AG202" s="155"/>
      <c r="AH202" s="167">
        <v>2278.7695561474807</v>
      </c>
      <c r="AI202" s="154">
        <v>0</v>
      </c>
      <c r="AJ202" s="167"/>
      <c r="AK202" s="155"/>
      <c r="AL202" s="167">
        <v>0</v>
      </c>
      <c r="AM202" s="154">
        <v>962.38063199866019</v>
      </c>
      <c r="AN202" s="167"/>
      <c r="AO202" s="155"/>
      <c r="AP202" s="167">
        <v>33316.77357417615</v>
      </c>
      <c r="AQ202" s="154">
        <v>259864.0082363454</v>
      </c>
      <c r="AR202" s="167"/>
      <c r="AS202" s="155"/>
      <c r="AT202" s="167">
        <v>30686.50197621487</v>
      </c>
      <c r="AU202" s="154">
        <v>239412.63297912607</v>
      </c>
      <c r="AV202" s="167"/>
      <c r="AW202" s="155"/>
      <c r="AX202" s="167">
        <v>36440.221096755158</v>
      </c>
      <c r="AY202" s="154">
        <v>284323.73505163396</v>
      </c>
      <c r="AZ202" s="167"/>
      <c r="BA202" s="155"/>
      <c r="BB202" s="167">
        <v>18772.038898830793</v>
      </c>
      <c r="BC202" s="154">
        <v>186626.76552235431</v>
      </c>
      <c r="BD202" s="167"/>
      <c r="BE202" s="155"/>
      <c r="BF202" s="167">
        <v>18772.038898830793</v>
      </c>
      <c r="BG202" s="154">
        <v>186667.54673108485</v>
      </c>
      <c r="BH202" s="167"/>
      <c r="BI202" s="155"/>
      <c r="BJ202" s="167">
        <v>11604.533137459033</v>
      </c>
      <c r="BK202" s="154">
        <v>115480.47372446816</v>
      </c>
      <c r="BL202" s="167"/>
      <c r="BM202" s="155"/>
      <c r="BN202" s="167">
        <v>18772.038898830793</v>
      </c>
      <c r="BO202" s="154">
        <v>184021.17572262656</v>
      </c>
      <c r="BP202" s="167"/>
      <c r="BQ202" s="155"/>
      <c r="BR202" s="167">
        <v>5024.7001004718404</v>
      </c>
      <c r="BS202" s="154">
        <v>297175.08048951667</v>
      </c>
      <c r="BT202" s="167"/>
      <c r="BU202" s="155"/>
      <c r="BV202" s="167">
        <v>4522.2300904246567</v>
      </c>
      <c r="BW202" s="154">
        <v>267481.64170254726</v>
      </c>
      <c r="BX202" s="167"/>
      <c r="BY202" s="155"/>
      <c r="BZ202" s="167">
        <v>13508.132618106958</v>
      </c>
      <c r="CA202" s="154">
        <v>-2885.2657973511518</v>
      </c>
      <c r="CB202" s="167"/>
      <c r="CC202" s="155"/>
      <c r="CD202" s="167">
        <v>17841.555130359753</v>
      </c>
      <c r="CE202" s="154">
        <v>-2885.2657973511518</v>
      </c>
      <c r="CF202" s="167"/>
      <c r="CG202" s="155"/>
      <c r="CH202" s="167">
        <v>15981.467150238865</v>
      </c>
      <c r="CI202" s="154">
        <v>-2885.2657973511518</v>
      </c>
      <c r="CJ202" s="167"/>
      <c r="CK202" s="155"/>
      <c r="CL202" s="167">
        <v>12166.785135690201</v>
      </c>
      <c r="CM202" s="154">
        <v>-2885.2657973511518</v>
      </c>
      <c r="CN202" s="167"/>
      <c r="CO202" s="155"/>
      <c r="CP202" s="167">
        <v>12646.641043495998</v>
      </c>
      <c r="CQ202" s="154">
        <v>-2885.2657973511518</v>
      </c>
      <c r="CR202" s="167"/>
      <c r="CS202" s="155"/>
      <c r="CT202" s="167">
        <v>7429.4729399588259</v>
      </c>
      <c r="CU202" s="154">
        <v>-129.57910587377901</v>
      </c>
      <c r="CV202" s="167"/>
      <c r="CW202" s="155"/>
      <c r="CX202" s="167">
        <v>9812.8553216978635</v>
      </c>
      <c r="CY202" s="154">
        <v>-129.57910587377901</v>
      </c>
      <c r="CZ202" s="167"/>
      <c r="DA202" s="155"/>
      <c r="DB202" s="167">
        <v>8789.8069326313744</v>
      </c>
      <c r="DC202" s="154">
        <v>-129.57910587377901</v>
      </c>
      <c r="DD202" s="167"/>
      <c r="DE202" s="155"/>
      <c r="DF202" s="167">
        <v>6691.731824629609</v>
      </c>
      <c r="DG202" s="154">
        <v>-129.57910587377901</v>
      </c>
      <c r="DH202" s="167"/>
      <c r="DI202" s="155"/>
      <c r="DJ202" s="167">
        <v>6955.6525739227991</v>
      </c>
      <c r="DK202" s="154">
        <v>-129.57910587377901</v>
      </c>
      <c r="DL202" s="167"/>
      <c r="DM202" s="155"/>
      <c r="DN202" s="167">
        <v>2436.5528529968333</v>
      </c>
      <c r="DO202" s="154">
        <v>0</v>
      </c>
      <c r="DP202" s="167"/>
      <c r="DQ202" s="155"/>
      <c r="DR202" s="167">
        <v>2436.5528529968333</v>
      </c>
      <c r="DS202" s="154">
        <v>0</v>
      </c>
      <c r="DT202" s="167"/>
      <c r="DU202" s="155"/>
      <c r="DV202" s="167">
        <v>0</v>
      </c>
      <c r="DW202" s="154">
        <v>0</v>
      </c>
      <c r="DX202" s="167"/>
      <c r="DY202" s="155"/>
      <c r="DZ202" s="167">
        <v>0</v>
      </c>
      <c r="EA202" s="154">
        <v>0</v>
      </c>
      <c r="EB202" s="167"/>
      <c r="EC202" s="155"/>
      <c r="ED202" s="167">
        <v>0</v>
      </c>
      <c r="EE202" s="154">
        <v>0</v>
      </c>
      <c r="EF202" s="167"/>
      <c r="EG202" s="155"/>
      <c r="EH202" s="167">
        <v>0</v>
      </c>
      <c r="EI202" s="154">
        <v>28523.494459298865</v>
      </c>
      <c r="EJ202" s="167"/>
      <c r="EK202" s="155"/>
      <c r="EL202" s="167">
        <v>0</v>
      </c>
      <c r="EM202" s="154">
        <v>0</v>
      </c>
      <c r="EN202" s="167"/>
      <c r="EO202" s="155"/>
      <c r="EP202" s="167">
        <v>0</v>
      </c>
      <c r="EQ202" s="154">
        <v>0</v>
      </c>
      <c r="ER202" s="167"/>
      <c r="ES202" s="155"/>
    </row>
    <row r="203" spans="1:149" s="38" customFormat="1" x14ac:dyDescent="0.25">
      <c r="A203" s="143" t="s">
        <v>175</v>
      </c>
      <c r="B203" s="167">
        <v>6586.2968029612621</v>
      </c>
      <c r="C203" s="154">
        <v>144068.70921019916</v>
      </c>
      <c r="D203" s="167"/>
      <c r="E203" s="155"/>
      <c r="F203" s="167">
        <v>6586.2968029612621</v>
      </c>
      <c r="G203" s="154">
        <v>144068.70921019916</v>
      </c>
      <c r="H203" s="167"/>
      <c r="I203" s="155"/>
      <c r="J203" s="167">
        <v>33881.457510523222</v>
      </c>
      <c r="K203" s="154">
        <v>263453.56059890782</v>
      </c>
      <c r="L203" s="167"/>
      <c r="M203" s="155"/>
      <c r="N203" s="167">
        <v>12872.055933779351</v>
      </c>
      <c r="O203" s="154">
        <v>126800.72462235528</v>
      </c>
      <c r="P203" s="167"/>
      <c r="Q203" s="155"/>
      <c r="R203" s="167">
        <v>5102.8081146388504</v>
      </c>
      <c r="S203" s="154">
        <v>296913.85395463154</v>
      </c>
      <c r="T203" s="167"/>
      <c r="U203" s="155"/>
      <c r="V203" s="167">
        <v>12636.455572584962</v>
      </c>
      <c r="W203" s="154">
        <v>-418.83237870239736</v>
      </c>
      <c r="X203" s="167"/>
      <c r="Y203" s="155"/>
      <c r="Z203" s="167">
        <v>2445.7961451209567</v>
      </c>
      <c r="AA203" s="154">
        <v>0</v>
      </c>
      <c r="AB203" s="167"/>
      <c r="AC203" s="155"/>
      <c r="AD203" s="167">
        <v>2445.7961451209567</v>
      </c>
      <c r="AE203" s="154">
        <v>0</v>
      </c>
      <c r="AF203" s="167"/>
      <c r="AG203" s="155"/>
      <c r="AH203" s="167">
        <v>2286.5811694341223</v>
      </c>
      <c r="AI203" s="154">
        <v>0</v>
      </c>
      <c r="AJ203" s="167"/>
      <c r="AK203" s="155"/>
      <c r="AL203" s="167">
        <v>0</v>
      </c>
      <c r="AM203" s="154">
        <v>962.38063199866019</v>
      </c>
      <c r="AN203" s="167"/>
      <c r="AO203" s="155"/>
      <c r="AP203" s="167">
        <v>33432.429193428587</v>
      </c>
      <c r="AQ203" s="154">
        <v>259961.76098330665</v>
      </c>
      <c r="AR203" s="167"/>
      <c r="AS203" s="155"/>
      <c r="AT203" s="167">
        <v>30793.026888684217</v>
      </c>
      <c r="AU203" s="154">
        <v>239438.59562798392</v>
      </c>
      <c r="AV203" s="167"/>
      <c r="AW203" s="155"/>
      <c r="AX203" s="167">
        <v>36566.719430312507</v>
      </c>
      <c r="AY203" s="154">
        <v>284334.64681817475</v>
      </c>
      <c r="AZ203" s="167"/>
      <c r="BA203" s="155"/>
      <c r="BB203" s="167">
        <v>18971.088385172417</v>
      </c>
      <c r="BC203" s="154">
        <v>186882.05423073401</v>
      </c>
      <c r="BD203" s="167"/>
      <c r="BE203" s="155"/>
      <c r="BF203" s="167">
        <v>18971.088385172417</v>
      </c>
      <c r="BG203" s="154">
        <v>186881.9680333607</v>
      </c>
      <c r="BH203" s="167"/>
      <c r="BI203" s="155"/>
      <c r="BJ203" s="167">
        <v>11727.581910833856</v>
      </c>
      <c r="BK203" s="154">
        <v>115526.56304954329</v>
      </c>
      <c r="BL203" s="167"/>
      <c r="BM203" s="155"/>
      <c r="BN203" s="167">
        <v>18971.088385172417</v>
      </c>
      <c r="BO203" s="154">
        <v>186881.9680333607</v>
      </c>
      <c r="BP203" s="167"/>
      <c r="BQ203" s="155"/>
      <c r="BR203" s="167">
        <v>5107.9160306695203</v>
      </c>
      <c r="BS203" s="154">
        <v>297211.0650196512</v>
      </c>
      <c r="BT203" s="167"/>
      <c r="BU203" s="155"/>
      <c r="BV203" s="167">
        <v>4597.1244276025691</v>
      </c>
      <c r="BW203" s="154">
        <v>267489.95851768606</v>
      </c>
      <c r="BX203" s="167"/>
      <c r="BY203" s="155"/>
      <c r="BZ203" s="167">
        <v>13582.780070103019</v>
      </c>
      <c r="CA203" s="154">
        <v>-422.79811636029444</v>
      </c>
      <c r="CB203" s="167"/>
      <c r="CC203" s="155"/>
      <c r="CD203" s="167">
        <v>17938.860804665193</v>
      </c>
      <c r="CE203" s="154">
        <v>-422.79811636029444</v>
      </c>
      <c r="CF203" s="167"/>
      <c r="CG203" s="155"/>
      <c r="CH203" s="167">
        <v>16067.607446438926</v>
      </c>
      <c r="CI203" s="154">
        <v>-422.79811636029444</v>
      </c>
      <c r="CJ203" s="167"/>
      <c r="CK203" s="155"/>
      <c r="CL203" s="167">
        <v>12234.44554874164</v>
      </c>
      <c r="CM203" s="154">
        <v>-422.79811636029444</v>
      </c>
      <c r="CN203" s="167"/>
      <c r="CO203" s="155"/>
      <c r="CP203" s="167">
        <v>12693.576667589112</v>
      </c>
      <c r="CQ203" s="154">
        <v>-422.79811636029444</v>
      </c>
      <c r="CR203" s="167"/>
      <c r="CS203" s="155"/>
      <c r="CT203" s="167">
        <v>7470.5290385566595</v>
      </c>
      <c r="CU203" s="154">
        <v>-26.22435057110237</v>
      </c>
      <c r="CV203" s="167"/>
      <c r="CW203" s="155"/>
      <c r="CX203" s="167">
        <v>9866.3734425658531</v>
      </c>
      <c r="CY203" s="154">
        <v>-26.22435057110237</v>
      </c>
      <c r="CZ203" s="167"/>
      <c r="DA203" s="155"/>
      <c r="DB203" s="167">
        <v>8837.1840955414082</v>
      </c>
      <c r="DC203" s="154">
        <v>-26.22435057110237</v>
      </c>
      <c r="DD203" s="167"/>
      <c r="DE203" s="155"/>
      <c r="DF203" s="167">
        <v>6728.9450518079011</v>
      </c>
      <c r="DG203" s="154">
        <v>-26.22435057110237</v>
      </c>
      <c r="DH203" s="167"/>
      <c r="DI203" s="155"/>
      <c r="DJ203" s="167">
        <v>6981.4671671740125</v>
      </c>
      <c r="DK203" s="154">
        <v>-26.22435057110237</v>
      </c>
      <c r="DL203" s="167"/>
      <c r="DM203" s="155"/>
      <c r="DN203" s="167">
        <v>2445.7961451209567</v>
      </c>
      <c r="DO203" s="154">
        <v>0</v>
      </c>
      <c r="DP203" s="167"/>
      <c r="DQ203" s="155"/>
      <c r="DR203" s="167">
        <v>2445.7961451209567</v>
      </c>
      <c r="DS203" s="154">
        <v>0</v>
      </c>
      <c r="DT203" s="167"/>
      <c r="DU203" s="155"/>
      <c r="DV203" s="167">
        <v>0</v>
      </c>
      <c r="DW203" s="154">
        <v>0</v>
      </c>
      <c r="DX203" s="167"/>
      <c r="DY203" s="155"/>
      <c r="DZ203" s="167">
        <v>0</v>
      </c>
      <c r="EA203" s="154">
        <v>0</v>
      </c>
      <c r="EB203" s="167"/>
      <c r="EC203" s="155"/>
      <c r="ED203" s="167">
        <v>0</v>
      </c>
      <c r="EE203" s="154">
        <v>0</v>
      </c>
      <c r="EF203" s="167"/>
      <c r="EG203" s="155"/>
      <c r="EH203" s="167">
        <v>0</v>
      </c>
      <c r="EI203" s="154">
        <v>28523.494459298865</v>
      </c>
      <c r="EJ203" s="167"/>
      <c r="EK203" s="155"/>
      <c r="EL203" s="167">
        <v>0</v>
      </c>
      <c r="EM203" s="154">
        <v>0</v>
      </c>
      <c r="EN203" s="167"/>
      <c r="EO203" s="155"/>
      <c r="EP203" s="167">
        <v>0</v>
      </c>
      <c r="EQ203" s="154">
        <v>0</v>
      </c>
      <c r="ER203" s="167"/>
      <c r="ES203" s="155"/>
    </row>
    <row r="204" spans="1:149" s="38" customFormat="1" x14ac:dyDescent="0.25">
      <c r="A204" s="156" t="s">
        <v>176</v>
      </c>
      <c r="B204" s="108">
        <v>16455.099702248834</v>
      </c>
      <c r="C204" s="110">
        <v>144591.41225718849</v>
      </c>
      <c r="D204" s="109"/>
      <c r="E204" s="110"/>
      <c r="F204" s="108">
        <v>16455.099702248834</v>
      </c>
      <c r="G204" s="110">
        <v>144591.41225718849</v>
      </c>
      <c r="H204" s="108"/>
      <c r="I204" s="110"/>
      <c r="J204" s="108">
        <v>49213.847554467939</v>
      </c>
      <c r="K204" s="110">
        <v>264261.71457330819</v>
      </c>
      <c r="L204" s="108"/>
      <c r="M204" s="110"/>
      <c r="N204" s="108">
        <v>29072.578014017519</v>
      </c>
      <c r="O204" s="110">
        <v>126934.76169466192</v>
      </c>
      <c r="P204" s="108"/>
      <c r="Q204" s="110"/>
      <c r="R204" s="108">
        <v>18388.041593363847</v>
      </c>
      <c r="S204" s="110">
        <v>298252.49132688087</v>
      </c>
      <c r="T204" s="108"/>
      <c r="U204" s="110"/>
      <c r="V204" s="108">
        <v>13447.474230632924</v>
      </c>
      <c r="W204" s="110">
        <v>9600.7435752280944</v>
      </c>
      <c r="X204" s="108"/>
      <c r="Y204" s="110"/>
      <c r="Z204" s="108">
        <v>2663.0988522080061</v>
      </c>
      <c r="AA204" s="110">
        <v>0</v>
      </c>
      <c r="AB204" s="108"/>
      <c r="AC204" s="110"/>
      <c r="AD204" s="108">
        <v>2663.0988522080061</v>
      </c>
      <c r="AE204" s="110">
        <v>0</v>
      </c>
      <c r="AF204" s="108"/>
      <c r="AG204" s="110"/>
      <c r="AH204" s="108">
        <v>2486.232492263834</v>
      </c>
      <c r="AI204" s="110">
        <v>0</v>
      </c>
      <c r="AJ204" s="108"/>
      <c r="AK204" s="110"/>
      <c r="AL204" s="108">
        <v>0</v>
      </c>
      <c r="AM204" s="110">
        <v>962.38063199866019</v>
      </c>
      <c r="AN204" s="108"/>
      <c r="AO204" s="110"/>
      <c r="AP204" s="108">
        <v>48561.620266480961</v>
      </c>
      <c r="AQ204" s="110">
        <v>260768.25495301848</v>
      </c>
      <c r="AR204" s="108"/>
      <c r="AS204" s="110"/>
      <c r="AT204" s="108">
        <v>44727.808140179826</v>
      </c>
      <c r="AU204" s="110">
        <v>240170.80313410395</v>
      </c>
      <c r="AV204" s="108"/>
      <c r="AW204" s="110"/>
      <c r="AX204" s="108">
        <v>53114.272166463546</v>
      </c>
      <c r="AY204" s="110">
        <v>285169.03739235777</v>
      </c>
      <c r="AZ204" s="108"/>
      <c r="BA204" s="110"/>
      <c r="BB204" s="108">
        <v>42847.735429845212</v>
      </c>
      <c r="BC204" s="110">
        <v>187063.85232728778</v>
      </c>
      <c r="BD204" s="108"/>
      <c r="BE204" s="110"/>
      <c r="BF204" s="108">
        <v>42847.735429845212</v>
      </c>
      <c r="BG204" s="110">
        <v>187064.70646489665</v>
      </c>
      <c r="BH204" s="108"/>
      <c r="BI204" s="110"/>
      <c r="BJ204" s="108">
        <v>26487.690992995216</v>
      </c>
      <c r="BK204" s="110">
        <v>115651.47087967549</v>
      </c>
      <c r="BL204" s="108"/>
      <c r="BM204" s="110"/>
      <c r="BN204" s="108">
        <v>42847.735429845212</v>
      </c>
      <c r="BO204" s="110">
        <v>187073.01275723919</v>
      </c>
      <c r="BP204" s="108"/>
      <c r="BQ204" s="110"/>
      <c r="BR204" s="108">
        <v>18406.448041405256</v>
      </c>
      <c r="BS204" s="110">
        <v>298551.04236925015</v>
      </c>
      <c r="BT204" s="108"/>
      <c r="BU204" s="110"/>
      <c r="BV204" s="108">
        <v>16565.803237264732</v>
      </c>
      <c r="BW204" s="110">
        <v>268695.93813232507</v>
      </c>
      <c r="BX204" s="108"/>
      <c r="BY204" s="110"/>
      <c r="BZ204" s="108">
        <v>17713.836503603161</v>
      </c>
      <c r="CA204" s="110">
        <v>9621.8601632297232</v>
      </c>
      <c r="CB204" s="108"/>
      <c r="CC204" s="110"/>
      <c r="CD204" s="108">
        <v>23232.768153248791</v>
      </c>
      <c r="CE204" s="110">
        <v>9621.8601632297232</v>
      </c>
      <c r="CF204" s="108"/>
      <c r="CG204" s="110"/>
      <c r="CH204" s="108">
        <v>30315.888554915804</v>
      </c>
      <c r="CI204" s="110">
        <v>9621.8601632297232</v>
      </c>
      <c r="CJ204" s="108"/>
      <c r="CK204" s="110"/>
      <c r="CL204" s="108">
        <v>25210.580349637839</v>
      </c>
      <c r="CM204" s="110">
        <v>9621.8601632297232</v>
      </c>
      <c r="CN204" s="108"/>
      <c r="CO204" s="110"/>
      <c r="CP204" s="108">
        <v>13508.261406964262</v>
      </c>
      <c r="CQ204" s="110">
        <v>9621.8601632297232</v>
      </c>
      <c r="CR204" s="108"/>
      <c r="CS204" s="110"/>
      <c r="CT204" s="108">
        <v>9742.6100769817385</v>
      </c>
      <c r="CU204" s="110">
        <v>7510.201363066436</v>
      </c>
      <c r="CV204" s="108"/>
      <c r="CW204" s="110"/>
      <c r="CX204" s="108">
        <v>12778.022484286832</v>
      </c>
      <c r="CY204" s="110">
        <v>7510.201363066436</v>
      </c>
      <c r="CZ204" s="108"/>
      <c r="DA204" s="110"/>
      <c r="DB204" s="108">
        <v>16673.738705203694</v>
      </c>
      <c r="DC204" s="110">
        <v>7510.201363066436</v>
      </c>
      <c r="DD204" s="108"/>
      <c r="DE204" s="110"/>
      <c r="DF204" s="108">
        <v>13865.819192300811</v>
      </c>
      <c r="DG204" s="110">
        <v>7510.201363066436</v>
      </c>
      <c r="DH204" s="108"/>
      <c r="DI204" s="110"/>
      <c r="DJ204" s="108">
        <v>7429.5437738303453</v>
      </c>
      <c r="DK204" s="110">
        <v>7510.201363066436</v>
      </c>
      <c r="DL204" s="108"/>
      <c r="DM204" s="110"/>
      <c r="DN204" s="108">
        <v>2663.0988522080061</v>
      </c>
      <c r="DO204" s="110">
        <v>0</v>
      </c>
      <c r="DP204" s="108"/>
      <c r="DQ204" s="110"/>
      <c r="DR204" s="108">
        <v>2663.0988522080061</v>
      </c>
      <c r="DS204" s="110">
        <v>0</v>
      </c>
      <c r="DT204" s="108"/>
      <c r="DU204" s="110"/>
      <c r="DV204" s="108">
        <v>0</v>
      </c>
      <c r="DW204" s="110">
        <v>0</v>
      </c>
      <c r="DX204" s="108"/>
      <c r="DY204" s="110"/>
      <c r="DZ204" s="108">
        <v>0</v>
      </c>
      <c r="EA204" s="110">
        <v>0</v>
      </c>
      <c r="EB204" s="108"/>
      <c r="EC204" s="110"/>
      <c r="ED204" s="108">
        <v>0</v>
      </c>
      <c r="EE204" s="110">
        <v>0</v>
      </c>
      <c r="EF204" s="108"/>
      <c r="EG204" s="110"/>
      <c r="EH204" s="108">
        <v>0</v>
      </c>
      <c r="EI204" s="110">
        <v>28523.494459298865</v>
      </c>
      <c r="EJ204" s="108"/>
      <c r="EK204" s="110"/>
      <c r="EL204" s="108">
        <v>0</v>
      </c>
      <c r="EM204" s="110">
        <v>0</v>
      </c>
      <c r="EN204" s="108"/>
      <c r="EO204" s="110"/>
      <c r="EP204" s="108">
        <v>0</v>
      </c>
      <c r="EQ204" s="109">
        <v>0</v>
      </c>
      <c r="ER204" s="108"/>
      <c r="ES204" s="110"/>
    </row>
    <row r="205" spans="1:149" x14ac:dyDescent="0.25">
      <c r="BH205" s="38"/>
      <c r="BI205" s="38"/>
    </row>
    <row r="206" spans="1:149" x14ac:dyDescent="0.25">
      <c r="A206" s="6" t="s">
        <v>1307</v>
      </c>
      <c r="H206" s="45"/>
      <c r="L206" s="77"/>
      <c r="M206" s="38"/>
      <c r="N206" s="38"/>
      <c r="P206" s="45"/>
      <c r="Q206" s="38"/>
      <c r="R206" s="38"/>
      <c r="BH206" s="38"/>
      <c r="BI206" s="38"/>
    </row>
    <row r="207" spans="1:149" ht="60" x14ac:dyDescent="0.25">
      <c r="A207" s="69"/>
      <c r="B207" s="710" t="s">
        <v>1308</v>
      </c>
      <c r="C207" s="711"/>
      <c r="D207" s="711"/>
      <c r="E207" s="712"/>
      <c r="F207" s="601" t="s">
        <v>1309</v>
      </c>
      <c r="G207" s="602" t="s">
        <v>1310</v>
      </c>
      <c r="H207" s="602" t="s">
        <v>1311</v>
      </c>
      <c r="I207" s="602" t="s">
        <v>1312</v>
      </c>
      <c r="J207" s="602" t="s">
        <v>1313</v>
      </c>
      <c r="K207" s="602" t="s">
        <v>1314</v>
      </c>
      <c r="L207" s="602" t="s">
        <v>1315</v>
      </c>
      <c r="M207" s="602" t="s">
        <v>1316</v>
      </c>
      <c r="N207" s="602" t="s">
        <v>1317</v>
      </c>
      <c r="O207" s="602" t="s">
        <v>1318</v>
      </c>
      <c r="P207" s="602" t="s">
        <v>1319</v>
      </c>
      <c r="Q207" s="602" t="s">
        <v>1320</v>
      </c>
      <c r="R207" s="602" t="s">
        <v>1321</v>
      </c>
      <c r="BH207" s="38"/>
      <c r="BI207" s="38"/>
    </row>
    <row r="208" spans="1:149" x14ac:dyDescent="0.25">
      <c r="A208" s="603" t="s">
        <v>808</v>
      </c>
      <c r="B208" s="604" t="s">
        <v>209</v>
      </c>
      <c r="C208" s="605" t="s">
        <v>1322</v>
      </c>
      <c r="D208" s="605" t="s">
        <v>209</v>
      </c>
      <c r="E208" s="606" t="s">
        <v>1322</v>
      </c>
      <c r="F208" s="607" t="s">
        <v>209</v>
      </c>
      <c r="G208" s="608" t="s">
        <v>209</v>
      </c>
      <c r="H208" s="609" t="s">
        <v>209</v>
      </c>
      <c r="I208" s="609" t="s">
        <v>209</v>
      </c>
      <c r="J208" s="609" t="s">
        <v>209</v>
      </c>
      <c r="K208" s="609" t="s">
        <v>209</v>
      </c>
      <c r="L208" s="609" t="s">
        <v>209</v>
      </c>
      <c r="M208" s="609" t="s">
        <v>209</v>
      </c>
      <c r="N208" s="609" t="s">
        <v>209</v>
      </c>
      <c r="O208" s="609" t="s">
        <v>209</v>
      </c>
      <c r="P208" s="609" t="s">
        <v>209</v>
      </c>
      <c r="Q208" s="609" t="s">
        <v>209</v>
      </c>
      <c r="R208" s="609" t="s">
        <v>209</v>
      </c>
      <c r="BH208" s="38"/>
      <c r="BI208" s="38"/>
    </row>
    <row r="209" spans="1:61" x14ac:dyDescent="0.25">
      <c r="A209" s="78" t="s">
        <v>1323</v>
      </c>
      <c r="B209" s="610">
        <v>2004</v>
      </c>
      <c r="C209" s="611">
        <v>2004</v>
      </c>
      <c r="D209" s="713" t="s">
        <v>1324</v>
      </c>
      <c r="E209" s="714"/>
      <c r="F209" s="246">
        <v>2009</v>
      </c>
      <c r="G209" s="612">
        <v>2007</v>
      </c>
      <c r="H209" s="613">
        <v>2012</v>
      </c>
      <c r="I209" s="612">
        <v>2012</v>
      </c>
      <c r="J209" s="612">
        <v>2012</v>
      </c>
      <c r="K209" s="612">
        <v>2012</v>
      </c>
      <c r="L209" s="612">
        <v>2012</v>
      </c>
      <c r="M209" s="612">
        <v>2012</v>
      </c>
      <c r="N209" s="612">
        <v>2012</v>
      </c>
      <c r="O209" s="612">
        <v>2012</v>
      </c>
      <c r="P209" s="612">
        <v>2012</v>
      </c>
      <c r="Q209" s="612">
        <v>2012</v>
      </c>
      <c r="R209" s="612">
        <v>2011</v>
      </c>
      <c r="BH209" s="38"/>
      <c r="BI209" s="38"/>
    </row>
    <row r="210" spans="1:61" x14ac:dyDescent="0.25">
      <c r="A210" s="149" t="s">
        <v>173</v>
      </c>
      <c r="B210" s="614">
        <v>1.171834625323E-2</v>
      </c>
      <c r="C210" s="615">
        <v>1.171834625323E-2</v>
      </c>
      <c r="D210" s="615">
        <v>1.171834625323E-2</v>
      </c>
      <c r="E210" s="616">
        <v>1.171834625323E-2</v>
      </c>
      <c r="F210" s="617">
        <v>0.20007575508053094</v>
      </c>
      <c r="G210" s="618">
        <v>5.4227405247813409E-5</v>
      </c>
      <c r="H210" s="618">
        <v>7.5000000000000002E-4</v>
      </c>
      <c r="I210" s="619">
        <v>1.63452384299894E-2</v>
      </c>
      <c r="J210" s="619">
        <v>3.5462623242209099E-2</v>
      </c>
      <c r="K210" s="619">
        <v>1.1007977000515401E-2</v>
      </c>
      <c r="L210" s="619">
        <v>1.3600000000000001E-3</v>
      </c>
      <c r="M210" s="619">
        <v>4.4321959257891301E-3</v>
      </c>
      <c r="N210" s="619">
        <v>0.13364918583864999</v>
      </c>
      <c r="O210" s="619">
        <v>0.72413793103448298</v>
      </c>
      <c r="P210" s="619">
        <v>2.84081301362914E-4</v>
      </c>
      <c r="Q210" s="619">
        <v>2.6208189895903199E-2</v>
      </c>
      <c r="R210" s="619">
        <v>0</v>
      </c>
      <c r="BH210" s="38"/>
      <c r="BI210" s="38"/>
    </row>
    <row r="211" spans="1:61" x14ac:dyDescent="0.25">
      <c r="A211" s="78" t="s">
        <v>127</v>
      </c>
      <c r="B211" s="620">
        <v>4.9826873385012897E-2</v>
      </c>
      <c r="C211" s="621">
        <v>4.9826873385012897E-2</v>
      </c>
      <c r="D211" s="621">
        <v>4.9826873385012897E-2</v>
      </c>
      <c r="E211" s="622">
        <v>4.9826873385012897E-2</v>
      </c>
      <c r="F211" s="72">
        <v>6.4721188366654595E-2</v>
      </c>
      <c r="G211" s="623">
        <v>0.3574539358600583</v>
      </c>
      <c r="H211" s="623">
        <v>0</v>
      </c>
      <c r="I211" s="624">
        <v>0.19925203160588301</v>
      </c>
      <c r="J211" s="624">
        <v>8.46382330954316E-2</v>
      </c>
      <c r="K211" s="624">
        <v>0.106448272437974</v>
      </c>
      <c r="L211" s="624">
        <v>1.7160000000000002E-2</v>
      </c>
      <c r="M211" s="624">
        <v>9.5547916015569501E-2</v>
      </c>
      <c r="N211" s="624">
        <v>0.33667393693598902</v>
      </c>
      <c r="O211" s="624">
        <v>0</v>
      </c>
      <c r="P211" s="624">
        <v>1.7788900537725302E-2</v>
      </c>
      <c r="Q211" s="624">
        <v>0.49066995164065003</v>
      </c>
      <c r="R211" s="624">
        <v>0.19</v>
      </c>
      <c r="T211" s="276"/>
      <c r="BH211" s="38"/>
      <c r="BI211" s="38"/>
    </row>
    <row r="212" spans="1:61" x14ac:dyDescent="0.25">
      <c r="A212" s="143" t="s">
        <v>33</v>
      </c>
      <c r="B212" s="620">
        <v>1.6888888888888901E-2</v>
      </c>
      <c r="C212" s="621">
        <v>1.6888888888888901E-2</v>
      </c>
      <c r="D212" s="621">
        <v>1.6888888888888901E-2</v>
      </c>
      <c r="E212" s="622">
        <v>1.6888888888888901E-2</v>
      </c>
      <c r="F212" s="72">
        <v>0.24533118144988636</v>
      </c>
      <c r="G212" s="623">
        <v>0.50498099125364426</v>
      </c>
      <c r="H212" s="623">
        <v>0.92700000000000005</v>
      </c>
      <c r="I212" s="624">
        <v>0.68786981654287604</v>
      </c>
      <c r="J212" s="624">
        <v>2.5643067755837901E-2</v>
      </c>
      <c r="K212" s="624">
        <v>0.10036740541793</v>
      </c>
      <c r="L212" s="624">
        <v>0.75788999999999995</v>
      </c>
      <c r="M212" s="624">
        <v>0.160113077819132</v>
      </c>
      <c r="N212" s="624">
        <v>0.27637762405845401</v>
      </c>
      <c r="O212" s="624">
        <v>0.13793103448275901</v>
      </c>
      <c r="P212" s="624">
        <v>1.1295613649430099E-3</v>
      </c>
      <c r="Q212" s="624">
        <v>0.15776747539538299</v>
      </c>
      <c r="R212" s="624">
        <v>0.67</v>
      </c>
      <c r="T212" s="276"/>
      <c r="BH212" s="38"/>
      <c r="BI212" s="38"/>
    </row>
    <row r="213" spans="1:61" x14ac:dyDescent="0.25">
      <c r="A213" s="78" t="s">
        <v>131</v>
      </c>
      <c r="B213" s="620">
        <v>4.2235142118863103E-2</v>
      </c>
      <c r="C213" s="621">
        <v>4.2235142118863103E-2</v>
      </c>
      <c r="D213" s="621">
        <v>4.2235142118863103E-2</v>
      </c>
      <c r="E213" s="622">
        <v>4.2235142118863103E-2</v>
      </c>
      <c r="F213" s="72">
        <v>7.0386350910707815E-2</v>
      </c>
      <c r="G213" s="623">
        <v>2.1658309037900876E-3</v>
      </c>
      <c r="H213" s="623">
        <v>1.14E-3</v>
      </c>
      <c r="I213" s="624">
        <v>9.4118686757103092E-3</v>
      </c>
      <c r="J213" s="624">
        <v>6.3780954225486006E-2</v>
      </c>
      <c r="K213" s="624">
        <v>1.4027920289889299E-2</v>
      </c>
      <c r="L213" s="624">
        <v>6.7499999999999999E-3</v>
      </c>
      <c r="M213" s="624">
        <v>0.154075631445862</v>
      </c>
      <c r="N213" s="624">
        <v>2.7670391781587599E-2</v>
      </c>
      <c r="O213" s="624">
        <v>0</v>
      </c>
      <c r="P213" s="624">
        <v>1.82623693733302E-3</v>
      </c>
      <c r="Q213" s="624">
        <v>4.2027244861935797E-5</v>
      </c>
      <c r="R213" s="624">
        <v>0</v>
      </c>
      <c r="T213" s="276"/>
      <c r="BH213" s="38"/>
      <c r="BI213" s="38"/>
    </row>
    <row r="214" spans="1:61" x14ac:dyDescent="0.25">
      <c r="A214" s="78" t="s">
        <v>1325</v>
      </c>
      <c r="B214" s="620">
        <v>2.9974160206718298E-2</v>
      </c>
      <c r="C214" s="621">
        <v>2.9974160206718298E-2</v>
      </c>
      <c r="D214" s="621">
        <v>2.9974160206718298E-2</v>
      </c>
      <c r="E214" s="622">
        <v>2.9974160206718298E-2</v>
      </c>
      <c r="F214" s="72">
        <v>0</v>
      </c>
      <c r="G214" s="623">
        <v>0.10035615160349856</v>
      </c>
      <c r="H214" s="623">
        <v>5.0689999999999999E-2</v>
      </c>
      <c r="I214" s="624">
        <v>0</v>
      </c>
      <c r="J214" s="624">
        <v>2.9029683113441701E-2</v>
      </c>
      <c r="K214" s="624">
        <v>0.14951871624039101</v>
      </c>
      <c r="L214" s="624">
        <v>1.95E-2</v>
      </c>
      <c r="M214" s="624">
        <v>0.32654771713498298</v>
      </c>
      <c r="N214" s="624">
        <v>0.12340677170773801</v>
      </c>
      <c r="O214" s="624">
        <v>0</v>
      </c>
      <c r="P214" s="624">
        <v>0</v>
      </c>
      <c r="Q214" s="624">
        <v>0.16580588642930899</v>
      </c>
      <c r="R214" s="624">
        <v>0</v>
      </c>
      <c r="T214" s="276"/>
      <c r="BH214" s="38"/>
      <c r="BI214" s="38"/>
    </row>
    <row r="215" spans="1:61" x14ac:dyDescent="0.25">
      <c r="A215" s="78" t="s">
        <v>1326</v>
      </c>
      <c r="B215" s="620">
        <v>0.82897416020671799</v>
      </c>
      <c r="C215" s="621">
        <v>0.82897416020671799</v>
      </c>
      <c r="D215" s="621">
        <v>0.82897416020671799</v>
      </c>
      <c r="E215" s="622">
        <v>0.82897416020671799</v>
      </c>
      <c r="F215" s="72">
        <v>0.41658706893712327</v>
      </c>
      <c r="G215" s="623">
        <v>2.6545327380000003E-3</v>
      </c>
      <c r="H215" s="623">
        <v>1.9E-2</v>
      </c>
      <c r="I215" s="624">
        <v>5.6571637456264701E-2</v>
      </c>
      <c r="J215" s="624">
        <v>0.75179240826182103</v>
      </c>
      <c r="K215" s="624">
        <v>0.59992528950317503</v>
      </c>
      <c r="L215" s="624">
        <v>0.17463000000000001</v>
      </c>
      <c r="M215" s="624">
        <v>0.23949484331050899</v>
      </c>
      <c r="N215" s="624">
        <v>8.3094151795975693E-2</v>
      </c>
      <c r="O215" s="624">
        <v>0.13793103448275901</v>
      </c>
      <c r="P215" s="624">
        <v>0.96698569447732396</v>
      </c>
      <c r="Q215" s="624">
        <v>0.15626570184565</v>
      </c>
      <c r="R215" s="624">
        <v>0.14000000000000001</v>
      </c>
      <c r="T215" s="276"/>
      <c r="BH215" s="38"/>
      <c r="BI215" s="38"/>
    </row>
    <row r="216" spans="1:61" x14ac:dyDescent="0.25">
      <c r="A216" s="563" t="s">
        <v>1327</v>
      </c>
      <c r="B216" s="625">
        <v>2.0382428940568742E-2</v>
      </c>
      <c r="C216" s="626">
        <v>2.0382428940568742E-2</v>
      </c>
      <c r="D216" s="626">
        <v>2.0382428940568742E-2</v>
      </c>
      <c r="E216" s="627">
        <v>2.0382428940568742E-2</v>
      </c>
      <c r="F216" s="245">
        <v>2.8984552550970211E-3</v>
      </c>
      <c r="G216" s="628">
        <v>3.2334330235761044E-2</v>
      </c>
      <c r="H216" s="628">
        <v>1.4199999999998658E-3</v>
      </c>
      <c r="I216" s="629">
        <v>3.0549407289276576E-2</v>
      </c>
      <c r="J216" s="629">
        <v>9.6530303057726918E-3</v>
      </c>
      <c r="K216" s="629">
        <v>1.8704419110125214E-2</v>
      </c>
      <c r="L216" s="629">
        <v>2.2710000000000008E-2</v>
      </c>
      <c r="M216" s="629">
        <v>1.9788618348155373E-2</v>
      </c>
      <c r="N216" s="629">
        <v>1.9127937881605717E-2</v>
      </c>
      <c r="O216" s="629">
        <v>0</v>
      </c>
      <c r="P216" s="629">
        <v>1.1985525381311812E-2</v>
      </c>
      <c r="Q216" s="629">
        <v>3.2407675482429843E-3</v>
      </c>
      <c r="R216" s="629">
        <v>0</v>
      </c>
      <c r="T216" s="276"/>
      <c r="BH216" s="38"/>
      <c r="BI216" s="38"/>
    </row>
    <row r="217" spans="1:61" x14ac:dyDescent="0.25">
      <c r="A217" s="143" t="s">
        <v>1328</v>
      </c>
      <c r="B217" s="630">
        <v>6.5000000000000002E-2</v>
      </c>
      <c r="C217" s="631">
        <v>6.5000000000000002E-2</v>
      </c>
      <c r="D217" s="621">
        <v>6.5000000000000002E-2</v>
      </c>
      <c r="E217" s="622">
        <v>6.5000000000000002E-2</v>
      </c>
      <c r="F217" s="72">
        <v>0.10610905837323745</v>
      </c>
      <c r="G217" s="632">
        <v>6.5000000000000002E-2</v>
      </c>
      <c r="H217" s="623">
        <v>0.08</v>
      </c>
      <c r="I217" s="624">
        <v>0.05</v>
      </c>
      <c r="J217" s="624">
        <v>0.16</v>
      </c>
      <c r="K217" s="624">
        <v>0.05</v>
      </c>
      <c r="L217" s="624">
        <v>0.06</v>
      </c>
      <c r="M217" s="624">
        <v>0.03</v>
      </c>
      <c r="N217" s="624">
        <v>0.06</v>
      </c>
      <c r="O217" s="624">
        <v>7.0000000000000007E-2</v>
      </c>
      <c r="P217" s="624">
        <v>0.08</v>
      </c>
      <c r="Q217" s="624">
        <v>0.1</v>
      </c>
      <c r="R217" s="624">
        <v>0.08</v>
      </c>
      <c r="T217" s="276"/>
      <c r="BH217" s="38"/>
      <c r="BI217" s="38"/>
    </row>
    <row r="218" spans="1:61" x14ac:dyDescent="0.25">
      <c r="A218" s="115" t="s">
        <v>1329</v>
      </c>
      <c r="B218" s="633"/>
      <c r="C218" s="634"/>
      <c r="D218" s="634"/>
      <c r="E218" s="635"/>
      <c r="F218" s="53"/>
      <c r="G218" s="7"/>
      <c r="H218" s="7"/>
      <c r="I218" s="7"/>
      <c r="J218" s="7"/>
      <c r="K218" s="7"/>
      <c r="L218" s="7"/>
      <c r="M218" s="7"/>
      <c r="N218" s="7"/>
      <c r="O218" s="7"/>
      <c r="P218" s="7"/>
      <c r="Q218" s="7"/>
      <c r="R218" s="7"/>
      <c r="T218" s="276"/>
      <c r="BH218" s="38"/>
      <c r="BI218" s="38"/>
    </row>
    <row r="219" spans="1:61" x14ac:dyDescent="0.25">
      <c r="A219" s="78" t="s">
        <v>350</v>
      </c>
      <c r="B219" s="636"/>
      <c r="C219" s="637"/>
      <c r="D219" s="638">
        <v>1362637.1018545327</v>
      </c>
      <c r="E219" s="639">
        <v>1362637.1018545327</v>
      </c>
      <c r="F219" s="154">
        <v>2522907.8478194326</v>
      </c>
      <c r="G219" s="186">
        <v>2527923.4037721017</v>
      </c>
      <c r="H219" s="186">
        <v>2946238.4406644893</v>
      </c>
      <c r="I219" s="186">
        <v>2708589.7749123694</v>
      </c>
      <c r="J219" s="186">
        <v>1745666.2141371169</v>
      </c>
      <c r="K219" s="186">
        <v>1466526.8474996318</v>
      </c>
      <c r="L219" s="186">
        <v>2597120.0147733823</v>
      </c>
      <c r="M219" s="186">
        <v>2057597.4192189837</v>
      </c>
      <c r="N219" s="186">
        <v>2475053.0166952326</v>
      </c>
      <c r="O219" s="186">
        <v>3171653.3851554627</v>
      </c>
      <c r="P219" s="186">
        <v>1120202.5233913569</v>
      </c>
      <c r="Q219" s="186">
        <v>2155139.9447236196</v>
      </c>
      <c r="R219" s="186">
        <v>2678469.7216524724</v>
      </c>
      <c r="T219" s="276"/>
      <c r="BH219" s="38"/>
      <c r="BI219" s="38"/>
    </row>
    <row r="220" spans="1:61" x14ac:dyDescent="0.25">
      <c r="A220" s="78" t="s">
        <v>1296</v>
      </c>
      <c r="B220" s="636"/>
      <c r="C220" s="637"/>
      <c r="D220" s="638">
        <v>217347.10317419525</v>
      </c>
      <c r="E220" s="639">
        <v>217347.10317419525</v>
      </c>
      <c r="F220" s="154">
        <v>1693649.1675327774</v>
      </c>
      <c r="G220" s="186">
        <v>2370770.8217260982</v>
      </c>
      <c r="H220" s="186">
        <v>2861148.897866921</v>
      </c>
      <c r="I220" s="186">
        <v>2570189.7622149177</v>
      </c>
      <c r="J220" s="186">
        <v>460106.08727546595</v>
      </c>
      <c r="K220" s="186">
        <v>589971.78125422681</v>
      </c>
      <c r="L220" s="186">
        <v>2332258.4352630954</v>
      </c>
      <c r="M220" s="186">
        <v>732864.53532314929</v>
      </c>
      <c r="N220" s="186">
        <v>2098374.2092712717</v>
      </c>
      <c r="O220" s="186">
        <v>3012585.5802717996</v>
      </c>
      <c r="P220" s="186">
        <v>47092.061489279215</v>
      </c>
      <c r="Q220" s="186">
        <v>1791363.6672362946</v>
      </c>
      <c r="R220" s="186">
        <v>2524886.1557119708</v>
      </c>
      <c r="T220" s="276"/>
      <c r="BH220" s="38"/>
      <c r="BI220" s="38"/>
    </row>
    <row r="221" spans="1:61" x14ac:dyDescent="0.25">
      <c r="A221" s="143" t="s">
        <v>33</v>
      </c>
      <c r="B221" s="636"/>
      <c r="C221" s="637"/>
      <c r="D221" s="638">
        <v>51354.071632061648</v>
      </c>
      <c r="E221" s="639">
        <v>51354.071632061648</v>
      </c>
      <c r="F221" s="154">
        <v>772230.010909345</v>
      </c>
      <c r="G221" s="186">
        <v>1505098.1524392271</v>
      </c>
      <c r="H221" s="186">
        <v>2804057.868972824</v>
      </c>
      <c r="I221" s="186">
        <v>2015814.8324874938</v>
      </c>
      <c r="J221" s="186">
        <v>87365.482468741713</v>
      </c>
      <c r="K221" s="186">
        <v>296628.91658921802</v>
      </c>
      <c r="L221" s="186">
        <v>2243561.9011424785</v>
      </c>
      <c r="M221" s="186">
        <v>464061.80255265214</v>
      </c>
      <c r="N221" s="186">
        <v>826007.50215794158</v>
      </c>
      <c r="O221" s="186">
        <v>441413.79495821166</v>
      </c>
      <c r="P221" s="186">
        <v>3490.7270572333032</v>
      </c>
      <c r="Q221" s="186">
        <v>492676.61476176779</v>
      </c>
      <c r="R221" s="186">
        <v>2026178.4172797548</v>
      </c>
      <c r="T221" s="276"/>
      <c r="BH221" s="38"/>
      <c r="BI221" s="38"/>
    </row>
    <row r="222" spans="1:61" x14ac:dyDescent="0.25">
      <c r="A222" s="143" t="s">
        <v>130</v>
      </c>
      <c r="B222" s="636"/>
      <c r="C222" s="637"/>
      <c r="D222" s="638">
        <v>120572.54319880584</v>
      </c>
      <c r="E222" s="639">
        <v>120572.54319880584</v>
      </c>
      <c r="F222" s="154">
        <v>219244.428701194</v>
      </c>
      <c r="G222" s="186">
        <v>838241.00747075933</v>
      </c>
      <c r="H222" s="186">
        <v>10363.81012311318</v>
      </c>
      <c r="I222" s="186">
        <v>467602.84270579275</v>
      </c>
      <c r="J222" s="186">
        <v>232191.06958536821</v>
      </c>
      <c r="K222" s="186">
        <v>250204.19344179664</v>
      </c>
      <c r="L222" s="186">
        <v>47989.26765287685</v>
      </c>
      <c r="M222" s="186">
        <v>224509.99588443307</v>
      </c>
      <c r="N222" s="186">
        <v>820965.36811783561</v>
      </c>
      <c r="O222" s="186">
        <v>202511.37611001497</v>
      </c>
      <c r="P222" s="186">
        <v>42188.513482883325</v>
      </c>
      <c r="Q222" s="186">
        <v>1197744.1061929367</v>
      </c>
      <c r="R222" s="186">
        <v>465966.20212437399</v>
      </c>
      <c r="T222" s="276"/>
      <c r="BH222" s="38"/>
      <c r="BI222" s="38"/>
    </row>
    <row r="223" spans="1:61" x14ac:dyDescent="0.25">
      <c r="A223" s="563" t="s">
        <v>173</v>
      </c>
      <c r="B223" s="640"/>
      <c r="C223" s="641"/>
      <c r="D223" s="642">
        <v>45420.488343327757</v>
      </c>
      <c r="E223" s="643">
        <v>45420.488343327757</v>
      </c>
      <c r="F223" s="109">
        <v>702174.72792223841</v>
      </c>
      <c r="G223" s="644">
        <v>27431.661816111788</v>
      </c>
      <c r="H223" s="644">
        <v>46727.218770983898</v>
      </c>
      <c r="I223" s="644">
        <v>86772.087021631189</v>
      </c>
      <c r="J223" s="644">
        <v>140549.53522135603</v>
      </c>
      <c r="K223" s="644">
        <v>43138.67122321215</v>
      </c>
      <c r="L223" s="644">
        <v>40707.266467740119</v>
      </c>
      <c r="M223" s="644">
        <v>44292.736886064093</v>
      </c>
      <c r="N223" s="644">
        <v>451401.33899549465</v>
      </c>
      <c r="O223" s="644">
        <v>2368660.4092035731</v>
      </c>
      <c r="P223" s="644">
        <v>1412.820949162586</v>
      </c>
      <c r="Q223" s="644">
        <v>100942.94628159009</v>
      </c>
      <c r="R223" s="644">
        <v>32741.536307842027</v>
      </c>
      <c r="T223" s="276"/>
      <c r="BH223" s="38"/>
      <c r="BI223" s="38"/>
    </row>
    <row r="224" spans="1:61" x14ac:dyDescent="0.25">
      <c r="A224" s="143" t="s">
        <v>174</v>
      </c>
      <c r="B224" s="636"/>
      <c r="C224" s="637"/>
      <c r="D224" s="638">
        <v>1166.6903376694811</v>
      </c>
      <c r="E224" s="639">
        <v>1166.6903376694811</v>
      </c>
      <c r="F224" s="154">
        <v>696.10286157393591</v>
      </c>
      <c r="G224" s="186">
        <v>142.62363740653601</v>
      </c>
      <c r="H224" s="186">
        <v>164.12482780104801</v>
      </c>
      <c r="I224" s="186">
        <v>200.86576055682582</v>
      </c>
      <c r="J224" s="186">
        <v>1194.4839671644543</v>
      </c>
      <c r="K224" s="186">
        <v>868.99027906259221</v>
      </c>
      <c r="L224" s="186">
        <v>350.0339945436483</v>
      </c>
      <c r="M224" s="186">
        <v>418.5451668731929</v>
      </c>
      <c r="N224" s="186">
        <v>244.11111468288749</v>
      </c>
      <c r="O224" s="186">
        <v>349.76415395830952</v>
      </c>
      <c r="P224" s="186">
        <v>1360.9791344183793</v>
      </c>
      <c r="Q224" s="186">
        <v>346.0556217355736</v>
      </c>
      <c r="R224" s="186">
        <v>315.51769603809686</v>
      </c>
      <c r="T224" s="276"/>
      <c r="BH224" s="38"/>
      <c r="BI224" s="38"/>
    </row>
    <row r="225" spans="1:61" x14ac:dyDescent="0.25">
      <c r="A225" s="69" t="s">
        <v>77</v>
      </c>
      <c r="B225" s="633"/>
      <c r="C225" s="634"/>
      <c r="D225" s="645">
        <v>3.8342485059908364</v>
      </c>
      <c r="E225" s="646">
        <v>3.8342485059908364</v>
      </c>
      <c r="F225" s="97">
        <v>16.246327343215373</v>
      </c>
      <c r="G225" s="21">
        <v>20.967629323302745</v>
      </c>
      <c r="H225" s="21">
        <v>23.620422602581559</v>
      </c>
      <c r="I225" s="21">
        <v>22.174826630398073</v>
      </c>
      <c r="J225" s="21">
        <v>7.1294152289816743</v>
      </c>
      <c r="K225" s="21">
        <v>5.9000915656600181</v>
      </c>
      <c r="L225" s="21">
        <v>19.556712812896983</v>
      </c>
      <c r="M225" s="21">
        <v>13.299524033791492</v>
      </c>
      <c r="N225" s="21">
        <v>19.005621888448971</v>
      </c>
      <c r="O225" s="21">
        <v>20.366848064156621</v>
      </c>
      <c r="P225" s="21">
        <v>0.53528990020663592</v>
      </c>
      <c r="Q225" s="21">
        <v>16.544886344414003</v>
      </c>
      <c r="R225" s="21">
        <v>20.875486917142762</v>
      </c>
      <c r="T225" s="276"/>
      <c r="BH225" s="38"/>
      <c r="BI225" s="38"/>
    </row>
    <row r="226" spans="1:61" x14ac:dyDescent="0.25">
      <c r="A226" s="78" t="s">
        <v>78</v>
      </c>
      <c r="B226" s="636"/>
      <c r="C226" s="637"/>
      <c r="D226" s="647">
        <v>69.571074530311961</v>
      </c>
      <c r="E226" s="648">
        <v>69.571074530311961</v>
      </c>
      <c r="F226" s="42">
        <v>139.85192943058581</v>
      </c>
      <c r="G226" s="30">
        <v>54.117831463639739</v>
      </c>
      <c r="H226" s="30">
        <v>26.631593046171439</v>
      </c>
      <c r="I226" s="30">
        <v>53.222667153129947</v>
      </c>
      <c r="J226" s="30">
        <v>119.52142547987913</v>
      </c>
      <c r="K226" s="30">
        <v>35.500768279530973</v>
      </c>
      <c r="L226" s="30">
        <v>31.680631098412654</v>
      </c>
      <c r="M226" s="30">
        <v>236.37559556954216</v>
      </c>
      <c r="N226" s="30">
        <v>94.034649659199516</v>
      </c>
      <c r="O226" s="30">
        <v>60.830828754496878</v>
      </c>
      <c r="P226" s="30">
        <v>4.7023040835868475</v>
      </c>
      <c r="Q226" s="30">
        <v>60.338756268066597</v>
      </c>
      <c r="R226" s="30">
        <v>45.032679136646095</v>
      </c>
      <c r="T226" s="276"/>
      <c r="BH226" s="38"/>
      <c r="BI226" s="38"/>
    </row>
    <row r="227" spans="1:61" x14ac:dyDescent="0.25">
      <c r="A227" s="78" t="s">
        <v>79</v>
      </c>
      <c r="B227" s="636"/>
      <c r="C227" s="637"/>
      <c r="D227" s="647">
        <v>39.039891904887106</v>
      </c>
      <c r="E227" s="648">
        <v>39.039891904887106</v>
      </c>
      <c r="F227" s="42">
        <v>354.4155407831999</v>
      </c>
      <c r="G227" s="30">
        <v>125.03095440230916</v>
      </c>
      <c r="H227" s="30">
        <v>146.27572545414026</v>
      </c>
      <c r="I227" s="30">
        <v>153.99038999093216</v>
      </c>
      <c r="J227" s="30">
        <v>93.525536193164712</v>
      </c>
      <c r="K227" s="30">
        <v>48.676995475047185</v>
      </c>
      <c r="L227" s="30">
        <v>122.0633172429703</v>
      </c>
      <c r="M227" s="30">
        <v>92.509686673882968</v>
      </c>
      <c r="N227" s="30">
        <v>274.27844624482191</v>
      </c>
      <c r="O227" s="30">
        <v>1001.4535964811425</v>
      </c>
      <c r="P227" s="30">
        <v>3.5197389649656854</v>
      </c>
      <c r="Q227" s="30">
        <v>128.63192569203102</v>
      </c>
      <c r="R227" s="30">
        <v>137.45025290282732</v>
      </c>
      <c r="T227" s="276"/>
      <c r="BH227" s="38"/>
      <c r="BI227" s="38"/>
    </row>
    <row r="228" spans="1:61" x14ac:dyDescent="0.25">
      <c r="A228" s="78" t="s">
        <v>80</v>
      </c>
      <c r="B228" s="636"/>
      <c r="C228" s="637"/>
      <c r="D228" s="647">
        <v>29.287972293154489</v>
      </c>
      <c r="E228" s="648">
        <v>29.287972293154489</v>
      </c>
      <c r="F228" s="42">
        <v>73.224506428271781</v>
      </c>
      <c r="G228" s="30">
        <v>28.502533672717682</v>
      </c>
      <c r="H228" s="30">
        <v>48.404064425344082</v>
      </c>
      <c r="I228" s="30">
        <v>42.001565396925074</v>
      </c>
      <c r="J228" s="30">
        <v>50.407856036185393</v>
      </c>
      <c r="K228" s="30">
        <v>15.119018407150806</v>
      </c>
      <c r="L228" s="30">
        <v>42.613045089950532</v>
      </c>
      <c r="M228" s="30">
        <v>105.39284563048439</v>
      </c>
      <c r="N228" s="30">
        <v>40.924733676278969</v>
      </c>
      <c r="O228" s="30">
        <v>48.633211065302689</v>
      </c>
      <c r="P228" s="30">
        <v>1.3627043050804384</v>
      </c>
      <c r="Q228" s="30">
        <v>12.129581015041605</v>
      </c>
      <c r="R228" s="30">
        <v>35.223255165850993</v>
      </c>
      <c r="T228" s="276"/>
      <c r="BH228" s="38"/>
      <c r="BI228" s="38"/>
    </row>
    <row r="229" spans="1:61" x14ac:dyDescent="0.25">
      <c r="A229" s="143" t="s">
        <v>81</v>
      </c>
      <c r="B229" s="636"/>
      <c r="C229" s="637"/>
      <c r="D229" s="647">
        <v>9.1163403309659881</v>
      </c>
      <c r="E229" s="648">
        <v>9.1163403309659881</v>
      </c>
      <c r="F229" s="42">
        <v>27.997688487966894</v>
      </c>
      <c r="G229" s="30">
        <v>11.684949286976249</v>
      </c>
      <c r="H229" s="30">
        <v>18.440672075691186</v>
      </c>
      <c r="I229" s="30">
        <v>16.326223741187484</v>
      </c>
      <c r="J229" s="30">
        <v>16.185336272293018</v>
      </c>
      <c r="K229" s="30">
        <v>5.4712812723179658</v>
      </c>
      <c r="L229" s="30">
        <v>15.962003280678607</v>
      </c>
      <c r="M229" s="30">
        <v>32.056134917671983</v>
      </c>
      <c r="N229" s="30">
        <v>17.51225692460342</v>
      </c>
      <c r="O229" s="30">
        <v>32.804584171579727</v>
      </c>
      <c r="P229" s="30">
        <v>0.46562810093704504</v>
      </c>
      <c r="Q229" s="30">
        <v>6.4789469538979407</v>
      </c>
      <c r="R229" s="30">
        <v>13.96051170353461</v>
      </c>
      <c r="T229" s="276"/>
      <c r="BH229" s="38"/>
      <c r="BI229" s="38"/>
    </row>
    <row r="230" spans="1:61" x14ac:dyDescent="0.25">
      <c r="A230" s="78" t="s">
        <v>82</v>
      </c>
      <c r="B230" s="636"/>
      <c r="C230" s="637"/>
      <c r="D230" s="647">
        <v>34.379694756254111</v>
      </c>
      <c r="E230" s="648">
        <v>34.379694756254111</v>
      </c>
      <c r="F230" s="42">
        <v>412.85749745184791</v>
      </c>
      <c r="G230" s="30">
        <v>392.71678495820402</v>
      </c>
      <c r="H230" s="30">
        <v>711.97882277751785</v>
      </c>
      <c r="I230" s="30">
        <v>534.19331497661926</v>
      </c>
      <c r="J230" s="30">
        <v>77.248373401322141</v>
      </c>
      <c r="K230" s="30">
        <v>91.540337657332387</v>
      </c>
      <c r="L230" s="30">
        <v>572.0600899194892</v>
      </c>
      <c r="M230" s="30">
        <v>155.09992935117339</v>
      </c>
      <c r="N230" s="30">
        <v>352.01963004003733</v>
      </c>
      <c r="O230" s="30">
        <v>807.38613465956348</v>
      </c>
      <c r="P230" s="30">
        <v>2.0764141459776457</v>
      </c>
      <c r="Q230" s="30">
        <v>166.04813078815246</v>
      </c>
      <c r="R230" s="30">
        <v>514.92612358925066</v>
      </c>
      <c r="T230" s="276"/>
      <c r="BH230" s="38"/>
      <c r="BI230" s="38"/>
    </row>
    <row r="231" spans="1:61" x14ac:dyDescent="0.25">
      <c r="A231" s="143" t="s">
        <v>83</v>
      </c>
      <c r="B231" s="636"/>
      <c r="C231" s="637"/>
      <c r="D231" s="649">
        <v>1.2558119602161233</v>
      </c>
      <c r="E231" s="650">
        <v>1.2558119602161233</v>
      </c>
      <c r="F231" s="549">
        <v>2.9734306644460085</v>
      </c>
      <c r="G231" s="651">
        <v>0.80385648148375166</v>
      </c>
      <c r="H231" s="651">
        <v>0.89259466227122031</v>
      </c>
      <c r="I231" s="651">
        <v>1.0746903132186683</v>
      </c>
      <c r="J231" s="651">
        <v>2.1807677575431783</v>
      </c>
      <c r="K231" s="651">
        <v>0.59333834483720205</v>
      </c>
      <c r="L231" s="651">
        <v>0.88827587579042033</v>
      </c>
      <c r="M231" s="651">
        <v>4.3305509207915263</v>
      </c>
      <c r="N231" s="651">
        <v>1.6954793128647669</v>
      </c>
      <c r="O231" s="651">
        <v>2.4216785496435902</v>
      </c>
      <c r="P231" s="651">
        <v>6.7247529007127424E-2</v>
      </c>
      <c r="Q231" s="651">
        <v>0.64423081201355181</v>
      </c>
      <c r="R231" s="651">
        <v>0.75071945302045573</v>
      </c>
      <c r="T231" s="276"/>
      <c r="BH231" s="38"/>
      <c r="BI231" s="38"/>
    </row>
    <row r="232" spans="1:61" x14ac:dyDescent="0.25">
      <c r="A232" s="143" t="s">
        <v>84</v>
      </c>
      <c r="B232" s="636"/>
      <c r="C232" s="637"/>
      <c r="D232" s="649">
        <v>2.804040629224974</v>
      </c>
      <c r="E232" s="650">
        <v>2.804040629224974</v>
      </c>
      <c r="F232" s="549">
        <v>5.9671296520229262</v>
      </c>
      <c r="G232" s="651">
        <v>1.8588693704233705</v>
      </c>
      <c r="H232" s="651">
        <v>1.9861265257155314</v>
      </c>
      <c r="I232" s="651">
        <v>2.386289720557246</v>
      </c>
      <c r="J232" s="651">
        <v>4.8021307273087368</v>
      </c>
      <c r="K232" s="651">
        <v>1.3091499421468229</v>
      </c>
      <c r="L232" s="651">
        <v>1.9843794825651586</v>
      </c>
      <c r="M232" s="651">
        <v>9.77253269264531</v>
      </c>
      <c r="N232" s="651">
        <v>3.392861352738</v>
      </c>
      <c r="O232" s="651">
        <v>2.8209605093091863</v>
      </c>
      <c r="P232" s="651">
        <v>0.15411047378403347</v>
      </c>
      <c r="Q232" s="651">
        <v>1.4305091146028799</v>
      </c>
      <c r="R232" s="651">
        <v>1.7769498369761321</v>
      </c>
      <c r="T232" s="276"/>
      <c r="BH232" s="38"/>
      <c r="BI232" s="38"/>
    </row>
    <row r="233" spans="1:61" x14ac:dyDescent="0.25">
      <c r="A233" s="78" t="s">
        <v>85</v>
      </c>
      <c r="B233" s="636"/>
      <c r="C233" s="637"/>
      <c r="D233" s="647">
        <v>47.567863100074206</v>
      </c>
      <c r="E233" s="648">
        <v>47.567863100074206</v>
      </c>
      <c r="F233" s="42">
        <v>270.90297629400879</v>
      </c>
      <c r="G233" s="30">
        <v>414.365488505759</v>
      </c>
      <c r="H233" s="30">
        <v>420.29458629068506</v>
      </c>
      <c r="I233" s="30">
        <v>414.69186510993086</v>
      </c>
      <c r="J233" s="30">
        <v>95.607344161635964</v>
      </c>
      <c r="K233" s="30">
        <v>108.2737721243044</v>
      </c>
      <c r="L233" s="30">
        <v>346.57501547564965</v>
      </c>
      <c r="M233" s="30">
        <v>148.11214347966362</v>
      </c>
      <c r="N233" s="30">
        <v>373.21887797180375</v>
      </c>
      <c r="O233" s="30">
        <v>436.94232028805266</v>
      </c>
      <c r="P233" s="30">
        <v>10.523918708722286</v>
      </c>
      <c r="Q233" s="30">
        <v>356.98024599055054</v>
      </c>
      <c r="R233" s="30">
        <v>337.29597302420325</v>
      </c>
      <c r="T233" s="276"/>
      <c r="BH233" s="38"/>
      <c r="BI233" s="38"/>
    </row>
    <row r="234" spans="1:61" x14ac:dyDescent="0.25">
      <c r="A234" s="78" t="s">
        <v>86</v>
      </c>
      <c r="B234" s="636"/>
      <c r="C234" s="637"/>
      <c r="D234" s="647">
        <v>1.0827573583620613</v>
      </c>
      <c r="E234" s="648">
        <v>1.0827573583620613</v>
      </c>
      <c r="F234" s="42">
        <v>3.4212712078979743</v>
      </c>
      <c r="G234" s="30">
        <v>3.1653009905220042</v>
      </c>
      <c r="H234" s="30">
        <v>4.5455223166218541</v>
      </c>
      <c r="I234" s="30">
        <v>3.860446410569792</v>
      </c>
      <c r="J234" s="30">
        <v>1.8910529830284086</v>
      </c>
      <c r="K234" s="30">
        <v>0.99653476967834054</v>
      </c>
      <c r="L234" s="30">
        <v>3.791163517001833</v>
      </c>
      <c r="M234" s="30">
        <v>4.0147749420865999</v>
      </c>
      <c r="N234" s="30">
        <v>2.8840639213830586</v>
      </c>
      <c r="O234" s="30">
        <v>2.5301106663289756</v>
      </c>
      <c r="P234" s="30">
        <v>7.9786766302795298E-2</v>
      </c>
      <c r="Q234" s="30">
        <v>1.8544274567714769</v>
      </c>
      <c r="R234" s="30">
        <v>4.0114467944722971</v>
      </c>
      <c r="T234" s="276"/>
      <c r="BH234" s="38"/>
      <c r="BI234" s="38"/>
    </row>
    <row r="235" spans="1:61" x14ac:dyDescent="0.25">
      <c r="A235" s="563" t="s">
        <v>87</v>
      </c>
      <c r="B235" s="640"/>
      <c r="C235" s="641"/>
      <c r="D235" s="642">
        <v>16012.506184463875</v>
      </c>
      <c r="E235" s="643">
        <v>16012.506184463875</v>
      </c>
      <c r="F235" s="109">
        <v>149811.61547651756</v>
      </c>
      <c r="G235" s="644">
        <v>202576.90281232548</v>
      </c>
      <c r="H235" s="644">
        <v>284785.48944219004</v>
      </c>
      <c r="I235" s="644">
        <v>236602.2775308328</v>
      </c>
      <c r="J235" s="644">
        <v>34252.305436870527</v>
      </c>
      <c r="K235" s="644">
        <v>48142.979361866725</v>
      </c>
      <c r="L235" s="644">
        <v>230482.87402513099</v>
      </c>
      <c r="M235" s="644">
        <v>62917.654703366119</v>
      </c>
      <c r="N235" s="644">
        <v>169757.40621297044</v>
      </c>
      <c r="O235" s="644">
        <v>258191.52144344276</v>
      </c>
      <c r="P235" s="644">
        <v>2971.3068265860497</v>
      </c>
      <c r="Q235" s="644">
        <v>129070.92485154682</v>
      </c>
      <c r="R235" s="644">
        <v>233292.42794737281</v>
      </c>
      <c r="T235" s="276"/>
      <c r="BH235" s="38"/>
      <c r="BI235" s="38"/>
    </row>
    <row r="236" spans="1:61" x14ac:dyDescent="0.25">
      <c r="A236" s="117" t="s">
        <v>1330</v>
      </c>
      <c r="B236" s="636"/>
      <c r="C236" s="637"/>
      <c r="D236" s="637"/>
      <c r="E236" s="652"/>
      <c r="G236" s="13"/>
      <c r="H236" s="13"/>
      <c r="I236" s="13"/>
      <c r="J236" s="13"/>
      <c r="K236" s="13"/>
      <c r="L236" s="13"/>
      <c r="M236" s="13"/>
      <c r="N236" s="13"/>
      <c r="O236" s="13"/>
      <c r="P236" s="13"/>
      <c r="Q236" s="13"/>
      <c r="R236" s="13"/>
      <c r="T236" s="276"/>
      <c r="BH236" s="38"/>
      <c r="BI236" s="38"/>
    </row>
    <row r="237" spans="1:61" x14ac:dyDescent="0.25">
      <c r="A237" s="78" t="s">
        <v>77</v>
      </c>
      <c r="B237" s="636"/>
      <c r="C237" s="637"/>
      <c r="D237" s="647">
        <v>0.61644145310498111</v>
      </c>
      <c r="E237" s="648">
        <v>0.61644145310498111</v>
      </c>
      <c r="F237" s="41">
        <v>2.2619162734425062</v>
      </c>
      <c r="G237" s="40">
        <v>1.4383920362293461</v>
      </c>
      <c r="H237" s="40">
        <v>1.189764311393988</v>
      </c>
      <c r="I237" s="40">
        <v>1.4471741963638762</v>
      </c>
      <c r="J237" s="40">
        <v>1.1580332181667627</v>
      </c>
      <c r="K237" s="40">
        <v>0.55155860222211095</v>
      </c>
      <c r="L237" s="40">
        <v>1.0508705708884074</v>
      </c>
      <c r="M237" s="40">
        <v>1.9250422614375666</v>
      </c>
      <c r="N237" s="40">
        <v>2.0265431336737452</v>
      </c>
      <c r="O237" s="40">
        <v>3.8288709311981335</v>
      </c>
      <c r="P237" s="40">
        <v>6.1281107203875598E-2</v>
      </c>
      <c r="Q237" s="40">
        <v>1.465592246360069</v>
      </c>
      <c r="R237" s="40">
        <v>1.1347195520543512</v>
      </c>
      <c r="T237" s="276"/>
      <c r="BH237" s="38"/>
      <c r="BI237" s="38"/>
    </row>
    <row r="238" spans="1:61" x14ac:dyDescent="0.25">
      <c r="A238" s="78" t="s">
        <v>78</v>
      </c>
      <c r="B238" s="636"/>
      <c r="C238" s="637"/>
      <c r="D238" s="647">
        <v>15.45871155049203</v>
      </c>
      <c r="E238" s="648">
        <v>15.45871155049203</v>
      </c>
      <c r="F238" s="41">
        <v>29.247374246489805</v>
      </c>
      <c r="G238" s="40">
        <v>11.706995125108596</v>
      </c>
      <c r="H238" s="40">
        <v>7.0654809541472225</v>
      </c>
      <c r="I238" s="40">
        <v>12.058901125041089</v>
      </c>
      <c r="J238" s="40">
        <v>26.314562986984722</v>
      </c>
      <c r="K238" s="40">
        <v>7.6025627430218101</v>
      </c>
      <c r="L238" s="40">
        <v>7.9584790036612851</v>
      </c>
      <c r="M238" s="40">
        <v>53.127452932297359</v>
      </c>
      <c r="N238" s="40">
        <v>18.935650119173026</v>
      </c>
      <c r="O238" s="40">
        <v>5.2095971500193201</v>
      </c>
      <c r="P238" s="40">
        <v>1.0092314155161508</v>
      </c>
      <c r="Q238" s="40">
        <v>11.896332664392531</v>
      </c>
      <c r="R238" s="40">
        <v>8.1965900425039049</v>
      </c>
      <c r="T238" s="276"/>
      <c r="BH238" s="38"/>
      <c r="BI238" s="38"/>
    </row>
    <row r="239" spans="1:61" x14ac:dyDescent="0.25">
      <c r="A239" s="78" t="s">
        <v>79</v>
      </c>
      <c r="B239" s="636"/>
      <c r="C239" s="637"/>
      <c r="D239" s="647">
        <v>5.1473123157159133</v>
      </c>
      <c r="E239" s="648">
        <v>5.1473123157159133</v>
      </c>
      <c r="F239" s="41">
        <v>23.491898828938986</v>
      </c>
      <c r="G239" s="40">
        <v>31.874528556249256</v>
      </c>
      <c r="H239" s="40">
        <v>42.671088623999324</v>
      </c>
      <c r="I239" s="40">
        <v>36.483272118660395</v>
      </c>
      <c r="J239" s="40">
        <v>9.4105882245849273</v>
      </c>
      <c r="K239" s="40">
        <v>8.3157304282565043</v>
      </c>
      <c r="L239" s="40">
        <v>34.969482369148515</v>
      </c>
      <c r="M239" s="40">
        <v>19.463310698158779</v>
      </c>
      <c r="N239" s="40">
        <v>25.976946981109364</v>
      </c>
      <c r="O239" s="40">
        <v>24.578564325074268</v>
      </c>
      <c r="P239" s="40">
        <v>0.63328699430242863</v>
      </c>
      <c r="Q239" s="40">
        <v>20.816802281432633</v>
      </c>
      <c r="R239" s="40">
        <v>34.823476747471595</v>
      </c>
      <c r="T239" s="276"/>
      <c r="BH239" s="38"/>
      <c r="BI239" s="38"/>
    </row>
    <row r="240" spans="1:61" x14ac:dyDescent="0.25">
      <c r="A240" s="78" t="s">
        <v>80</v>
      </c>
      <c r="B240" s="636"/>
      <c r="C240" s="637"/>
      <c r="D240" s="647">
        <v>6.5195599709172392</v>
      </c>
      <c r="E240" s="648">
        <v>6.5195599709172392</v>
      </c>
      <c r="F240" s="41">
        <v>13.77244996420764</v>
      </c>
      <c r="G240" s="40">
        <v>5.4351671254966423</v>
      </c>
      <c r="H240" s="40">
        <v>8.9965181505932978</v>
      </c>
      <c r="I240" s="40">
        <v>7.951781228614597</v>
      </c>
      <c r="J240" s="40">
        <v>11.002398153511656</v>
      </c>
      <c r="K240" s="40">
        <v>3.116402459854132</v>
      </c>
      <c r="L240" s="40">
        <v>8.0786769165939916</v>
      </c>
      <c r="M240" s="40">
        <v>23.676905052032101</v>
      </c>
      <c r="N240" s="40">
        <v>7.2473595231192141</v>
      </c>
      <c r="O240" s="40">
        <v>2.4694078277438223</v>
      </c>
      <c r="P240" s="40">
        <v>0.30676060476429085</v>
      </c>
      <c r="Q240" s="40">
        <v>2.1350922155242102</v>
      </c>
      <c r="R240" s="40">
        <v>6.5765617305449267</v>
      </c>
      <c r="T240" s="276"/>
      <c r="BH240" s="38"/>
      <c r="BI240" s="38"/>
    </row>
    <row r="241" spans="1:61" x14ac:dyDescent="0.25">
      <c r="A241" s="143" t="s">
        <v>81</v>
      </c>
      <c r="B241" s="636"/>
      <c r="C241" s="637"/>
      <c r="D241" s="647">
        <v>1.99999246561315</v>
      </c>
      <c r="E241" s="648">
        <v>1.99999246561315</v>
      </c>
      <c r="F241" s="41">
        <v>5.0052611358815513</v>
      </c>
      <c r="G241" s="40">
        <v>3.3888923674886371</v>
      </c>
      <c r="H241" s="40">
        <v>5.4890159987628007</v>
      </c>
      <c r="I241" s="40">
        <v>4.5356961844541726</v>
      </c>
      <c r="J241" s="40">
        <v>3.3973027537023079</v>
      </c>
      <c r="K241" s="40">
        <v>1.2982470617089579</v>
      </c>
      <c r="L241" s="40">
        <v>4.6618371510705376</v>
      </c>
      <c r="M241" s="40">
        <v>7.4543740176245592</v>
      </c>
      <c r="N241" s="40">
        <v>3.3015054248164186</v>
      </c>
      <c r="O241" s="40">
        <v>1.6867198364510809</v>
      </c>
      <c r="P241" s="40">
        <v>0.10670743184732977</v>
      </c>
      <c r="Q241" s="40">
        <v>1.5249243130544843</v>
      </c>
      <c r="R241" s="40">
        <v>4.1304731366274261</v>
      </c>
      <c r="BH241" s="38"/>
      <c r="BI241" s="38"/>
    </row>
    <row r="242" spans="1:61" x14ac:dyDescent="0.25">
      <c r="A242" s="78" t="s">
        <v>82</v>
      </c>
      <c r="B242" s="636"/>
      <c r="C242" s="637"/>
      <c r="D242" s="647">
        <v>7.2796488016318879</v>
      </c>
      <c r="E242" s="648">
        <v>7.2796488016318879</v>
      </c>
      <c r="F242" s="41">
        <v>82.287929522447683</v>
      </c>
      <c r="G242" s="40">
        <v>142.34173792938958</v>
      </c>
      <c r="H242" s="40">
        <v>263.63778065328438</v>
      </c>
      <c r="I242" s="40">
        <v>190.79688248702217</v>
      </c>
      <c r="J242" s="40">
        <v>12.929367638894581</v>
      </c>
      <c r="K242" s="40">
        <v>29.08013052435966</v>
      </c>
      <c r="L242" s="40">
        <v>211.27201935241521</v>
      </c>
      <c r="M242" s="40">
        <v>51.002134342388651</v>
      </c>
      <c r="N242" s="40">
        <v>83.519310741985578</v>
      </c>
      <c r="O242" s="40">
        <v>62.583800601015653</v>
      </c>
      <c r="P242" s="40">
        <v>0.46336294000121586</v>
      </c>
      <c r="Q242" s="40">
        <v>48.198056687086741</v>
      </c>
      <c r="R242" s="40">
        <v>190.80769513500917</v>
      </c>
      <c r="BH242" s="38"/>
      <c r="BI242" s="38"/>
    </row>
    <row r="243" spans="1:61" x14ac:dyDescent="0.25">
      <c r="A243" s="143" t="s">
        <v>83</v>
      </c>
      <c r="B243" s="636"/>
      <c r="C243" s="637"/>
      <c r="D243" s="649">
        <v>0.26628873809653547</v>
      </c>
      <c r="E243" s="650">
        <v>0.26628873809653547</v>
      </c>
      <c r="F243" s="549">
        <v>0.54024162096249351</v>
      </c>
      <c r="G243" s="651">
        <v>0.19429899366897727</v>
      </c>
      <c r="H243" s="651">
        <v>0.24424973894075983</v>
      </c>
      <c r="I243" s="651">
        <v>0.25740522280406958</v>
      </c>
      <c r="J243" s="651">
        <v>0.45148673913523224</v>
      </c>
      <c r="K243" s="651">
        <v>0.12497060933675085</v>
      </c>
      <c r="L243" s="651">
        <v>0.23274493628299214</v>
      </c>
      <c r="M243" s="651">
        <v>0.94384602814762619</v>
      </c>
      <c r="N243" s="651">
        <v>0.30036873797738783</v>
      </c>
      <c r="O243" s="651">
        <v>0.11922538129754717</v>
      </c>
      <c r="P243" s="651">
        <v>1.4176705480007235E-2</v>
      </c>
      <c r="Q243" s="651">
        <v>0.12204016035879821</v>
      </c>
      <c r="R243" s="651">
        <v>0.20003390764796394</v>
      </c>
      <c r="BH243" s="38"/>
      <c r="BI243" s="38"/>
    </row>
    <row r="244" spans="1:61" x14ac:dyDescent="0.25">
      <c r="A244" s="156" t="s">
        <v>84</v>
      </c>
      <c r="B244" s="640"/>
      <c r="C244" s="641"/>
      <c r="D244" s="653">
        <v>0.635703458187444</v>
      </c>
      <c r="E244" s="654">
        <v>0.635703458187444</v>
      </c>
      <c r="F244" s="556">
        <v>1.2624340059411854</v>
      </c>
      <c r="G244" s="655">
        <v>0.4779678015125472</v>
      </c>
      <c r="H244" s="655">
        <v>0.50376895638047037</v>
      </c>
      <c r="I244" s="655">
        <v>0.58700891178206194</v>
      </c>
      <c r="J244" s="655">
        <v>1.0789292214477717</v>
      </c>
      <c r="K244" s="655">
        <v>0.30442062742476483</v>
      </c>
      <c r="L244" s="655">
        <v>0.49399317811894927</v>
      </c>
      <c r="M244" s="655">
        <v>2.233084882684401</v>
      </c>
      <c r="N244" s="655">
        <v>0.73960584209983082</v>
      </c>
      <c r="O244" s="655">
        <v>0.25322006174630185</v>
      </c>
      <c r="P244" s="655">
        <v>3.6341817360559366E-2</v>
      </c>
      <c r="Q244" s="655">
        <v>0.35792960964357623</v>
      </c>
      <c r="R244" s="655">
        <v>0.45175397624835933</v>
      </c>
      <c r="BH244" s="38"/>
      <c r="BI244" s="38"/>
    </row>
    <row r="245" spans="1:61" x14ac:dyDescent="0.25">
      <c r="BH245" s="38"/>
      <c r="BI245" s="38"/>
    </row>
    <row r="246" spans="1:61" ht="15" customHeight="1" x14ac:dyDescent="0.25">
      <c r="A246" s="6" t="s">
        <v>1331</v>
      </c>
      <c r="C246" s="38"/>
      <c r="D246" s="38"/>
      <c r="E246" s="38"/>
      <c r="F246" s="38"/>
      <c r="G246" s="38"/>
    </row>
    <row r="248" spans="1:61" x14ac:dyDescent="0.25">
      <c r="B248" s="45" t="s">
        <v>1209</v>
      </c>
      <c r="C248" s="38"/>
      <c r="D248" s="38"/>
      <c r="E248" s="38"/>
      <c r="F248" s="38"/>
      <c r="G248" s="38"/>
      <c r="H248" s="38"/>
      <c r="I248" s="38"/>
      <c r="J248" s="38"/>
      <c r="L248" s="246"/>
    </row>
    <row r="249" spans="1:61" x14ac:dyDescent="0.25">
      <c r="A249" s="38"/>
      <c r="B249" s="38"/>
      <c r="C249" s="403">
        <v>2.1600000000000001E-2</v>
      </c>
      <c r="D249" s="403">
        <v>0.14699999999999999</v>
      </c>
      <c r="E249" s="403">
        <v>4.5279999999999996</v>
      </c>
      <c r="F249" s="403">
        <v>0.18</v>
      </c>
      <c r="G249" s="403">
        <v>0.14000000000000001</v>
      </c>
      <c r="H249" s="403">
        <v>7.6230000000000002</v>
      </c>
      <c r="I249" s="403"/>
      <c r="J249" s="403"/>
      <c r="K249" s="656">
        <v>3.2899999999999999E-2</v>
      </c>
      <c r="L249" s="656">
        <v>6.5799999999999999E-3</v>
      </c>
    </row>
    <row r="250" spans="1:61" x14ac:dyDescent="0.25">
      <c r="C250" s="657">
        <v>2.1600000000000001E-2</v>
      </c>
      <c r="D250" s="657">
        <v>0.14699999999999999</v>
      </c>
      <c r="E250" s="657">
        <v>4.5279999999999996</v>
      </c>
      <c r="F250" s="657">
        <v>0.18</v>
      </c>
      <c r="G250" s="657">
        <v>0.14000000000000001</v>
      </c>
      <c r="H250" s="658">
        <v>7.6230000000000002</v>
      </c>
      <c r="I250" s="403"/>
      <c r="J250" s="403"/>
      <c r="K250" s="658">
        <v>3.2899999999999999E-2</v>
      </c>
      <c r="L250" s="658">
        <v>6.5799999999999999E-3</v>
      </c>
      <c r="M250" s="5" t="s">
        <v>1332</v>
      </c>
    </row>
    <row r="251" spans="1:61" x14ac:dyDescent="0.25">
      <c r="C251" s="659">
        <v>2.0400000000000001E-2</v>
      </c>
      <c r="D251" s="659">
        <v>0.158</v>
      </c>
      <c r="E251" s="659">
        <v>4.2263999999999999</v>
      </c>
      <c r="F251" s="659">
        <v>0.1694</v>
      </c>
      <c r="G251" s="659">
        <v>0.13150000000000001</v>
      </c>
      <c r="H251" s="659">
        <v>3.6036999999999999</v>
      </c>
      <c r="I251" s="403"/>
      <c r="J251" s="403"/>
      <c r="K251" s="659">
        <v>3.1E-2</v>
      </c>
      <c r="L251" s="659">
        <v>6.1999999999999998E-3</v>
      </c>
      <c r="M251" s="5" t="s">
        <v>1333</v>
      </c>
    </row>
    <row r="252" spans="1:61" x14ac:dyDescent="0.25">
      <c r="C252" s="403">
        <v>2.0400000000000001E-2</v>
      </c>
      <c r="D252" s="403">
        <v>0.158</v>
      </c>
      <c r="E252" s="403">
        <v>4.2263999999999999</v>
      </c>
      <c r="F252" s="403">
        <v>0.1694</v>
      </c>
      <c r="G252" s="403">
        <v>0.13150000000000001</v>
      </c>
      <c r="H252" s="403">
        <v>3.6036999999999999</v>
      </c>
      <c r="I252" s="403"/>
      <c r="J252" s="403"/>
      <c r="K252" s="403">
        <v>3.1E-2</v>
      </c>
      <c r="L252" s="403">
        <v>6.1999999999999998E-3</v>
      </c>
    </row>
    <row r="253" spans="1:61" x14ac:dyDescent="0.25">
      <c r="B253" s="660" t="s">
        <v>819</v>
      </c>
      <c r="C253" s="661" t="s">
        <v>77</v>
      </c>
      <c r="D253" s="661" t="s">
        <v>78</v>
      </c>
      <c r="E253" s="661" t="s">
        <v>79</v>
      </c>
      <c r="F253" s="661" t="s">
        <v>80</v>
      </c>
      <c r="G253" s="661" t="s">
        <v>81</v>
      </c>
      <c r="H253" s="661" t="s">
        <v>82</v>
      </c>
      <c r="I253" s="661" t="s">
        <v>83</v>
      </c>
      <c r="J253" s="661" t="s">
        <v>84</v>
      </c>
      <c r="K253" s="661" t="s">
        <v>85</v>
      </c>
      <c r="L253" s="661" t="s">
        <v>86</v>
      </c>
    </row>
    <row r="254" spans="1:61" x14ac:dyDescent="0.25">
      <c r="B254" s="662">
        <v>1990</v>
      </c>
      <c r="C254" s="663">
        <v>2.7099999999999999E-2</v>
      </c>
      <c r="D254" s="663">
        <v>0.17269999999999999</v>
      </c>
      <c r="E254" s="663">
        <v>1.9260999999999999</v>
      </c>
      <c r="F254" s="663">
        <v>3.2000000000000001E-2</v>
      </c>
      <c r="G254" s="663">
        <v>2.4E-2</v>
      </c>
      <c r="H254" s="663">
        <v>5.6601999999999997</v>
      </c>
      <c r="I254" s="663"/>
      <c r="J254" s="663"/>
      <c r="K254" s="663">
        <v>1.0016286754377858E-2</v>
      </c>
      <c r="L254" s="663">
        <v>3.9624870676659646E-3</v>
      </c>
    </row>
    <row r="255" spans="1:61" x14ac:dyDescent="0.25">
      <c r="B255" s="662">
        <v>1995</v>
      </c>
      <c r="C255" s="663">
        <v>2.6200000000000001E-2</v>
      </c>
      <c r="D255" s="663">
        <v>0.17269999999999999</v>
      </c>
      <c r="E255" s="663">
        <v>1.8658999999999999</v>
      </c>
      <c r="F255" s="663">
        <v>3.1E-2</v>
      </c>
      <c r="G255" s="663">
        <v>2.325E-2</v>
      </c>
      <c r="H255" s="663">
        <v>5.6601999999999997</v>
      </c>
      <c r="I255" s="663"/>
      <c r="J255" s="663"/>
      <c r="K255" s="663">
        <v>9.7032777933035493E-3</v>
      </c>
      <c r="L255" s="663">
        <v>3.8386593468014039E-3</v>
      </c>
    </row>
    <row r="256" spans="1:61" x14ac:dyDescent="0.25">
      <c r="B256" s="662">
        <v>2000</v>
      </c>
      <c r="C256" s="663">
        <v>2.58E-2</v>
      </c>
      <c r="D256" s="663">
        <v>0.17269999999999999</v>
      </c>
      <c r="E256" s="663">
        <v>1.8093999999999999</v>
      </c>
      <c r="F256" s="663">
        <v>0.03</v>
      </c>
      <c r="G256" s="663">
        <v>2.2499999999999999E-2</v>
      </c>
      <c r="H256" s="663">
        <v>5.6601999999999997</v>
      </c>
      <c r="I256" s="663"/>
      <c r="J256" s="663"/>
      <c r="K256" s="663">
        <v>9.4955623665355839E-3</v>
      </c>
      <c r="L256" s="663">
        <v>3.756486210937153E-3</v>
      </c>
    </row>
    <row r="257" spans="2:12" x14ac:dyDescent="0.25">
      <c r="B257" s="662">
        <v>2005</v>
      </c>
      <c r="C257" s="663">
        <v>2.58E-2</v>
      </c>
      <c r="D257" s="663">
        <v>0.1996</v>
      </c>
      <c r="E257" s="663">
        <v>1.7158</v>
      </c>
      <c r="F257" s="663">
        <v>2.75E-2</v>
      </c>
      <c r="G257" s="663">
        <v>2.0625000000000001E-2</v>
      </c>
      <c r="H257" s="663">
        <v>5.6601999999999997</v>
      </c>
      <c r="I257" s="663"/>
      <c r="J257" s="663"/>
      <c r="K257" s="663">
        <v>9.4955623665355839E-3</v>
      </c>
      <c r="L257" s="663">
        <v>3.756486210937153E-3</v>
      </c>
    </row>
    <row r="258" spans="2:12" x14ac:dyDescent="0.25">
      <c r="B258" s="664">
        <v>2010</v>
      </c>
      <c r="C258" s="665">
        <v>2.1600000000000001E-2</v>
      </c>
      <c r="D258" s="665">
        <v>0.1676</v>
      </c>
      <c r="E258" s="665">
        <v>4.4824999999999999</v>
      </c>
      <c r="F258" s="665">
        <v>0.1797</v>
      </c>
      <c r="G258" s="665">
        <v>0.13950000000000001</v>
      </c>
      <c r="H258" s="665">
        <v>7.6441999999999997</v>
      </c>
      <c r="I258" s="665"/>
      <c r="J258" s="665"/>
      <c r="K258" s="665">
        <v>3.2899999999999999E-2</v>
      </c>
      <c r="L258" s="665">
        <v>6.6E-3</v>
      </c>
    </row>
    <row r="259" spans="2:12" x14ac:dyDescent="0.25">
      <c r="B259" s="662">
        <v>2015</v>
      </c>
      <c r="C259" s="663">
        <v>2.0400000000000001E-2</v>
      </c>
      <c r="D259" s="663">
        <v>0.158</v>
      </c>
      <c r="E259" s="663">
        <v>4.2263999999999999</v>
      </c>
      <c r="F259" s="663">
        <v>0.1694</v>
      </c>
      <c r="G259" s="663">
        <v>0.13150000000000001</v>
      </c>
      <c r="H259" s="663">
        <v>3.6036999999999999</v>
      </c>
      <c r="I259" s="663"/>
      <c r="J259" s="663"/>
      <c r="K259" s="663">
        <v>3.1E-2</v>
      </c>
      <c r="L259" s="663">
        <v>6.1999999999999998E-3</v>
      </c>
    </row>
    <row r="260" spans="2:12" x14ac:dyDescent="0.25">
      <c r="B260" s="666">
        <v>2020</v>
      </c>
      <c r="C260" s="667">
        <v>1.9300000000000001E-2</v>
      </c>
      <c r="D260" s="667">
        <v>0.14949999999999999</v>
      </c>
      <c r="E260" s="667">
        <v>3.9979</v>
      </c>
      <c r="F260" s="667">
        <v>9.8500000000000004E-2</v>
      </c>
      <c r="G260" s="667">
        <v>0.1244</v>
      </c>
      <c r="H260" s="667">
        <v>0.68179999999999996</v>
      </c>
      <c r="I260" s="667"/>
      <c r="J260" s="667"/>
      <c r="K260" s="667">
        <v>2.93E-2</v>
      </c>
      <c r="L260" s="667">
        <v>5.8999999999999999E-3</v>
      </c>
    </row>
    <row r="261" spans="2:12" x14ac:dyDescent="0.25">
      <c r="C261" s="41"/>
      <c r="D261" s="41"/>
      <c r="E261" s="41"/>
      <c r="F261" s="41"/>
      <c r="G261" s="41"/>
      <c r="H261" s="41"/>
      <c r="I261" s="42"/>
      <c r="J261" s="42"/>
      <c r="K261" s="41"/>
      <c r="L261" s="656"/>
    </row>
    <row r="262" spans="2:12" x14ac:dyDescent="0.25">
      <c r="B262" s="45" t="s">
        <v>1210</v>
      </c>
      <c r="C262" s="42"/>
      <c r="D262" s="42"/>
      <c r="E262" s="42"/>
      <c r="F262" s="42"/>
      <c r="G262" s="42"/>
      <c r="H262" s="42"/>
      <c r="I262" s="42"/>
      <c r="J262" s="42"/>
      <c r="K262" s="41"/>
      <c r="L262" s="656"/>
    </row>
    <row r="263" spans="2:12" x14ac:dyDescent="0.25">
      <c r="B263" s="38"/>
      <c r="C263" s="403">
        <v>1.1599999999999999E-2</v>
      </c>
      <c r="D263" s="403">
        <v>3.0599999999999999E-2</v>
      </c>
      <c r="E263" s="403"/>
      <c r="F263" s="403">
        <v>1.4E-2</v>
      </c>
      <c r="G263" s="403">
        <v>1.32E-2</v>
      </c>
      <c r="H263" s="403"/>
      <c r="I263" s="403"/>
      <c r="J263" s="403"/>
      <c r="K263" s="656">
        <v>2.9700000000000001E-2</v>
      </c>
      <c r="L263" s="656">
        <v>5.77E-3</v>
      </c>
    </row>
    <row r="264" spans="2:12" x14ac:dyDescent="0.25">
      <c r="C264" s="657">
        <v>1.1599999999999999E-2</v>
      </c>
      <c r="D264" s="657">
        <v>3.0599999999999999E-2</v>
      </c>
      <c r="E264" s="403"/>
      <c r="F264" s="657">
        <v>1.4E-2</v>
      </c>
      <c r="G264" s="657">
        <v>1.32E-2</v>
      </c>
      <c r="H264" s="403"/>
      <c r="I264" s="403"/>
      <c r="J264" s="403"/>
      <c r="K264" s="657">
        <v>2.9700000000000001E-2</v>
      </c>
      <c r="L264" s="658">
        <v>5.77E-3</v>
      </c>
    </row>
    <row r="265" spans="2:12" x14ac:dyDescent="0.25">
      <c r="C265" s="659">
        <v>1.14E-2</v>
      </c>
      <c r="D265" s="659">
        <v>3.0099999999999998E-2</v>
      </c>
      <c r="E265" s="659">
        <v>4.532</v>
      </c>
      <c r="F265" s="659">
        <v>8.0999999999999996E-3</v>
      </c>
      <c r="G265" s="659">
        <v>1.24E-2</v>
      </c>
      <c r="H265" s="659">
        <v>0.1086</v>
      </c>
      <c r="I265" s="403"/>
      <c r="J265" s="403"/>
      <c r="K265" s="659">
        <v>2.8400000000000002E-2</v>
      </c>
      <c r="L265" s="659">
        <v>5.5999999999999999E-3</v>
      </c>
    </row>
    <row r="266" spans="2:12" x14ac:dyDescent="0.25">
      <c r="C266" s="403">
        <v>1.14E-2</v>
      </c>
      <c r="D266" s="403">
        <v>3.0099999999999998E-2</v>
      </c>
      <c r="E266" s="403">
        <v>4.532</v>
      </c>
      <c r="F266" s="403">
        <v>8.0999999999999996E-3</v>
      </c>
      <c r="G266" s="403">
        <v>1.24E-2</v>
      </c>
      <c r="H266" s="403">
        <v>0.1086</v>
      </c>
      <c r="I266" s="403"/>
      <c r="J266" s="403"/>
      <c r="K266" s="403">
        <v>2.8400000000000002E-2</v>
      </c>
      <c r="L266" s="403">
        <v>5.5999999999999999E-3</v>
      </c>
    </row>
    <row r="267" spans="2:12" x14ac:dyDescent="0.25">
      <c r="B267" s="660" t="s">
        <v>819</v>
      </c>
      <c r="C267" s="661" t="s">
        <v>77</v>
      </c>
      <c r="D267" s="661" t="s">
        <v>78</v>
      </c>
      <c r="E267" s="661" t="s">
        <v>79</v>
      </c>
      <c r="F267" s="661" t="s">
        <v>80</v>
      </c>
      <c r="G267" s="661" t="s">
        <v>81</v>
      </c>
      <c r="H267" s="661" t="s">
        <v>82</v>
      </c>
      <c r="I267" s="661" t="s">
        <v>83</v>
      </c>
      <c r="J267" s="661" t="s">
        <v>84</v>
      </c>
      <c r="K267" s="661" t="s">
        <v>85</v>
      </c>
      <c r="L267" s="661" t="s">
        <v>86</v>
      </c>
    </row>
    <row r="268" spans="2:12" x14ac:dyDescent="0.25">
      <c r="B268" s="662">
        <v>1990</v>
      </c>
      <c r="C268" s="663">
        <v>1.1900000000000001E-2</v>
      </c>
      <c r="D268" s="663">
        <v>3.15E-2</v>
      </c>
      <c r="E268" s="663">
        <v>4.7442000000000002</v>
      </c>
      <c r="F268" s="663">
        <v>1.38E-2</v>
      </c>
      <c r="G268" s="663">
        <v>1.2999999999999999E-2</v>
      </c>
      <c r="H268" s="663">
        <v>0.22739999999999999</v>
      </c>
      <c r="I268" s="663"/>
      <c r="J268" s="663"/>
      <c r="K268" s="663">
        <v>2.9700000000000001E-2</v>
      </c>
      <c r="L268" s="663">
        <v>5.8999999999999999E-3</v>
      </c>
    </row>
    <row r="269" spans="2:12" x14ac:dyDescent="0.25">
      <c r="B269" s="662">
        <v>1995</v>
      </c>
      <c r="C269" s="663">
        <v>1.1900000000000001E-2</v>
      </c>
      <c r="D269" s="663">
        <v>3.15E-2</v>
      </c>
      <c r="E269" s="663">
        <v>4.7442000000000002</v>
      </c>
      <c r="F269" s="663">
        <v>1.38E-2</v>
      </c>
      <c r="G269" s="663">
        <v>1.2999999999999999E-2</v>
      </c>
      <c r="H269" s="663">
        <v>0.22739999999999999</v>
      </c>
      <c r="I269" s="663"/>
      <c r="J269" s="663"/>
      <c r="K269" s="663">
        <v>2.9700000000000001E-2</v>
      </c>
      <c r="L269" s="663">
        <v>5.8999999999999999E-3</v>
      </c>
    </row>
    <row r="270" spans="2:12" x14ac:dyDescent="0.25">
      <c r="B270" s="662">
        <v>2000</v>
      </c>
      <c r="C270" s="663">
        <v>1.1900000000000001E-2</v>
      </c>
      <c r="D270" s="663">
        <v>3.15E-2</v>
      </c>
      <c r="E270" s="663">
        <v>4.7442000000000002</v>
      </c>
      <c r="F270" s="663">
        <v>1.38E-2</v>
      </c>
      <c r="G270" s="663">
        <v>1.2999999999999999E-2</v>
      </c>
      <c r="H270" s="663">
        <v>0.22739999999999999</v>
      </c>
      <c r="I270" s="663"/>
      <c r="J270" s="663"/>
      <c r="K270" s="663">
        <v>2.9700000000000001E-2</v>
      </c>
      <c r="L270" s="663">
        <v>5.8999999999999999E-3</v>
      </c>
    </row>
    <row r="271" spans="2:12" x14ac:dyDescent="0.25">
      <c r="B271" s="662">
        <v>2005</v>
      </c>
      <c r="C271" s="663">
        <v>1.1900000000000001E-2</v>
      </c>
      <c r="D271" s="663">
        <v>3.15E-2</v>
      </c>
      <c r="E271" s="663">
        <v>4.7442000000000002</v>
      </c>
      <c r="F271" s="663">
        <v>1.38E-2</v>
      </c>
      <c r="G271" s="663">
        <v>1.2999999999999999E-2</v>
      </c>
      <c r="H271" s="663">
        <v>0.22739999999999999</v>
      </c>
      <c r="I271" s="663"/>
      <c r="J271" s="663"/>
      <c r="K271" s="663">
        <v>2.9700000000000001E-2</v>
      </c>
      <c r="L271" s="663">
        <v>5.8999999999999999E-3</v>
      </c>
    </row>
    <row r="272" spans="2:12" x14ac:dyDescent="0.25">
      <c r="B272" s="664">
        <v>2010</v>
      </c>
      <c r="C272" s="665">
        <v>1.1900000000000001E-2</v>
      </c>
      <c r="D272" s="665">
        <v>3.15E-2</v>
      </c>
      <c r="E272" s="665">
        <v>4.7442000000000002</v>
      </c>
      <c r="F272" s="665">
        <v>1.38E-2</v>
      </c>
      <c r="G272" s="665">
        <v>1.2999999999999999E-2</v>
      </c>
      <c r="H272" s="665">
        <v>0.22739999999999999</v>
      </c>
      <c r="I272" s="665"/>
      <c r="J272" s="665"/>
      <c r="K272" s="665">
        <v>2.9700000000000001E-2</v>
      </c>
      <c r="L272" s="665">
        <v>5.8999999999999999E-3</v>
      </c>
    </row>
    <row r="273" spans="2:12" x14ac:dyDescent="0.25">
      <c r="B273" s="662">
        <v>2015</v>
      </c>
      <c r="C273" s="663">
        <v>1.14E-2</v>
      </c>
      <c r="D273" s="663">
        <v>3.0099999999999998E-2</v>
      </c>
      <c r="E273" s="663">
        <v>4.532</v>
      </c>
      <c r="F273" s="663">
        <v>8.0999999999999996E-3</v>
      </c>
      <c r="G273" s="663">
        <v>1.24E-2</v>
      </c>
      <c r="H273" s="663">
        <v>0.1086</v>
      </c>
      <c r="I273" s="663"/>
      <c r="J273" s="663"/>
      <c r="K273" s="663">
        <v>2.8400000000000002E-2</v>
      </c>
      <c r="L273" s="663">
        <v>5.5999999999999999E-3</v>
      </c>
    </row>
    <row r="274" spans="2:12" x14ac:dyDescent="0.25">
      <c r="B274" s="666">
        <v>2020</v>
      </c>
      <c r="C274" s="667">
        <v>1.0800000000000001E-2</v>
      </c>
      <c r="D274" s="667">
        <v>2.86E-2</v>
      </c>
      <c r="E274" s="667">
        <v>4.3053999999999997</v>
      </c>
      <c r="F274" s="667">
        <v>7.7000000000000002E-3</v>
      </c>
      <c r="G274" s="667">
        <v>1.18E-2</v>
      </c>
      <c r="H274" s="667">
        <v>2.06E-2</v>
      </c>
      <c r="I274" s="667"/>
      <c r="J274" s="667"/>
      <c r="K274" s="667">
        <v>2.7E-2</v>
      </c>
      <c r="L274" s="667">
        <v>5.4000000000000003E-3</v>
      </c>
    </row>
    <row r="275" spans="2:12" x14ac:dyDescent="0.25">
      <c r="C275" s="656"/>
      <c r="D275" s="656"/>
      <c r="E275" s="656"/>
      <c r="F275" s="656"/>
      <c r="G275" s="656"/>
      <c r="H275" s="656"/>
      <c r="I275" s="403"/>
      <c r="J275" s="403"/>
      <c r="K275" s="656"/>
      <c r="L275" s="656"/>
    </row>
    <row r="276" spans="2:12" x14ac:dyDescent="0.25">
      <c r="B276" s="45" t="s">
        <v>1211</v>
      </c>
      <c r="C276" s="403"/>
      <c r="D276" s="403"/>
      <c r="E276" s="403"/>
      <c r="F276" s="403"/>
      <c r="G276" s="403"/>
      <c r="H276" s="403"/>
      <c r="I276" s="403"/>
      <c r="J276" s="403"/>
      <c r="K276" s="656"/>
      <c r="L276" s="656"/>
    </row>
    <row r="277" spans="2:12" x14ac:dyDescent="0.25">
      <c r="B277" s="38"/>
      <c r="C277" s="403">
        <v>3.0300000000000001E-3</v>
      </c>
      <c r="D277" s="403">
        <v>1.8200000000000001E-2</v>
      </c>
      <c r="E277" s="403">
        <v>3.5190000000000001</v>
      </c>
      <c r="F277" s="403">
        <v>0.30099999999999999</v>
      </c>
      <c r="G277" s="403">
        <v>8.4400000000000003E-2</v>
      </c>
      <c r="H277" s="403">
        <v>0.94499999999999995</v>
      </c>
      <c r="I277" s="403"/>
      <c r="J277" s="403"/>
      <c r="K277" s="656">
        <v>3.5200000000000002E-2</v>
      </c>
      <c r="L277" s="656">
        <v>7.0600000000000003E-3</v>
      </c>
    </row>
    <row r="278" spans="2:12" x14ac:dyDescent="0.25">
      <c r="C278" s="657">
        <v>3.0300000000000001E-3</v>
      </c>
      <c r="D278" s="657">
        <v>1.8200000000000001E-2</v>
      </c>
      <c r="E278" s="657">
        <v>3.5190000000000001</v>
      </c>
      <c r="F278" s="657">
        <v>0.30099999999999999</v>
      </c>
      <c r="G278" s="657">
        <v>8.4400000000000003E-2</v>
      </c>
      <c r="H278" s="658">
        <v>0.94499999999999995</v>
      </c>
      <c r="I278" s="403"/>
      <c r="J278" s="403"/>
      <c r="K278" s="658">
        <v>3.5200000000000002E-2</v>
      </c>
      <c r="L278" s="658">
        <v>7.0600000000000003E-3</v>
      </c>
    </row>
    <row r="279" spans="2:12" x14ac:dyDescent="0.25">
      <c r="C279" s="659">
        <v>2.8E-3</v>
      </c>
      <c r="D279" s="659">
        <v>1.66E-2</v>
      </c>
      <c r="E279" s="659">
        <v>2.7341000000000002</v>
      </c>
      <c r="F279" s="659">
        <v>0.17</v>
      </c>
      <c r="G279" s="659">
        <v>7.0099999999999996E-2</v>
      </c>
      <c r="H279" s="659">
        <v>0.43359999999999999</v>
      </c>
      <c r="I279" s="403"/>
      <c r="J279" s="403"/>
      <c r="K279" s="659">
        <v>3.2199999999999999E-2</v>
      </c>
      <c r="L279" s="659">
        <v>6.4000000000000003E-3</v>
      </c>
    </row>
    <row r="280" spans="2:12" x14ac:dyDescent="0.25">
      <c r="C280" s="403">
        <v>2.8E-3</v>
      </c>
      <c r="D280" s="403">
        <v>1.66E-2</v>
      </c>
      <c r="E280" s="403">
        <v>2.7341000000000002</v>
      </c>
      <c r="F280" s="403">
        <v>0.17</v>
      </c>
      <c r="G280" s="403">
        <v>7.0099999999999996E-2</v>
      </c>
      <c r="H280" s="403">
        <v>0.43359999999999999</v>
      </c>
      <c r="I280" s="403"/>
      <c r="J280" s="403"/>
      <c r="K280" s="403">
        <v>3.2199999999999999E-2</v>
      </c>
      <c r="L280" s="403">
        <v>6.4000000000000003E-3</v>
      </c>
    </row>
    <row r="281" spans="2:12" x14ac:dyDescent="0.25">
      <c r="B281" s="660" t="s">
        <v>819</v>
      </c>
      <c r="C281" s="661" t="s">
        <v>77</v>
      </c>
      <c r="D281" s="661" t="s">
        <v>78</v>
      </c>
      <c r="E281" s="661" t="s">
        <v>79</v>
      </c>
      <c r="F281" s="661" t="s">
        <v>80</v>
      </c>
      <c r="G281" s="661" t="s">
        <v>81</v>
      </c>
      <c r="H281" s="661" t="s">
        <v>82</v>
      </c>
      <c r="I281" s="661" t="s">
        <v>83</v>
      </c>
      <c r="J281" s="661" t="s">
        <v>84</v>
      </c>
      <c r="K281" s="661" t="s">
        <v>85</v>
      </c>
      <c r="L281" s="661" t="s">
        <v>86</v>
      </c>
    </row>
    <row r="282" spans="2:12" x14ac:dyDescent="0.25">
      <c r="B282" s="662">
        <v>1990</v>
      </c>
      <c r="C282" s="663">
        <v>3.0000000000000001E-3</v>
      </c>
      <c r="D282" s="663">
        <v>1.8100000000000002E-2</v>
      </c>
      <c r="E282" s="663">
        <v>2.9759000000000002</v>
      </c>
      <c r="F282" s="663">
        <v>0.30109999999999998</v>
      </c>
      <c r="G282" s="663">
        <v>7.6300000000000007E-2</v>
      </c>
      <c r="H282" s="663">
        <v>0.94379999999999997</v>
      </c>
      <c r="I282" s="663"/>
      <c r="J282" s="663"/>
      <c r="K282" s="663">
        <v>3.5099999999999999E-2</v>
      </c>
      <c r="L282" s="663">
        <v>7.0000000000000001E-3</v>
      </c>
    </row>
    <row r="283" spans="2:12" x14ac:dyDescent="0.25">
      <c r="B283" s="662">
        <v>1995</v>
      </c>
      <c r="C283" s="663">
        <v>3.0000000000000001E-3</v>
      </c>
      <c r="D283" s="663">
        <v>1.8100000000000002E-2</v>
      </c>
      <c r="E283" s="663">
        <v>2.9759000000000002</v>
      </c>
      <c r="F283" s="663">
        <v>0.30109999999999998</v>
      </c>
      <c r="G283" s="663">
        <v>7.6300000000000007E-2</v>
      </c>
      <c r="H283" s="663">
        <v>0.94379999999999997</v>
      </c>
      <c r="I283" s="663"/>
      <c r="J283" s="663"/>
      <c r="K283" s="663">
        <v>3.5099999999999999E-2</v>
      </c>
      <c r="L283" s="663">
        <v>7.0000000000000001E-3</v>
      </c>
    </row>
    <row r="284" spans="2:12" x14ac:dyDescent="0.25">
      <c r="B284" s="662">
        <v>2000</v>
      </c>
      <c r="C284" s="663">
        <v>3.0000000000000001E-3</v>
      </c>
      <c r="D284" s="663">
        <v>1.8100000000000002E-2</v>
      </c>
      <c r="E284" s="663">
        <v>2.9759000000000002</v>
      </c>
      <c r="F284" s="663">
        <v>0.30109999999999998</v>
      </c>
      <c r="G284" s="663">
        <v>7.6300000000000007E-2</v>
      </c>
      <c r="H284" s="663">
        <v>0.94379999999999997</v>
      </c>
      <c r="I284" s="663"/>
      <c r="J284" s="663"/>
      <c r="K284" s="663">
        <v>3.5099999999999999E-2</v>
      </c>
      <c r="L284" s="663">
        <v>7.0000000000000001E-3</v>
      </c>
    </row>
    <row r="285" spans="2:12" x14ac:dyDescent="0.25">
      <c r="B285" s="662">
        <v>2005</v>
      </c>
      <c r="C285" s="663">
        <v>3.0000000000000001E-3</v>
      </c>
      <c r="D285" s="663">
        <v>1.8100000000000002E-2</v>
      </c>
      <c r="E285" s="663">
        <v>2.9759000000000002</v>
      </c>
      <c r="F285" s="663">
        <v>0.30109999999999998</v>
      </c>
      <c r="G285" s="663">
        <v>7.6300000000000007E-2</v>
      </c>
      <c r="H285" s="663">
        <v>0.94379999999999997</v>
      </c>
      <c r="I285" s="663"/>
      <c r="J285" s="663"/>
      <c r="K285" s="663">
        <v>3.5099999999999999E-2</v>
      </c>
      <c r="L285" s="663">
        <v>7.0000000000000001E-3</v>
      </c>
    </row>
    <row r="286" spans="2:12" x14ac:dyDescent="0.25">
      <c r="B286" s="664">
        <v>2010</v>
      </c>
      <c r="C286" s="665">
        <v>3.0000000000000001E-3</v>
      </c>
      <c r="D286" s="665">
        <v>1.8100000000000002E-2</v>
      </c>
      <c r="E286" s="665">
        <v>2.9759000000000002</v>
      </c>
      <c r="F286" s="665">
        <v>0.30109999999999998</v>
      </c>
      <c r="G286" s="665">
        <v>7.6300000000000007E-2</v>
      </c>
      <c r="H286" s="665">
        <v>0.94379999999999997</v>
      </c>
      <c r="I286" s="665"/>
      <c r="J286" s="665"/>
      <c r="K286" s="665">
        <v>3.5099999999999999E-2</v>
      </c>
      <c r="L286" s="665">
        <v>7.0000000000000001E-3</v>
      </c>
    </row>
    <row r="287" spans="2:12" x14ac:dyDescent="0.25">
      <c r="B287" s="662">
        <v>2015</v>
      </c>
      <c r="C287" s="663">
        <v>2.8E-3</v>
      </c>
      <c r="D287" s="663">
        <v>1.66E-2</v>
      </c>
      <c r="E287" s="663">
        <v>2.7341000000000002</v>
      </c>
      <c r="F287" s="663">
        <v>0.17</v>
      </c>
      <c r="G287" s="663">
        <v>7.0099999999999996E-2</v>
      </c>
      <c r="H287" s="663">
        <v>0.43359999999999999</v>
      </c>
      <c r="I287" s="663"/>
      <c r="J287" s="663"/>
      <c r="K287" s="663">
        <v>3.2199999999999999E-2</v>
      </c>
      <c r="L287" s="663">
        <v>6.4000000000000003E-3</v>
      </c>
    </row>
    <row r="288" spans="2:12" x14ac:dyDescent="0.25">
      <c r="B288" s="666">
        <v>2020</v>
      </c>
      <c r="C288" s="667">
        <v>2.5999999999999999E-3</v>
      </c>
      <c r="D288" s="667">
        <v>1.5699999999999999E-2</v>
      </c>
      <c r="E288" s="667">
        <v>2.5733000000000001</v>
      </c>
      <c r="F288" s="667">
        <v>0.16</v>
      </c>
      <c r="G288" s="667">
        <v>6.6000000000000003E-2</v>
      </c>
      <c r="H288" s="667">
        <v>8.1600000000000006E-2</v>
      </c>
      <c r="I288" s="667"/>
      <c r="J288" s="667"/>
      <c r="K288" s="667">
        <v>3.04E-2</v>
      </c>
      <c r="L288" s="667">
        <v>6.1000000000000004E-3</v>
      </c>
    </row>
    <row r="289" spans="2:13" x14ac:dyDescent="0.25">
      <c r="C289" s="656"/>
      <c r="D289" s="656"/>
      <c r="E289" s="656"/>
      <c r="F289" s="656"/>
      <c r="G289" s="656"/>
      <c r="H289" s="656"/>
      <c r="I289" s="403"/>
      <c r="J289" s="403"/>
      <c r="K289" s="656"/>
      <c r="L289" s="656"/>
    </row>
    <row r="290" spans="2:13" x14ac:dyDescent="0.25">
      <c r="B290" s="45" t="s">
        <v>1212</v>
      </c>
      <c r="C290" s="656"/>
      <c r="D290" s="656"/>
      <c r="E290" s="656"/>
      <c r="F290" s="656"/>
      <c r="G290" s="656"/>
      <c r="H290" s="403"/>
      <c r="I290" s="403"/>
      <c r="J290" s="403"/>
      <c r="K290" s="656"/>
      <c r="L290" s="656"/>
    </row>
    <row r="291" spans="2:13" x14ac:dyDescent="0.25">
      <c r="B291" s="38"/>
      <c r="C291" s="403">
        <v>2.93E-2</v>
      </c>
      <c r="D291" s="403">
        <v>0.44</v>
      </c>
      <c r="E291" s="403">
        <v>0.83899999999999997</v>
      </c>
      <c r="F291" s="403">
        <v>3.8699999999999998E-2</v>
      </c>
      <c r="G291" s="403">
        <v>3.8699999999999998E-2</v>
      </c>
      <c r="H291" s="403">
        <v>5.6300000000000002E-4</v>
      </c>
      <c r="I291" s="403"/>
      <c r="J291" s="403"/>
      <c r="K291" s="656">
        <v>1.11E-2</v>
      </c>
      <c r="L291" s="656">
        <v>1.1000000000000001E-3</v>
      </c>
    </row>
    <row r="292" spans="2:13" x14ac:dyDescent="0.25">
      <c r="C292" s="657">
        <v>2.93E-2</v>
      </c>
      <c r="D292" s="657">
        <v>0.44</v>
      </c>
      <c r="E292" s="657">
        <v>0.83899999999999997</v>
      </c>
      <c r="F292" s="657">
        <v>3.8699999999999998E-2</v>
      </c>
      <c r="G292" s="657">
        <v>3.8699999999999998E-2</v>
      </c>
      <c r="H292" s="658">
        <v>5.6300000000000002E-4</v>
      </c>
      <c r="I292" s="403"/>
      <c r="J292" s="403"/>
      <c r="K292" s="658">
        <v>1.11E-2</v>
      </c>
      <c r="L292" s="658">
        <v>1.1000000000000001E-3</v>
      </c>
      <c r="M292" s="5" t="s">
        <v>1332</v>
      </c>
    </row>
    <row r="293" spans="2:13" x14ac:dyDescent="0.25">
      <c r="C293" s="659">
        <v>3.04E-2</v>
      </c>
      <c r="D293" s="659">
        <v>0.45800000000000002</v>
      </c>
      <c r="E293" s="659">
        <v>0.82199999999999995</v>
      </c>
      <c r="F293" s="659">
        <v>4.0500000000000001E-2</v>
      </c>
      <c r="G293" s="659">
        <v>4.0500000000000001E-2</v>
      </c>
      <c r="H293" s="659">
        <v>0.1658</v>
      </c>
      <c r="I293" s="403"/>
      <c r="J293" s="403"/>
      <c r="K293" s="659">
        <v>1.0500000000000001E-2</v>
      </c>
      <c r="L293" s="659">
        <v>1E-3</v>
      </c>
      <c r="M293" s="5" t="s">
        <v>1333</v>
      </c>
    </row>
    <row r="294" spans="2:13" x14ac:dyDescent="0.25">
      <c r="C294" s="403">
        <v>3.04E-2</v>
      </c>
      <c r="D294" s="403">
        <v>0.45800000000000002</v>
      </c>
      <c r="E294" s="403">
        <v>0.82199999999999995</v>
      </c>
      <c r="F294" s="403">
        <v>4.0500000000000001E-2</v>
      </c>
      <c r="G294" s="403">
        <v>4.0500000000000001E-2</v>
      </c>
      <c r="H294" s="403">
        <v>0.1658</v>
      </c>
      <c r="I294" s="403"/>
      <c r="J294" s="403"/>
      <c r="K294" s="403">
        <v>1.0500000000000001E-2</v>
      </c>
      <c r="L294" s="403">
        <v>1E-3</v>
      </c>
    </row>
    <row r="295" spans="2:13" x14ac:dyDescent="0.25">
      <c r="B295" s="660" t="s">
        <v>819</v>
      </c>
      <c r="C295" s="661" t="s">
        <v>77</v>
      </c>
      <c r="D295" s="661" t="s">
        <v>78</v>
      </c>
      <c r="E295" s="661" t="s">
        <v>79</v>
      </c>
      <c r="F295" s="661" t="s">
        <v>80</v>
      </c>
      <c r="G295" s="661" t="s">
        <v>81</v>
      </c>
      <c r="H295" s="661" t="s">
        <v>82</v>
      </c>
      <c r="I295" s="661" t="s">
        <v>83</v>
      </c>
      <c r="J295" s="661" t="s">
        <v>84</v>
      </c>
      <c r="K295" s="661" t="s">
        <v>85</v>
      </c>
      <c r="L295" s="661" t="s">
        <v>86</v>
      </c>
    </row>
    <row r="296" spans="2:13" x14ac:dyDescent="0.25">
      <c r="B296" s="662">
        <v>1990</v>
      </c>
      <c r="C296" s="663">
        <v>2.9700000000000001E-2</v>
      </c>
      <c r="D296" s="663">
        <v>0.18260000000000001</v>
      </c>
      <c r="E296" s="663">
        <v>0.67979999999999996</v>
      </c>
      <c r="F296" s="663">
        <v>1.7999999999999999E-2</v>
      </c>
      <c r="G296" s="663">
        <v>1.7999999999999999E-2</v>
      </c>
      <c r="H296" s="663">
        <v>4.7999999999999996E-3</v>
      </c>
      <c r="I296" s="663"/>
      <c r="J296" s="663"/>
      <c r="K296" s="663">
        <v>1.2107599373423785E-2</v>
      </c>
      <c r="L296" s="663">
        <v>1.2107599373423785E-2</v>
      </c>
    </row>
    <row r="297" spans="2:13" x14ac:dyDescent="0.25">
      <c r="B297" s="662">
        <v>1995</v>
      </c>
      <c r="C297" s="663">
        <v>2.8799999999999999E-2</v>
      </c>
      <c r="D297" s="663">
        <v>0.18260000000000001</v>
      </c>
      <c r="E297" s="663">
        <v>0.65849999999999997</v>
      </c>
      <c r="F297" s="663">
        <v>1.7399999999999999E-2</v>
      </c>
      <c r="G297" s="663">
        <v>1.7399999999999999E-2</v>
      </c>
      <c r="H297" s="663">
        <v>4.7999999999999996E-3</v>
      </c>
      <c r="I297" s="663"/>
      <c r="J297" s="663"/>
      <c r="K297" s="663">
        <v>1.1803005678494884E-2</v>
      </c>
      <c r="L297" s="663">
        <v>1.1803005678494884E-2</v>
      </c>
    </row>
    <row r="298" spans="2:13" x14ac:dyDescent="0.25">
      <c r="B298" s="662">
        <v>2000</v>
      </c>
      <c r="C298" s="663">
        <v>2.7900000000000001E-2</v>
      </c>
      <c r="D298" s="663">
        <v>0.18260000000000001</v>
      </c>
      <c r="E298" s="663">
        <v>0.63859999999999995</v>
      </c>
      <c r="F298" s="663">
        <v>1.6899999999999998E-2</v>
      </c>
      <c r="G298" s="663">
        <v>1.6899999999999998E-2</v>
      </c>
      <c r="H298" s="663">
        <v>4.7999999999999996E-3</v>
      </c>
      <c r="I298" s="663"/>
      <c r="J298" s="663"/>
      <c r="K298" s="663">
        <v>1.1803005678494884E-2</v>
      </c>
      <c r="L298" s="663">
        <v>1.1803005678494884E-2</v>
      </c>
    </row>
    <row r="299" spans="2:13" x14ac:dyDescent="0.25">
      <c r="B299" s="662">
        <v>2005</v>
      </c>
      <c r="C299" s="663">
        <v>2.1399999999999999E-2</v>
      </c>
      <c r="D299" s="663">
        <v>0.18260000000000001</v>
      </c>
      <c r="E299" s="663">
        <v>0.51790000000000003</v>
      </c>
      <c r="F299" s="663">
        <v>1.5299999999999999E-2</v>
      </c>
      <c r="G299" s="663">
        <v>1.5299999999999999E-2</v>
      </c>
      <c r="H299" s="663">
        <v>4.7999999999999996E-3</v>
      </c>
      <c r="I299" s="663"/>
      <c r="J299" s="663"/>
      <c r="K299" s="663">
        <v>1.1803005678494884E-2</v>
      </c>
      <c r="L299" s="663">
        <v>1.1803005678494884E-2</v>
      </c>
    </row>
    <row r="300" spans="2:13" x14ac:dyDescent="0.25">
      <c r="B300" s="664">
        <v>2010</v>
      </c>
      <c r="C300" s="665">
        <v>3.2000000000000001E-2</v>
      </c>
      <c r="D300" s="665">
        <v>0.48209999999999997</v>
      </c>
      <c r="E300" s="665">
        <v>0.86529999999999996</v>
      </c>
      <c r="F300" s="665">
        <v>4.2599999999999999E-2</v>
      </c>
      <c r="G300" s="665">
        <v>4.2599999999999999E-2</v>
      </c>
      <c r="H300" s="665">
        <v>0.17449999999999999</v>
      </c>
      <c r="I300" s="665"/>
      <c r="J300" s="665"/>
      <c r="K300" s="665">
        <v>1.11E-2</v>
      </c>
      <c r="L300" s="665">
        <v>1.1000000000000001E-3</v>
      </c>
    </row>
    <row r="301" spans="2:13" x14ac:dyDescent="0.25">
      <c r="B301" s="662">
        <v>2015</v>
      </c>
      <c r="C301" s="663">
        <v>3.04E-2</v>
      </c>
      <c r="D301" s="663">
        <v>0.45800000000000002</v>
      </c>
      <c r="E301" s="663">
        <v>0.82199999999999995</v>
      </c>
      <c r="F301" s="663">
        <v>4.0500000000000001E-2</v>
      </c>
      <c r="G301" s="663">
        <v>4.0500000000000001E-2</v>
      </c>
      <c r="H301" s="663">
        <v>0.1658</v>
      </c>
      <c r="I301" s="663"/>
      <c r="J301" s="663"/>
      <c r="K301" s="663">
        <v>1.0500000000000001E-2</v>
      </c>
      <c r="L301" s="663">
        <v>1E-3</v>
      </c>
    </row>
    <row r="302" spans="2:13" x14ac:dyDescent="0.25">
      <c r="B302" s="666">
        <v>2020</v>
      </c>
      <c r="C302" s="667">
        <v>2.87E-2</v>
      </c>
      <c r="D302" s="667">
        <v>0.43259999999999998</v>
      </c>
      <c r="E302" s="667">
        <v>0.77639999999999998</v>
      </c>
      <c r="F302" s="667">
        <v>3.8199999999999998E-2</v>
      </c>
      <c r="G302" s="667">
        <v>3.8199999999999998E-2</v>
      </c>
      <c r="H302" s="667">
        <v>0.15659999999999999</v>
      </c>
      <c r="I302" s="667"/>
      <c r="J302" s="667"/>
      <c r="K302" s="667">
        <v>0.01</v>
      </c>
      <c r="L302" s="667">
        <v>1E-3</v>
      </c>
    </row>
    <row r="303" spans="2:13" x14ac:dyDescent="0.25">
      <c r="C303" s="656"/>
      <c r="D303" s="656"/>
      <c r="E303" s="656"/>
      <c r="F303" s="656"/>
      <c r="G303" s="656"/>
      <c r="H303" s="656"/>
      <c r="I303" s="403"/>
      <c r="J303" s="403"/>
      <c r="K303" s="656"/>
      <c r="L303" s="656"/>
    </row>
    <row r="304" spans="2:13" x14ac:dyDescent="0.25">
      <c r="B304" s="45" t="s">
        <v>1213</v>
      </c>
      <c r="C304" s="656"/>
      <c r="D304" s="656"/>
      <c r="E304" s="656"/>
      <c r="F304" s="656"/>
      <c r="G304" s="656"/>
      <c r="H304" s="403"/>
      <c r="I304" s="403"/>
      <c r="J304" s="403"/>
      <c r="K304" s="656"/>
      <c r="L304" s="656"/>
    </row>
    <row r="305" spans="2:13" x14ac:dyDescent="0.25">
      <c r="B305" s="38"/>
      <c r="C305" s="403">
        <v>1.0999999999999999E-2</v>
      </c>
      <c r="D305" s="403">
        <v>0.43</v>
      </c>
      <c r="E305" s="403">
        <v>0.34300000000000003</v>
      </c>
      <c r="F305" s="403">
        <v>3.85E-2</v>
      </c>
      <c r="G305" s="403">
        <v>3.85E-2</v>
      </c>
      <c r="H305" s="403">
        <v>1.4500000000000001E-2</v>
      </c>
      <c r="I305" s="403"/>
      <c r="J305" s="403"/>
      <c r="K305" s="656">
        <v>1.0999999999999999E-2</v>
      </c>
      <c r="L305" s="656">
        <v>1.1000000000000001E-3</v>
      </c>
    </row>
    <row r="306" spans="2:13" x14ac:dyDescent="0.25">
      <c r="C306" s="657">
        <v>1.0999999999999999E-2</v>
      </c>
      <c r="D306" s="657">
        <v>0.43</v>
      </c>
      <c r="E306" s="657">
        <v>0.34300000000000003</v>
      </c>
      <c r="F306" s="657">
        <v>3.85E-2</v>
      </c>
      <c r="G306" s="658">
        <v>3.85E-2</v>
      </c>
      <c r="H306" s="658">
        <v>1.4500000000000001E-2</v>
      </c>
      <c r="I306" s="403"/>
      <c r="J306" s="403"/>
      <c r="K306" s="658">
        <v>1.0999999999999999E-2</v>
      </c>
      <c r="L306" s="658">
        <v>1.1000000000000001E-3</v>
      </c>
      <c r="M306" s="5" t="s">
        <v>1332</v>
      </c>
    </row>
    <row r="307" spans="2:13" x14ac:dyDescent="0.25">
      <c r="C307" s="659">
        <v>1.06E-2</v>
      </c>
      <c r="D307" s="659">
        <v>0.4143</v>
      </c>
      <c r="E307" s="659">
        <v>0.32079999999999997</v>
      </c>
      <c r="F307" s="659">
        <v>3.5900000000000001E-2</v>
      </c>
      <c r="G307" s="659">
        <v>3.5900000000000001E-2</v>
      </c>
      <c r="H307" s="659">
        <v>1.6E-2</v>
      </c>
      <c r="I307" s="403"/>
      <c r="J307" s="403"/>
      <c r="K307" s="659">
        <v>1.06E-2</v>
      </c>
      <c r="L307" s="659">
        <v>1E-3</v>
      </c>
      <c r="M307" s="5" t="s">
        <v>1333</v>
      </c>
    </row>
    <row r="308" spans="2:13" x14ac:dyDescent="0.25">
      <c r="C308" s="403">
        <v>1.06E-2</v>
      </c>
      <c r="D308" s="403">
        <v>0.4143</v>
      </c>
      <c r="E308" s="403">
        <v>0.32079999999999997</v>
      </c>
      <c r="F308" s="403">
        <v>3.5900000000000001E-2</v>
      </c>
      <c r="G308" s="403">
        <v>3.5900000000000001E-2</v>
      </c>
      <c r="H308" s="403">
        <v>1.6E-2</v>
      </c>
      <c r="I308" s="403"/>
      <c r="J308" s="403"/>
      <c r="K308" s="403">
        <v>1.06E-2</v>
      </c>
      <c r="L308" s="403">
        <v>1E-3</v>
      </c>
    </row>
    <row r="309" spans="2:13" x14ac:dyDescent="0.25">
      <c r="B309" s="660" t="s">
        <v>819</v>
      </c>
      <c r="C309" s="661" t="s">
        <v>77</v>
      </c>
      <c r="D309" s="661" t="s">
        <v>78</v>
      </c>
      <c r="E309" s="661" t="s">
        <v>79</v>
      </c>
      <c r="F309" s="661" t="s">
        <v>80</v>
      </c>
      <c r="G309" s="661" t="s">
        <v>81</v>
      </c>
      <c r="H309" s="661" t="s">
        <v>82</v>
      </c>
      <c r="I309" s="661" t="s">
        <v>83</v>
      </c>
      <c r="J309" s="661" t="s">
        <v>84</v>
      </c>
      <c r="K309" s="661" t="s">
        <v>85</v>
      </c>
      <c r="L309" s="661" t="s">
        <v>86</v>
      </c>
    </row>
    <row r="310" spans="2:13" x14ac:dyDescent="0.25">
      <c r="B310" s="662">
        <v>1990</v>
      </c>
      <c r="C310" s="663">
        <v>5.5E-2</v>
      </c>
      <c r="D310" s="663">
        <v>0.21290000000000001</v>
      </c>
      <c r="E310" s="663">
        <v>0.56820000000000004</v>
      </c>
      <c r="F310" s="663">
        <v>1.7600000000000001E-2</v>
      </c>
      <c r="G310" s="663">
        <v>1.7600000000000001E-2</v>
      </c>
      <c r="H310" s="663">
        <v>6.1999999999999998E-3</v>
      </c>
      <c r="I310" s="663"/>
      <c r="J310" s="663"/>
      <c r="K310" s="663">
        <v>4.6889430300713929E-2</v>
      </c>
      <c r="L310" s="663">
        <v>1.6510362781941523E-2</v>
      </c>
    </row>
    <row r="311" spans="2:13" x14ac:dyDescent="0.25">
      <c r="B311" s="662">
        <v>1995</v>
      </c>
      <c r="C311" s="663">
        <v>5.33E-2</v>
      </c>
      <c r="D311" s="663">
        <v>0.21290000000000001</v>
      </c>
      <c r="E311" s="663">
        <v>0.55049999999999999</v>
      </c>
      <c r="F311" s="663">
        <v>1.7100000000000001E-2</v>
      </c>
      <c r="G311" s="663">
        <v>1.7100000000000001E-2</v>
      </c>
      <c r="H311" s="663">
        <v>6.1999999999999998E-3</v>
      </c>
      <c r="I311" s="663"/>
      <c r="J311" s="663"/>
      <c r="K311" s="663">
        <v>4.5424135603816605E-2</v>
      </c>
      <c r="L311" s="663">
        <v>1.599441394500585E-2</v>
      </c>
    </row>
    <row r="312" spans="2:13" x14ac:dyDescent="0.25">
      <c r="B312" s="662">
        <v>2000</v>
      </c>
      <c r="C312" s="663">
        <v>5.1700000000000003E-2</v>
      </c>
      <c r="D312" s="663">
        <v>0.21290000000000001</v>
      </c>
      <c r="E312" s="663">
        <v>0.53380000000000005</v>
      </c>
      <c r="F312" s="663">
        <v>1.6500000000000001E-2</v>
      </c>
      <c r="G312" s="663">
        <v>1.6500000000000001E-2</v>
      </c>
      <c r="H312" s="663">
        <v>6.1999999999999998E-3</v>
      </c>
      <c r="I312" s="663"/>
      <c r="J312" s="663"/>
      <c r="K312" s="663">
        <v>4.4588108568163545E-2</v>
      </c>
      <c r="L312" s="663">
        <v>1.57000382282266E-2</v>
      </c>
    </row>
    <row r="313" spans="2:13" x14ac:dyDescent="0.25">
      <c r="B313" s="662">
        <v>2005</v>
      </c>
      <c r="C313" s="663">
        <v>4.36E-2</v>
      </c>
      <c r="D313" s="663">
        <v>0.21290000000000001</v>
      </c>
      <c r="E313" s="663">
        <v>0.47610000000000002</v>
      </c>
      <c r="F313" s="663">
        <v>1.5699999999999999E-2</v>
      </c>
      <c r="G313" s="663">
        <v>1.5699999999999999E-2</v>
      </c>
      <c r="H313" s="663">
        <v>6.1999999999999998E-3</v>
      </c>
      <c r="I313" s="663"/>
      <c r="J313" s="663"/>
      <c r="K313" s="663">
        <v>4.4588108568163545E-2</v>
      </c>
      <c r="L313" s="663">
        <v>1.57000382282266E-2</v>
      </c>
    </row>
    <row r="314" spans="2:13" x14ac:dyDescent="0.25">
      <c r="B314" s="664">
        <v>2010</v>
      </c>
      <c r="C314" s="665">
        <v>1.14E-2</v>
      </c>
      <c r="D314" s="665">
        <v>0.44579999999999997</v>
      </c>
      <c r="E314" s="665">
        <v>0.34520000000000001</v>
      </c>
      <c r="F314" s="665">
        <v>3.8600000000000002E-2</v>
      </c>
      <c r="G314" s="665">
        <v>3.8600000000000002E-2</v>
      </c>
      <c r="H314" s="665">
        <v>1.72E-2</v>
      </c>
      <c r="I314" s="665"/>
      <c r="J314" s="665"/>
      <c r="K314" s="665">
        <v>1.14E-2</v>
      </c>
      <c r="L314" s="665">
        <v>1.1000000000000001E-3</v>
      </c>
    </row>
    <row r="315" spans="2:13" x14ac:dyDescent="0.25">
      <c r="B315" s="662">
        <v>2015</v>
      </c>
      <c r="C315" s="663">
        <v>1.06E-2</v>
      </c>
      <c r="D315" s="663">
        <v>0.4143</v>
      </c>
      <c r="E315" s="663">
        <v>0.32079999999999997</v>
      </c>
      <c r="F315" s="663">
        <v>3.5900000000000001E-2</v>
      </c>
      <c r="G315" s="663">
        <v>3.5900000000000001E-2</v>
      </c>
      <c r="H315" s="663">
        <v>1.6E-2</v>
      </c>
      <c r="I315" s="663"/>
      <c r="J315" s="663"/>
      <c r="K315" s="663">
        <v>1.06E-2</v>
      </c>
      <c r="L315" s="663">
        <v>1E-3</v>
      </c>
    </row>
    <row r="316" spans="2:13" x14ac:dyDescent="0.25">
      <c r="B316" s="666">
        <v>2020</v>
      </c>
      <c r="C316" s="667">
        <v>0.01</v>
      </c>
      <c r="D316" s="667">
        <v>0.39129999999999998</v>
      </c>
      <c r="E316" s="667">
        <v>0.30299999999999999</v>
      </c>
      <c r="F316" s="667">
        <v>3.39E-2</v>
      </c>
      <c r="G316" s="667">
        <v>3.39E-2</v>
      </c>
      <c r="H316" s="667">
        <v>1.5100000000000001E-2</v>
      </c>
      <c r="I316" s="667"/>
      <c r="J316" s="667"/>
      <c r="K316" s="667">
        <v>0.01</v>
      </c>
      <c r="L316" s="667">
        <v>1E-3</v>
      </c>
    </row>
    <row r="317" spans="2:13" x14ac:dyDescent="0.25">
      <c r="C317" s="656"/>
      <c r="D317" s="656"/>
      <c r="E317" s="656"/>
      <c r="F317" s="656"/>
      <c r="G317" s="656"/>
      <c r="H317" s="403"/>
      <c r="I317" s="403"/>
      <c r="J317" s="403"/>
      <c r="K317" s="656"/>
      <c r="L317" s="656"/>
    </row>
    <row r="318" spans="2:13" x14ac:dyDescent="0.25">
      <c r="B318" s="45" t="s">
        <v>1214</v>
      </c>
      <c r="C318" s="656"/>
      <c r="D318" s="656"/>
      <c r="E318" s="656"/>
      <c r="F318" s="656"/>
      <c r="G318" s="656"/>
      <c r="H318" s="403"/>
      <c r="I318" s="403"/>
      <c r="J318" s="403"/>
      <c r="K318" s="656"/>
      <c r="L318" s="656"/>
    </row>
    <row r="319" spans="2:13" x14ac:dyDescent="0.25">
      <c r="B319" s="38"/>
      <c r="C319" s="403">
        <v>1.82E-3</v>
      </c>
      <c r="D319" s="403">
        <v>9.8000000000000004E-2</v>
      </c>
      <c r="E319" s="403">
        <v>3.9899999999999996E-3</v>
      </c>
      <c r="F319" s="403">
        <v>8.9999999999999998E-4</v>
      </c>
      <c r="G319" s="403">
        <v>8.9999999999999998E-4</v>
      </c>
      <c r="H319" s="403">
        <v>4.0600000000000002E-3</v>
      </c>
      <c r="I319" s="403"/>
      <c r="J319" s="403"/>
      <c r="K319" s="656">
        <v>7.7000000000000002E-3</v>
      </c>
      <c r="L319" s="656">
        <v>8.0000000000000004E-4</v>
      </c>
    </row>
    <row r="320" spans="2:13" x14ac:dyDescent="0.25">
      <c r="C320" s="657">
        <v>1.82E-3</v>
      </c>
      <c r="D320" s="657">
        <v>9.8000000000000004E-2</v>
      </c>
      <c r="E320" s="657">
        <v>3.9899999999999996E-3</v>
      </c>
      <c r="F320" s="657">
        <v>8.9999999999999998E-4</v>
      </c>
      <c r="G320" s="658">
        <v>8.9999999999999998E-4</v>
      </c>
      <c r="H320" s="657">
        <v>4.0600000000000002E-3</v>
      </c>
      <c r="I320" s="403"/>
      <c r="J320" s="403"/>
      <c r="K320" s="658">
        <v>7.7000000000000002E-3</v>
      </c>
      <c r="L320" s="658">
        <v>8.0000000000000004E-4</v>
      </c>
      <c r="M320" s="5" t="s">
        <v>1332</v>
      </c>
    </row>
    <row r="321" spans="2:13" x14ac:dyDescent="0.25">
      <c r="C321" s="659">
        <v>1.6999999999999999E-3</v>
      </c>
      <c r="D321" s="659">
        <v>9.0200000000000002E-2</v>
      </c>
      <c r="E321" s="659">
        <v>0.1081</v>
      </c>
      <c r="F321" s="659">
        <v>8.0000000000000004E-4</v>
      </c>
      <c r="G321" s="659">
        <v>8.0000000000000004E-4</v>
      </c>
      <c r="H321" s="659">
        <v>3.8E-3</v>
      </c>
      <c r="I321" s="403"/>
      <c r="J321" s="403"/>
      <c r="K321" s="659">
        <v>7.1000000000000004E-3</v>
      </c>
      <c r="L321" s="659">
        <v>6.9999999999999999E-4</v>
      </c>
      <c r="M321" s="5" t="s">
        <v>1333</v>
      </c>
    </row>
    <row r="322" spans="2:13" x14ac:dyDescent="0.25">
      <c r="C322" s="403">
        <v>1.6999999999999999E-3</v>
      </c>
      <c r="D322" s="403">
        <v>9.0200000000000002E-2</v>
      </c>
      <c r="E322" s="403">
        <v>0.1081</v>
      </c>
      <c r="F322" s="403">
        <v>8.0000000000000004E-4</v>
      </c>
      <c r="G322" s="403">
        <v>8.0000000000000004E-4</v>
      </c>
      <c r="H322" s="403">
        <v>3.8E-3</v>
      </c>
      <c r="I322" s="403"/>
      <c r="J322" s="403"/>
      <c r="K322" s="403">
        <v>7.1000000000000004E-3</v>
      </c>
      <c r="L322" s="403">
        <v>6.9999999999999999E-4</v>
      </c>
    </row>
    <row r="323" spans="2:13" x14ac:dyDescent="0.25">
      <c r="B323" s="660" t="s">
        <v>819</v>
      </c>
      <c r="C323" s="661" t="s">
        <v>77</v>
      </c>
      <c r="D323" s="661" t="s">
        <v>78</v>
      </c>
      <c r="E323" s="661" t="s">
        <v>79</v>
      </c>
      <c r="F323" s="661" t="s">
        <v>80</v>
      </c>
      <c r="G323" s="661" t="s">
        <v>81</v>
      </c>
      <c r="H323" s="661" t="s">
        <v>82</v>
      </c>
      <c r="I323" s="661" t="s">
        <v>83</v>
      </c>
      <c r="J323" s="661" t="s">
        <v>84</v>
      </c>
      <c r="K323" s="661" t="s">
        <v>85</v>
      </c>
      <c r="L323" s="661" t="s">
        <v>86</v>
      </c>
    </row>
    <row r="324" spans="2:13" x14ac:dyDescent="0.25">
      <c r="B324" s="662">
        <v>1990</v>
      </c>
      <c r="C324" s="663">
        <v>3.7900000000000003E-2</v>
      </c>
      <c r="D324" s="663">
        <v>0.21290000000000001</v>
      </c>
      <c r="E324" s="663">
        <v>0.1328</v>
      </c>
      <c r="F324" s="663">
        <v>1.5699999999999999E-2</v>
      </c>
      <c r="G324" s="663">
        <v>1.5699999999999999E-2</v>
      </c>
      <c r="H324" s="663">
        <v>2E-3</v>
      </c>
      <c r="I324" s="663"/>
      <c r="J324" s="663"/>
      <c r="K324" s="663">
        <v>3.2301607540491814E-2</v>
      </c>
      <c r="L324" s="663">
        <v>1.1373805472004159E-2</v>
      </c>
    </row>
    <row r="325" spans="2:13" x14ac:dyDescent="0.25">
      <c r="B325" s="662">
        <v>1995</v>
      </c>
      <c r="C325" s="663">
        <v>3.7900000000000003E-2</v>
      </c>
      <c r="D325" s="663">
        <v>0.21290000000000001</v>
      </c>
      <c r="E325" s="663">
        <v>0.1328</v>
      </c>
      <c r="F325" s="663">
        <v>1.5699999999999999E-2</v>
      </c>
      <c r="G325" s="663">
        <v>1.5699999999999999E-2</v>
      </c>
      <c r="H325" s="663">
        <v>2E-3</v>
      </c>
      <c r="I325" s="663"/>
      <c r="J325" s="663"/>
      <c r="K325" s="663">
        <v>3.2301607540491814E-2</v>
      </c>
      <c r="L325" s="663">
        <v>1.1373805472004159E-2</v>
      </c>
    </row>
    <row r="326" spans="2:13" x14ac:dyDescent="0.25">
      <c r="B326" s="662">
        <v>2000</v>
      </c>
      <c r="C326" s="663">
        <v>3.7900000000000003E-2</v>
      </c>
      <c r="D326" s="663">
        <v>0.21290000000000001</v>
      </c>
      <c r="E326" s="663">
        <v>0.1328</v>
      </c>
      <c r="F326" s="663">
        <v>1.5699999999999999E-2</v>
      </c>
      <c r="G326" s="663">
        <v>1.5699999999999999E-2</v>
      </c>
      <c r="H326" s="663">
        <v>2E-3</v>
      </c>
      <c r="I326" s="663"/>
      <c r="J326" s="663"/>
      <c r="K326" s="663">
        <v>3.0927071049407059E-2</v>
      </c>
      <c r="L326" s="663">
        <v>1.0889813749791219E-2</v>
      </c>
    </row>
    <row r="327" spans="2:13" x14ac:dyDescent="0.25">
      <c r="B327" s="662">
        <v>2005</v>
      </c>
      <c r="C327" s="663">
        <v>3.0599999999999999E-2</v>
      </c>
      <c r="D327" s="663">
        <v>0.21290000000000001</v>
      </c>
      <c r="E327" s="663">
        <v>0.1134</v>
      </c>
      <c r="F327" s="663">
        <v>1.5699999999999999E-2</v>
      </c>
      <c r="G327" s="663">
        <v>1.5699999999999999E-2</v>
      </c>
      <c r="H327" s="663">
        <v>2E-3</v>
      </c>
      <c r="I327" s="663"/>
      <c r="J327" s="663"/>
      <c r="K327" s="663">
        <v>2.9188199584781759E-2</v>
      </c>
      <c r="L327" s="663">
        <v>1.0277535065064E-2</v>
      </c>
    </row>
    <row r="328" spans="2:13" x14ac:dyDescent="0.25">
      <c r="B328" s="664">
        <v>2010</v>
      </c>
      <c r="C328" s="665">
        <v>1.8E-3</v>
      </c>
      <c r="D328" s="665">
        <v>9.8000000000000004E-2</v>
      </c>
      <c r="E328" s="665">
        <v>0.11749999999999999</v>
      </c>
      <c r="F328" s="665">
        <v>8.9999999999999998E-4</v>
      </c>
      <c r="G328" s="665">
        <v>8.9999999999999998E-4</v>
      </c>
      <c r="H328" s="665">
        <v>4.1000000000000003E-3</v>
      </c>
      <c r="I328" s="665"/>
      <c r="J328" s="665"/>
      <c r="K328" s="665">
        <v>7.7000000000000002E-3</v>
      </c>
      <c r="L328" s="665">
        <v>8.0000000000000004E-4</v>
      </c>
    </row>
    <row r="329" spans="2:13" x14ac:dyDescent="0.25">
      <c r="B329" s="662">
        <v>2015</v>
      </c>
      <c r="C329" s="663">
        <v>1.6999999999999999E-3</v>
      </c>
      <c r="D329" s="663">
        <v>9.0200000000000002E-2</v>
      </c>
      <c r="E329" s="663">
        <v>0.1081</v>
      </c>
      <c r="F329" s="663">
        <v>8.0000000000000004E-4</v>
      </c>
      <c r="G329" s="663">
        <v>8.0000000000000004E-4</v>
      </c>
      <c r="H329" s="663">
        <v>3.8E-3</v>
      </c>
      <c r="I329" s="663"/>
      <c r="J329" s="663"/>
      <c r="K329" s="663">
        <v>7.1000000000000004E-3</v>
      </c>
      <c r="L329" s="663">
        <v>6.9999999999999999E-4</v>
      </c>
    </row>
    <row r="330" spans="2:13" x14ac:dyDescent="0.25">
      <c r="B330" s="666">
        <v>2020</v>
      </c>
      <c r="C330" s="667">
        <v>1.5E-3</v>
      </c>
      <c r="D330" s="668">
        <v>8.2600000000000007E-2</v>
      </c>
      <c r="E330" s="667">
        <v>9.9099999999999994E-2</v>
      </c>
      <c r="F330" s="667">
        <v>8.0000000000000004E-4</v>
      </c>
      <c r="G330" s="667">
        <v>8.0000000000000004E-4</v>
      </c>
      <c r="H330" s="667">
        <v>3.5000000000000001E-3</v>
      </c>
      <c r="I330" s="667"/>
      <c r="J330" s="667"/>
      <c r="K330" s="667">
        <v>6.4999999999999997E-3</v>
      </c>
      <c r="L330" s="667">
        <v>6.9999999999999999E-4</v>
      </c>
    </row>
    <row r="331" spans="2:13" x14ac:dyDescent="0.25">
      <c r="C331" s="656"/>
      <c r="D331" s="656"/>
      <c r="E331" s="656"/>
      <c r="F331" s="656"/>
      <c r="G331" s="656"/>
      <c r="H331" s="656"/>
      <c r="I331" s="403"/>
      <c r="J331" s="403"/>
      <c r="K331" s="656"/>
      <c r="L331" s="656"/>
    </row>
    <row r="332" spans="2:13" x14ac:dyDescent="0.25">
      <c r="B332" s="45" t="s">
        <v>1215</v>
      </c>
      <c r="C332" s="656"/>
      <c r="D332" s="656"/>
      <c r="E332" s="656"/>
      <c r="F332" s="656"/>
      <c r="G332" s="656"/>
      <c r="H332" s="403"/>
      <c r="I332" s="403"/>
      <c r="J332" s="403"/>
      <c r="K332" s="656"/>
      <c r="L332" s="656"/>
    </row>
    <row r="333" spans="2:13" x14ac:dyDescent="0.25">
      <c r="B333" s="38"/>
      <c r="C333" s="403">
        <v>1.1102000000000001</v>
      </c>
      <c r="D333" s="403">
        <v>3.8187000000000002</v>
      </c>
      <c r="E333" s="403"/>
      <c r="F333" s="403">
        <v>0.4718</v>
      </c>
      <c r="G333" s="403">
        <v>0.4718</v>
      </c>
      <c r="H333" s="403"/>
      <c r="I333" s="403"/>
      <c r="J333" s="403"/>
      <c r="K333" s="656">
        <v>1.0999999999999999E-2</v>
      </c>
      <c r="L333" s="656">
        <v>1.1000000000000001E-3</v>
      </c>
    </row>
    <row r="334" spans="2:13" x14ac:dyDescent="0.25">
      <c r="C334" s="657">
        <v>1.1102000000000001</v>
      </c>
      <c r="D334" s="657">
        <v>3.8187000000000002</v>
      </c>
      <c r="E334" s="403"/>
      <c r="F334" s="657">
        <v>0.4718</v>
      </c>
      <c r="G334" s="658">
        <v>0.4718</v>
      </c>
      <c r="H334" s="403"/>
      <c r="I334" s="403"/>
      <c r="J334" s="403"/>
      <c r="K334" s="658">
        <v>1.0999999999999999E-2</v>
      </c>
      <c r="L334" s="658">
        <v>1.1000000000000001E-3</v>
      </c>
    </row>
    <row r="335" spans="2:13" x14ac:dyDescent="0.25">
      <c r="C335" s="659">
        <v>1.071</v>
      </c>
      <c r="D335" s="659">
        <v>3.6839</v>
      </c>
      <c r="E335" s="659">
        <v>2.9741</v>
      </c>
      <c r="F335" s="659">
        <v>0.4551</v>
      </c>
      <c r="G335" s="659">
        <v>0.4551</v>
      </c>
      <c r="H335" s="659">
        <v>5.8999999999999999E-3</v>
      </c>
      <c r="I335" s="403"/>
      <c r="J335" s="403"/>
      <c r="K335" s="659">
        <v>1.06E-2</v>
      </c>
      <c r="L335" s="659">
        <v>1.1000000000000001E-3</v>
      </c>
    </row>
    <row r="336" spans="2:13" x14ac:dyDescent="0.25">
      <c r="C336" s="403">
        <v>1.071</v>
      </c>
      <c r="D336" s="403">
        <v>3.6839</v>
      </c>
      <c r="E336" s="403">
        <v>2.9741</v>
      </c>
      <c r="F336" s="403">
        <v>0.4551</v>
      </c>
      <c r="G336" s="403">
        <v>0.4551</v>
      </c>
      <c r="H336" s="403">
        <v>5.8999999999999999E-3</v>
      </c>
      <c r="I336" s="403"/>
      <c r="J336" s="403"/>
      <c r="K336" s="403">
        <v>1.06E-2</v>
      </c>
      <c r="L336" s="403">
        <v>1.1000000000000001E-3</v>
      </c>
    </row>
    <row r="337" spans="2:13" x14ac:dyDescent="0.25">
      <c r="B337" s="660" t="s">
        <v>819</v>
      </c>
      <c r="C337" s="661" t="s">
        <v>77</v>
      </c>
      <c r="D337" s="661" t="s">
        <v>78</v>
      </c>
      <c r="E337" s="661" t="s">
        <v>79</v>
      </c>
      <c r="F337" s="661" t="s">
        <v>80</v>
      </c>
      <c r="G337" s="661" t="s">
        <v>81</v>
      </c>
      <c r="H337" s="661" t="s">
        <v>82</v>
      </c>
      <c r="I337" s="661" t="s">
        <v>83</v>
      </c>
      <c r="J337" s="661" t="s">
        <v>84</v>
      </c>
      <c r="K337" s="661" t="s">
        <v>85</v>
      </c>
      <c r="L337" s="661" t="s">
        <v>86</v>
      </c>
    </row>
    <row r="338" spans="2:13" x14ac:dyDescent="0.25">
      <c r="B338" s="662">
        <v>1990</v>
      </c>
      <c r="C338" s="663">
        <v>1.1102000000000001</v>
      </c>
      <c r="D338" s="663">
        <v>3.8187000000000002</v>
      </c>
      <c r="E338" s="663">
        <v>3.0829</v>
      </c>
      <c r="F338" s="663">
        <v>0.4718</v>
      </c>
      <c r="G338" s="663">
        <v>0.4718</v>
      </c>
      <c r="H338" s="663">
        <v>6.1000000000000004E-3</v>
      </c>
      <c r="I338" s="663"/>
      <c r="J338" s="663"/>
      <c r="K338" s="663">
        <v>1.0999999999999999E-2</v>
      </c>
      <c r="L338" s="663">
        <v>1.1000000000000001E-3</v>
      </c>
    </row>
    <row r="339" spans="2:13" x14ac:dyDescent="0.25">
      <c r="B339" s="662">
        <v>1995</v>
      </c>
      <c r="C339" s="663">
        <v>1.1102000000000001</v>
      </c>
      <c r="D339" s="663">
        <v>3.8187000000000002</v>
      </c>
      <c r="E339" s="663">
        <v>3.0829</v>
      </c>
      <c r="F339" s="663">
        <v>0.4718</v>
      </c>
      <c r="G339" s="663">
        <v>0.4718</v>
      </c>
      <c r="H339" s="663">
        <v>6.1000000000000004E-3</v>
      </c>
      <c r="I339" s="663"/>
      <c r="J339" s="663"/>
      <c r="K339" s="663">
        <v>1.0999999999999999E-2</v>
      </c>
      <c r="L339" s="663">
        <v>1.1000000000000001E-3</v>
      </c>
    </row>
    <row r="340" spans="2:13" x14ac:dyDescent="0.25">
      <c r="B340" s="662">
        <v>2000</v>
      </c>
      <c r="C340" s="663">
        <v>1.1102000000000001</v>
      </c>
      <c r="D340" s="663">
        <v>3.8187000000000002</v>
      </c>
      <c r="E340" s="663">
        <v>3.0829</v>
      </c>
      <c r="F340" s="663">
        <v>0.4718</v>
      </c>
      <c r="G340" s="663">
        <v>0.4718</v>
      </c>
      <c r="H340" s="663">
        <v>6.1000000000000004E-3</v>
      </c>
      <c r="I340" s="663"/>
      <c r="J340" s="663"/>
      <c r="K340" s="663">
        <v>1.0999999999999999E-2</v>
      </c>
      <c r="L340" s="663">
        <v>1.1000000000000001E-3</v>
      </c>
    </row>
    <row r="341" spans="2:13" x14ac:dyDescent="0.25">
      <c r="B341" s="662">
        <v>2005</v>
      </c>
      <c r="C341" s="663">
        <v>1.1102000000000001</v>
      </c>
      <c r="D341" s="663">
        <v>3.8187000000000002</v>
      </c>
      <c r="E341" s="663">
        <v>3.0829</v>
      </c>
      <c r="F341" s="663">
        <v>0.4718</v>
      </c>
      <c r="G341" s="663">
        <v>0.4718</v>
      </c>
      <c r="H341" s="663">
        <v>6.1000000000000004E-3</v>
      </c>
      <c r="I341" s="663"/>
      <c r="J341" s="663"/>
      <c r="K341" s="663">
        <v>1.0999999999999999E-2</v>
      </c>
      <c r="L341" s="663">
        <v>1.1000000000000001E-3</v>
      </c>
    </row>
    <row r="342" spans="2:13" x14ac:dyDescent="0.25">
      <c r="B342" s="664">
        <v>2010</v>
      </c>
      <c r="C342" s="665">
        <v>1.1102000000000001</v>
      </c>
      <c r="D342" s="665">
        <v>3.8187000000000002</v>
      </c>
      <c r="E342" s="665">
        <v>3.0829</v>
      </c>
      <c r="F342" s="665">
        <v>0.4718</v>
      </c>
      <c r="G342" s="665">
        <v>0.4718</v>
      </c>
      <c r="H342" s="665">
        <v>6.1000000000000004E-3</v>
      </c>
      <c r="I342" s="665"/>
      <c r="J342" s="665"/>
      <c r="K342" s="665">
        <v>1.0999999999999999E-2</v>
      </c>
      <c r="L342" s="665">
        <v>1.1000000000000001E-3</v>
      </c>
    </row>
    <row r="343" spans="2:13" x14ac:dyDescent="0.25">
      <c r="B343" s="662">
        <v>2015</v>
      </c>
      <c r="C343" s="663">
        <v>1.071</v>
      </c>
      <c r="D343" s="663">
        <v>3.6839</v>
      </c>
      <c r="E343" s="663">
        <v>2.9741</v>
      </c>
      <c r="F343" s="663">
        <v>0.4551</v>
      </c>
      <c r="G343" s="663">
        <v>0.4551</v>
      </c>
      <c r="H343" s="663">
        <v>5.8999999999999999E-3</v>
      </c>
      <c r="I343" s="663"/>
      <c r="J343" s="663"/>
      <c r="K343" s="663">
        <v>1.06E-2</v>
      </c>
      <c r="L343" s="663">
        <v>1.1000000000000001E-3</v>
      </c>
    </row>
    <row r="344" spans="2:13" x14ac:dyDescent="0.25">
      <c r="B344" s="666">
        <v>2020</v>
      </c>
      <c r="C344" s="667">
        <v>1.0115000000000001</v>
      </c>
      <c r="D344" s="668">
        <v>3.4792999999999998</v>
      </c>
      <c r="E344" s="667">
        <v>2.8089</v>
      </c>
      <c r="F344" s="667">
        <v>0.4299</v>
      </c>
      <c r="G344" s="667">
        <v>0.4299</v>
      </c>
      <c r="H344" s="667">
        <v>5.5999999999999999E-3</v>
      </c>
      <c r="I344" s="667"/>
      <c r="J344" s="667"/>
      <c r="K344" s="667">
        <v>0.01</v>
      </c>
      <c r="L344" s="667">
        <v>1E-3</v>
      </c>
    </row>
    <row r="345" spans="2:13" x14ac:dyDescent="0.25">
      <c r="C345" s="656"/>
      <c r="D345" s="656"/>
      <c r="E345" s="656"/>
      <c r="F345" s="656"/>
      <c r="G345" s="656"/>
      <c r="H345" s="656"/>
      <c r="I345" s="403"/>
      <c r="J345" s="403"/>
      <c r="K345" s="656"/>
      <c r="L345" s="656"/>
    </row>
    <row r="346" spans="2:13" x14ac:dyDescent="0.25">
      <c r="B346" s="45" t="s">
        <v>1216</v>
      </c>
      <c r="C346" s="656"/>
      <c r="D346" s="656"/>
      <c r="E346" s="403"/>
      <c r="F346" s="403"/>
      <c r="G346" s="403"/>
      <c r="H346" s="403"/>
      <c r="I346" s="403"/>
      <c r="J346" s="403"/>
      <c r="K346" s="656"/>
      <c r="L346" s="656"/>
    </row>
    <row r="347" spans="2:13" x14ac:dyDescent="0.25">
      <c r="B347" s="38"/>
      <c r="C347" s="403">
        <v>1.47E-2</v>
      </c>
      <c r="D347" s="403">
        <v>0.1221</v>
      </c>
      <c r="E347" s="403">
        <v>1.1359999999999999</v>
      </c>
      <c r="F347" s="403">
        <v>0.28799999999999998</v>
      </c>
      <c r="G347" s="403">
        <v>0.19939999999999999</v>
      </c>
      <c r="H347" s="403">
        <v>3.1909999999999998</v>
      </c>
      <c r="I347" s="403"/>
      <c r="J347" s="403"/>
      <c r="K347" s="656">
        <v>1.03E-2</v>
      </c>
      <c r="L347" s="656">
        <v>1.54E-2</v>
      </c>
    </row>
    <row r="348" spans="2:13" x14ac:dyDescent="0.25">
      <c r="C348" s="657">
        <v>1.47E-2</v>
      </c>
      <c r="D348" s="657">
        <v>0.1221</v>
      </c>
      <c r="E348" s="657">
        <v>1.1359999999999999</v>
      </c>
      <c r="F348" s="657">
        <v>0.28799999999999998</v>
      </c>
      <c r="G348" s="658">
        <v>0.19939999999999999</v>
      </c>
      <c r="H348" s="657">
        <v>3.1909999999999998</v>
      </c>
      <c r="I348" s="403"/>
      <c r="J348" s="403"/>
      <c r="K348" s="658">
        <v>1.03E-2</v>
      </c>
      <c r="L348" s="658">
        <v>1.54E-2</v>
      </c>
      <c r="M348" s="5" t="s">
        <v>1332</v>
      </c>
    </row>
    <row r="349" spans="2:13" x14ac:dyDescent="0.25">
      <c r="C349" s="659">
        <v>8.6E-3</v>
      </c>
      <c r="D349" s="659">
        <v>5.6000000000000001E-2</v>
      </c>
      <c r="E349" s="659">
        <v>0.3619</v>
      </c>
      <c r="F349" s="659">
        <v>6.1400000000000003E-2</v>
      </c>
      <c r="G349" s="659">
        <v>4.3200000000000002E-2</v>
      </c>
      <c r="H349" s="659">
        <v>2.3641000000000001</v>
      </c>
      <c r="I349" s="403"/>
      <c r="J349" s="403"/>
      <c r="K349" s="659">
        <v>0.01</v>
      </c>
      <c r="L349" s="659">
        <v>1.4999999999999999E-2</v>
      </c>
      <c r="M349" s="5" t="s">
        <v>1333</v>
      </c>
    </row>
    <row r="350" spans="2:13" x14ac:dyDescent="0.25">
      <c r="C350" s="403">
        <v>8.6E-3</v>
      </c>
      <c r="D350" s="403">
        <v>5.6000000000000001E-2</v>
      </c>
      <c r="E350" s="403">
        <v>0.3619</v>
      </c>
      <c r="F350" s="403">
        <v>6.1400000000000003E-2</v>
      </c>
      <c r="G350" s="403">
        <v>4.3200000000000002E-2</v>
      </c>
      <c r="H350" s="403">
        <v>2.3641000000000001</v>
      </c>
      <c r="I350" s="403"/>
      <c r="J350" s="403"/>
      <c r="K350" s="403">
        <v>0.01</v>
      </c>
      <c r="L350" s="403">
        <v>1.4999999999999999E-2</v>
      </c>
    </row>
    <row r="351" spans="2:13" x14ac:dyDescent="0.25">
      <c r="B351" s="660" t="s">
        <v>819</v>
      </c>
      <c r="C351" s="661" t="s">
        <v>77</v>
      </c>
      <c r="D351" s="661" t="s">
        <v>78</v>
      </c>
      <c r="E351" s="661" t="s">
        <v>79</v>
      </c>
      <c r="F351" s="661" t="s">
        <v>80</v>
      </c>
      <c r="G351" s="661" t="s">
        <v>81</v>
      </c>
      <c r="H351" s="661" t="s">
        <v>82</v>
      </c>
      <c r="I351" s="661" t="s">
        <v>83</v>
      </c>
      <c r="J351" s="661" t="s">
        <v>84</v>
      </c>
      <c r="K351" s="661" t="s">
        <v>85</v>
      </c>
      <c r="L351" s="661" t="s">
        <v>86</v>
      </c>
    </row>
    <row r="352" spans="2:13" x14ac:dyDescent="0.25">
      <c r="B352" s="662">
        <v>1990</v>
      </c>
      <c r="C352" s="663">
        <v>1.2200000000000001E-2</v>
      </c>
      <c r="D352" s="663">
        <v>0.15</v>
      </c>
      <c r="E352" s="663">
        <v>2.2541000000000002</v>
      </c>
      <c r="F352" s="663">
        <v>9.5200000000000007E-2</v>
      </c>
      <c r="G352" s="663">
        <v>4.7600000000000003E-2</v>
      </c>
      <c r="H352" s="663">
        <v>6.4</v>
      </c>
      <c r="I352" s="663"/>
      <c r="J352" s="663"/>
      <c r="K352" s="663">
        <v>1.279553115600468E-2</v>
      </c>
      <c r="L352" s="663">
        <v>1.1302719187804134E-2</v>
      </c>
    </row>
    <row r="353" spans="2:13" x14ac:dyDescent="0.25">
      <c r="B353" s="662">
        <v>1995</v>
      </c>
      <c r="C353" s="663">
        <v>1.18E-2</v>
      </c>
      <c r="D353" s="663">
        <v>0.15</v>
      </c>
      <c r="E353" s="663">
        <v>2.1857000000000002</v>
      </c>
      <c r="F353" s="663">
        <v>9.5200000000000007E-2</v>
      </c>
      <c r="G353" s="663">
        <v>4.7600000000000003E-2</v>
      </c>
      <c r="H353" s="663">
        <v>6.2060000000000004</v>
      </c>
      <c r="I353" s="663"/>
      <c r="J353" s="663"/>
      <c r="K353" s="663">
        <v>1.24077877876409E-2</v>
      </c>
      <c r="L353" s="663">
        <v>1.0960212545749463E-2</v>
      </c>
    </row>
    <row r="354" spans="2:13" x14ac:dyDescent="0.25">
      <c r="B354" s="662">
        <v>2000</v>
      </c>
      <c r="C354" s="663">
        <v>1.1599999999999999E-2</v>
      </c>
      <c r="D354" s="663">
        <v>0.15</v>
      </c>
      <c r="E354" s="663">
        <v>2.1530999999999998</v>
      </c>
      <c r="F354" s="663">
        <v>9.5200000000000007E-2</v>
      </c>
      <c r="G354" s="663">
        <v>4.7600000000000003E-2</v>
      </c>
      <c r="H354" s="663">
        <v>6.1134000000000004</v>
      </c>
      <c r="I354" s="663"/>
      <c r="J354" s="663"/>
      <c r="K354" s="663">
        <v>1.2222596925138798E-2</v>
      </c>
      <c r="L354" s="663">
        <v>1.0796627283872606E-2</v>
      </c>
    </row>
    <row r="355" spans="2:13" x14ac:dyDescent="0.25">
      <c r="B355" s="662">
        <v>2005</v>
      </c>
      <c r="C355" s="663">
        <v>1.14E-2</v>
      </c>
      <c r="D355" s="663">
        <v>0.15</v>
      </c>
      <c r="E355" s="663">
        <v>1.5826</v>
      </c>
      <c r="F355" s="663">
        <v>9.5200000000000007E-2</v>
      </c>
      <c r="G355" s="663">
        <v>4.7600000000000003E-2</v>
      </c>
      <c r="H355" s="663">
        <v>4.1589999999999998</v>
      </c>
      <c r="I355" s="663"/>
      <c r="J355" s="663"/>
      <c r="K355" s="663">
        <v>1.2042852852710284E-2</v>
      </c>
      <c r="L355" s="663">
        <v>1.063785335322742E-2</v>
      </c>
    </row>
    <row r="356" spans="2:13" x14ac:dyDescent="0.25">
      <c r="B356" s="664">
        <v>2010</v>
      </c>
      <c r="C356" s="665">
        <v>1.47E-2</v>
      </c>
      <c r="D356" s="665">
        <v>0.1221</v>
      </c>
      <c r="E356" s="665">
        <v>1.141</v>
      </c>
      <c r="F356" s="665">
        <v>0.28360000000000002</v>
      </c>
      <c r="G356" s="665">
        <v>0.19939999999999999</v>
      </c>
      <c r="H356" s="665">
        <v>3.1998000000000002</v>
      </c>
      <c r="I356" s="665"/>
      <c r="J356" s="665"/>
      <c r="K356" s="665">
        <v>1.04E-2</v>
      </c>
      <c r="L356" s="665">
        <v>1.5599999999999999E-2</v>
      </c>
    </row>
    <row r="357" spans="2:13" x14ac:dyDescent="0.25">
      <c r="B357" s="662">
        <v>2015</v>
      </c>
      <c r="C357" s="663">
        <v>8.6E-3</v>
      </c>
      <c r="D357" s="663">
        <v>5.6000000000000001E-2</v>
      </c>
      <c r="E357" s="663">
        <v>0.3619</v>
      </c>
      <c r="F357" s="663">
        <v>6.1400000000000003E-2</v>
      </c>
      <c r="G357" s="663">
        <v>4.3200000000000002E-2</v>
      </c>
      <c r="H357" s="663">
        <v>2.3641000000000001</v>
      </c>
      <c r="I357" s="663"/>
      <c r="J357" s="663"/>
      <c r="K357" s="663">
        <v>0.01</v>
      </c>
      <c r="L357" s="663">
        <v>1.4999999999999999E-2</v>
      </c>
    </row>
    <row r="358" spans="2:13" x14ac:dyDescent="0.25">
      <c r="B358" s="666">
        <v>2020</v>
      </c>
      <c r="C358" s="667">
        <v>2.9999999999999997E-4</v>
      </c>
      <c r="D358" s="667">
        <v>2.53E-2</v>
      </c>
      <c r="E358" s="667">
        <v>0.12839999999999999</v>
      </c>
      <c r="F358" s="667">
        <v>1.3100000000000001E-2</v>
      </c>
      <c r="G358" s="667">
        <v>9.1999999999999998E-3</v>
      </c>
      <c r="H358" s="667">
        <v>1.5572999999999999</v>
      </c>
      <c r="I358" s="667"/>
      <c r="J358" s="667"/>
      <c r="K358" s="667">
        <v>9.4999999999999998E-3</v>
      </c>
      <c r="L358" s="667">
        <v>1.4200000000000001E-2</v>
      </c>
    </row>
    <row r="359" spans="2:13" x14ac:dyDescent="0.25">
      <c r="C359" s="403"/>
      <c r="D359" s="403"/>
      <c r="E359" s="403"/>
      <c r="F359" s="403"/>
      <c r="G359" s="403"/>
      <c r="H359" s="403"/>
      <c r="I359" s="403"/>
      <c r="J359" s="403"/>
      <c r="K359" s="403"/>
      <c r="L359" s="656"/>
    </row>
    <row r="360" spans="2:13" x14ac:dyDescent="0.25">
      <c r="B360" s="45" t="s">
        <v>1217</v>
      </c>
      <c r="C360" s="403"/>
      <c r="D360" s="403"/>
      <c r="E360" s="403"/>
      <c r="F360" s="403"/>
      <c r="G360" s="403"/>
      <c r="H360" s="403"/>
      <c r="I360" s="403"/>
      <c r="J360" s="403"/>
      <c r="K360" s="403"/>
      <c r="L360" s="656"/>
    </row>
    <row r="361" spans="2:13" x14ac:dyDescent="0.25">
      <c r="B361" s="38"/>
      <c r="C361" s="403"/>
      <c r="D361" s="403"/>
      <c r="E361" s="403"/>
      <c r="F361" s="403"/>
      <c r="G361" s="403"/>
      <c r="H361" s="403"/>
      <c r="I361" s="403"/>
      <c r="J361" s="403"/>
      <c r="K361" s="403"/>
      <c r="L361" s="656"/>
    </row>
    <row r="362" spans="2:13" x14ac:dyDescent="0.25">
      <c r="C362" s="403"/>
      <c r="D362" s="403"/>
      <c r="E362" s="403"/>
      <c r="F362" s="403"/>
      <c r="G362" s="403"/>
      <c r="H362" s="403"/>
      <c r="I362" s="403"/>
      <c r="J362" s="403"/>
      <c r="K362" s="656"/>
      <c r="L362" s="656"/>
      <c r="M362" s="5" t="s">
        <v>1332</v>
      </c>
    </row>
    <row r="363" spans="2:13" x14ac:dyDescent="0.25">
      <c r="C363" s="659">
        <v>8.9999999999999998E-4</v>
      </c>
      <c r="D363" s="659">
        <v>1.5100000000000001E-2</v>
      </c>
      <c r="E363" s="659">
        <v>0.10150000000000001</v>
      </c>
      <c r="F363" s="659">
        <v>1.6964999999999999</v>
      </c>
      <c r="G363" s="659">
        <v>0.4945</v>
      </c>
      <c r="H363" s="659">
        <v>3.5099999999999999E-2</v>
      </c>
      <c r="I363" s="403"/>
      <c r="J363" s="403"/>
      <c r="K363" s="659">
        <v>8.9999999999999993E-3</v>
      </c>
      <c r="L363" s="659">
        <v>1.35E-2</v>
      </c>
      <c r="M363" s="5" t="s">
        <v>1333</v>
      </c>
    </row>
    <row r="364" spans="2:13" x14ac:dyDescent="0.25">
      <c r="C364" s="403">
        <v>8.9999999999999998E-4</v>
      </c>
      <c r="D364" s="403">
        <v>1.5100000000000001E-2</v>
      </c>
      <c r="E364" s="403">
        <v>0.10150000000000001</v>
      </c>
      <c r="F364" s="403">
        <v>1.6964999999999999</v>
      </c>
      <c r="G364" s="403">
        <v>0.4945</v>
      </c>
      <c r="H364" s="403">
        <v>3.5099999999999999E-2</v>
      </c>
      <c r="I364" s="403"/>
      <c r="J364" s="403"/>
      <c r="K364" s="403">
        <v>8.9999999999999993E-3</v>
      </c>
      <c r="L364" s="403">
        <v>1.35E-2</v>
      </c>
    </row>
    <row r="365" spans="2:13" x14ac:dyDescent="0.25">
      <c r="B365" s="660" t="s">
        <v>819</v>
      </c>
      <c r="C365" s="661" t="s">
        <v>77</v>
      </c>
      <c r="D365" s="661" t="s">
        <v>78</v>
      </c>
      <c r="E365" s="661" t="s">
        <v>79</v>
      </c>
      <c r="F365" s="661" t="s">
        <v>80</v>
      </c>
      <c r="G365" s="661" t="s">
        <v>81</v>
      </c>
      <c r="H365" s="661" t="s">
        <v>82</v>
      </c>
      <c r="I365" s="661" t="s">
        <v>83</v>
      </c>
      <c r="J365" s="661" t="s">
        <v>84</v>
      </c>
      <c r="K365" s="661" t="s">
        <v>85</v>
      </c>
      <c r="L365" s="661" t="s">
        <v>86</v>
      </c>
    </row>
    <row r="366" spans="2:13" x14ac:dyDescent="0.25">
      <c r="B366" s="662">
        <v>1990</v>
      </c>
      <c r="C366" s="663">
        <v>1.26E-2</v>
      </c>
      <c r="D366" s="663">
        <v>0.105</v>
      </c>
      <c r="E366" s="663">
        <v>0.37590000000000001</v>
      </c>
      <c r="F366" s="663">
        <v>5.5599999999999997E-2</v>
      </c>
      <c r="G366" s="663">
        <v>2.7799999999999998E-2</v>
      </c>
      <c r="H366" s="663">
        <v>0.37590000000000001</v>
      </c>
      <c r="I366" s="663"/>
      <c r="J366" s="663"/>
      <c r="K366" s="663">
        <v>4.9985914534755468E-2</v>
      </c>
      <c r="L366" s="663">
        <v>4.9985914534755468E-2</v>
      </c>
    </row>
    <row r="367" spans="2:13" x14ac:dyDescent="0.25">
      <c r="B367" s="662">
        <v>1995</v>
      </c>
      <c r="C367" s="663">
        <v>1.26E-2</v>
      </c>
      <c r="D367" s="663">
        <v>0.105</v>
      </c>
      <c r="E367" s="663">
        <v>0.37590000000000001</v>
      </c>
      <c r="F367" s="663">
        <v>5.5599999999999997E-2</v>
      </c>
      <c r="G367" s="663">
        <v>2.7799999999999998E-2</v>
      </c>
      <c r="H367" s="663">
        <v>0.37590000000000001</v>
      </c>
      <c r="I367" s="663"/>
      <c r="J367" s="663"/>
      <c r="K367" s="663">
        <v>4.9985914534755468E-2</v>
      </c>
      <c r="L367" s="663">
        <v>4.9985914534755468E-2</v>
      </c>
    </row>
    <row r="368" spans="2:13" x14ac:dyDescent="0.25">
      <c r="B368" s="662">
        <v>2000</v>
      </c>
      <c r="C368" s="663">
        <v>1.17E-2</v>
      </c>
      <c r="D368" s="663">
        <v>9.7699999999999995E-2</v>
      </c>
      <c r="E368" s="663">
        <v>0.34970000000000001</v>
      </c>
      <c r="F368" s="663">
        <v>5.1799999999999999E-2</v>
      </c>
      <c r="G368" s="663">
        <v>2.5899999999999999E-2</v>
      </c>
      <c r="H368" s="663">
        <v>0.34970000000000001</v>
      </c>
      <c r="I368" s="663"/>
      <c r="J368" s="663"/>
      <c r="K368" s="663">
        <v>4.9985914534755468E-2</v>
      </c>
      <c r="L368" s="663">
        <v>4.9985914534755468E-2</v>
      </c>
    </row>
    <row r="369" spans="2:15" x14ac:dyDescent="0.25">
      <c r="B369" s="662">
        <v>2005</v>
      </c>
      <c r="C369" s="663">
        <v>1.12E-2</v>
      </c>
      <c r="D369" s="663">
        <v>9.3299999999999994E-2</v>
      </c>
      <c r="E369" s="663">
        <v>0.33410000000000001</v>
      </c>
      <c r="F369" s="663">
        <v>4.9500000000000002E-2</v>
      </c>
      <c r="G369" s="663">
        <v>2.4750000000000001E-2</v>
      </c>
      <c r="H369" s="663">
        <v>0.33410000000000001</v>
      </c>
      <c r="I369" s="663"/>
      <c r="J369" s="663"/>
      <c r="K369" s="663">
        <v>4.9985914534755468E-2</v>
      </c>
      <c r="L369" s="663">
        <v>4.9985914534755468E-2</v>
      </c>
    </row>
    <row r="370" spans="2:15" x14ac:dyDescent="0.25">
      <c r="B370" s="664">
        <v>2010</v>
      </c>
      <c r="C370" s="665">
        <v>1.1999999999999999E-3</v>
      </c>
      <c r="D370" s="665">
        <v>2.1909999999999999E-2</v>
      </c>
      <c r="E370" s="665">
        <v>0.1167</v>
      </c>
      <c r="F370" s="665">
        <v>2.4693000000000001</v>
      </c>
      <c r="G370" s="665">
        <v>0.7198</v>
      </c>
      <c r="H370" s="665">
        <v>4.0300000000000002E-2</v>
      </c>
      <c r="I370" s="665"/>
      <c r="J370" s="665"/>
      <c r="K370" s="665">
        <v>1.03E-2</v>
      </c>
      <c r="L370" s="665">
        <v>1.55E-2</v>
      </c>
    </row>
    <row r="371" spans="2:15" x14ac:dyDescent="0.25">
      <c r="B371" s="662">
        <v>2015</v>
      </c>
      <c r="C371" s="663">
        <v>8.9999999999999998E-4</v>
      </c>
      <c r="D371" s="663">
        <v>1.5100000000000001E-2</v>
      </c>
      <c r="E371" s="663">
        <v>0.10150000000000001</v>
      </c>
      <c r="F371" s="663">
        <v>1.6964999999999999</v>
      </c>
      <c r="G371" s="663">
        <v>0.4945</v>
      </c>
      <c r="H371" s="663">
        <v>3.5099999999999999E-2</v>
      </c>
      <c r="I371" s="663"/>
      <c r="J371" s="663"/>
      <c r="K371" s="663">
        <v>8.9999999999999993E-3</v>
      </c>
      <c r="L371" s="663">
        <v>1.35E-2</v>
      </c>
    </row>
    <row r="372" spans="2:15" x14ac:dyDescent="0.25">
      <c r="B372" s="666">
        <v>2020</v>
      </c>
      <c r="C372" s="667">
        <v>8.0000000000000004E-4</v>
      </c>
      <c r="D372" s="667">
        <v>1.34E-2</v>
      </c>
      <c r="E372" s="667">
        <v>9.0200000000000002E-2</v>
      </c>
      <c r="F372" s="667">
        <v>1.508</v>
      </c>
      <c r="G372" s="667">
        <v>0.43959999999999999</v>
      </c>
      <c r="H372" s="667">
        <v>3.1199999999999999E-2</v>
      </c>
      <c r="I372" s="667"/>
      <c r="J372" s="667"/>
      <c r="K372" s="667">
        <v>8.0000000000000002E-3</v>
      </c>
      <c r="L372" s="667">
        <v>1.2E-2</v>
      </c>
    </row>
    <row r="373" spans="2:15" x14ac:dyDescent="0.25">
      <c r="C373" s="403"/>
      <c r="D373" s="403"/>
      <c r="E373" s="403"/>
      <c r="F373" s="403"/>
      <c r="G373" s="403"/>
      <c r="H373" s="403"/>
      <c r="I373" s="403"/>
      <c r="J373" s="403"/>
      <c r="K373" s="403"/>
      <c r="L373" s="656"/>
    </row>
    <row r="374" spans="2:15" x14ac:dyDescent="0.25">
      <c r="B374" s="45" t="s">
        <v>1218</v>
      </c>
      <c r="C374" s="403"/>
      <c r="D374" s="403"/>
      <c r="E374" s="403"/>
      <c r="F374" s="403"/>
      <c r="G374" s="403"/>
      <c r="H374" s="403"/>
      <c r="I374" s="403"/>
      <c r="J374" s="403"/>
      <c r="K374" s="403"/>
      <c r="L374" s="656"/>
    </row>
    <row r="375" spans="2:15" x14ac:dyDescent="0.25">
      <c r="B375" s="38"/>
      <c r="C375" s="403">
        <v>0.13200000000000001</v>
      </c>
      <c r="D375" s="403">
        <v>4.6470000000000002</v>
      </c>
      <c r="E375" s="403">
        <v>0.20100000000000001</v>
      </c>
      <c r="F375" s="403">
        <v>2.8140000000000001</v>
      </c>
      <c r="G375" s="403">
        <v>1.976</v>
      </c>
      <c r="H375" s="403"/>
      <c r="I375" s="403"/>
      <c r="J375" s="403"/>
      <c r="K375" s="656">
        <v>0.48199999999999998</v>
      </c>
      <c r="L375" s="656">
        <v>6.4299999999999996E-2</v>
      </c>
    </row>
    <row r="376" spans="2:15" x14ac:dyDescent="0.25">
      <c r="C376" s="658">
        <v>0.13200000000000001</v>
      </c>
      <c r="D376" s="658">
        <v>4.6470000000000002</v>
      </c>
      <c r="E376" s="658">
        <v>0.20100000000000001</v>
      </c>
      <c r="F376" s="658">
        <v>2.8140000000000001</v>
      </c>
      <c r="G376" s="658">
        <v>1.976</v>
      </c>
      <c r="H376" s="403"/>
      <c r="I376" s="403"/>
      <c r="J376" s="403"/>
      <c r="K376" s="658">
        <v>0.48199999999999998</v>
      </c>
      <c r="L376" s="658">
        <v>6.4299999999999996E-2</v>
      </c>
      <c r="M376" s="5" t="s">
        <v>1332</v>
      </c>
    </row>
    <row r="377" spans="2:15" x14ac:dyDescent="0.25">
      <c r="C377" s="659">
        <v>0.1343</v>
      </c>
      <c r="D377" s="659">
        <v>4.7329999999999997</v>
      </c>
      <c r="E377" s="659">
        <v>0.92249999999999999</v>
      </c>
      <c r="F377" s="659">
        <v>2.0937999999999999</v>
      </c>
      <c r="G377" s="659">
        <v>0.61029999999999995</v>
      </c>
      <c r="H377" s="403"/>
      <c r="I377" s="403"/>
      <c r="J377" s="403"/>
      <c r="K377" s="659">
        <v>0.49049999999999999</v>
      </c>
      <c r="L377" s="659">
        <v>6.54E-2</v>
      </c>
      <c r="M377" s="5" t="s">
        <v>1333</v>
      </c>
    </row>
    <row r="378" spans="2:15" x14ac:dyDescent="0.25">
      <c r="C378" s="403">
        <v>0.1343</v>
      </c>
      <c r="D378" s="403">
        <v>4.7329999999999997</v>
      </c>
      <c r="E378" s="403">
        <v>0.92249999999999999</v>
      </c>
      <c r="F378" s="403">
        <v>2.0937999999999999</v>
      </c>
      <c r="G378" s="403">
        <v>0.61029999999999995</v>
      </c>
      <c r="H378" s="403"/>
      <c r="I378" s="403"/>
      <c r="J378" s="403"/>
      <c r="K378" s="403">
        <v>0.49049999999999999</v>
      </c>
      <c r="L378" s="403">
        <v>6.54E-2</v>
      </c>
    </row>
    <row r="379" spans="2:15" x14ac:dyDescent="0.25">
      <c r="B379" s="660" t="s">
        <v>819</v>
      </c>
      <c r="C379" s="661" t="s">
        <v>77</v>
      </c>
      <c r="D379" s="661" t="s">
        <v>78</v>
      </c>
      <c r="E379" s="661" t="s">
        <v>79</v>
      </c>
      <c r="F379" s="661" t="s">
        <v>80</v>
      </c>
      <c r="G379" s="661" t="s">
        <v>81</v>
      </c>
      <c r="H379" s="661" t="s">
        <v>82</v>
      </c>
      <c r="I379" s="661" t="s">
        <v>83</v>
      </c>
      <c r="J379" s="661" t="s">
        <v>84</v>
      </c>
      <c r="K379" s="661" t="s">
        <v>85</v>
      </c>
      <c r="L379" s="661" t="s">
        <v>86</v>
      </c>
    </row>
    <row r="380" spans="2:15" x14ac:dyDescent="0.25">
      <c r="B380" s="662">
        <v>1990</v>
      </c>
      <c r="C380" s="663">
        <v>6.0744973333333341E-2</v>
      </c>
      <c r="D380" s="663">
        <v>0.87347199999999992</v>
      </c>
      <c r="E380" s="663">
        <v>1.2510666666666668</v>
      </c>
      <c r="F380" s="663">
        <v>0.14399777333333336</v>
      </c>
      <c r="G380" s="663">
        <v>7.1998886666666678E-2</v>
      </c>
      <c r="H380" s="663"/>
      <c r="I380" s="663"/>
      <c r="J380" s="663"/>
      <c r="K380" s="663">
        <v>6.2894956989899928E-2</v>
      </c>
      <c r="L380" s="663">
        <v>0.18044979835391217</v>
      </c>
      <c r="O380" s="549"/>
    </row>
    <row r="381" spans="2:15" x14ac:dyDescent="0.25">
      <c r="B381" s="662">
        <v>1995</v>
      </c>
      <c r="C381" s="663">
        <v>5.8785458064516127E-2</v>
      </c>
      <c r="D381" s="663">
        <v>0.84529548387096753</v>
      </c>
      <c r="E381" s="663">
        <v>1.2107096774193546</v>
      </c>
      <c r="F381" s="663">
        <v>0.13935268387096775</v>
      </c>
      <c r="G381" s="663">
        <v>6.9676341935483874E-2</v>
      </c>
      <c r="H381" s="663"/>
      <c r="I381" s="663"/>
      <c r="J381" s="663"/>
      <c r="K381" s="663">
        <v>6.2894956989899928E-2</v>
      </c>
      <c r="L381" s="663">
        <v>0.18044979835391217</v>
      </c>
      <c r="O381" s="549"/>
    </row>
    <row r="382" spans="2:15" x14ac:dyDescent="0.25">
      <c r="B382" s="662">
        <v>2000</v>
      </c>
      <c r="C382" s="663">
        <v>5.7852355555555554E-2</v>
      </c>
      <c r="D382" s="663">
        <v>0.83187809523809519</v>
      </c>
      <c r="E382" s="663">
        <v>1.1914920634920636</v>
      </c>
      <c r="F382" s="663">
        <v>0.13714073650793648</v>
      </c>
      <c r="G382" s="663">
        <v>6.8570368253968242E-2</v>
      </c>
      <c r="H382" s="663"/>
      <c r="I382" s="663"/>
      <c r="J382" s="663"/>
      <c r="K382" s="663">
        <v>6.2894956989899928E-2</v>
      </c>
      <c r="L382" s="663">
        <v>0.18044979835391217</v>
      </c>
      <c r="O382" s="549"/>
    </row>
    <row r="383" spans="2:15" x14ac:dyDescent="0.25">
      <c r="B383" s="662">
        <v>2005</v>
      </c>
      <c r="C383" s="663">
        <v>5.6948412500000004E-2</v>
      </c>
      <c r="D383" s="663">
        <v>0.81888000000000005</v>
      </c>
      <c r="E383" s="663">
        <v>1.1728749999999999</v>
      </c>
      <c r="F383" s="663">
        <v>0.13499791249999998</v>
      </c>
      <c r="G383" s="663">
        <v>6.7498956249999992E-2</v>
      </c>
      <c r="H383" s="663"/>
      <c r="I383" s="663"/>
      <c r="J383" s="663"/>
      <c r="K383" s="663">
        <v>6.2894956989899928E-2</v>
      </c>
      <c r="L383" s="663">
        <v>0.18044979835391217</v>
      </c>
      <c r="O383" s="549"/>
    </row>
    <row r="384" spans="2:15" x14ac:dyDescent="0.25">
      <c r="B384" s="664">
        <v>2010</v>
      </c>
      <c r="C384" s="665">
        <v>0.13489999999999999</v>
      </c>
      <c r="D384" s="665">
        <v>4.7545999999999999</v>
      </c>
      <c r="E384" s="665">
        <v>0.92669999999999997</v>
      </c>
      <c r="F384" s="665">
        <v>2.8140000000000001</v>
      </c>
      <c r="G384" s="665">
        <v>1.9762999999999999</v>
      </c>
      <c r="H384" s="665"/>
      <c r="I384" s="665"/>
      <c r="J384" s="665"/>
      <c r="K384" s="665">
        <v>0.49270000000000003</v>
      </c>
      <c r="L384" s="665">
        <v>6.5699999999999995E-2</v>
      </c>
      <c r="O384" s="549"/>
    </row>
    <row r="385" spans="2:15" x14ac:dyDescent="0.25">
      <c r="B385" s="662">
        <v>2015</v>
      </c>
      <c r="C385" s="663">
        <v>0.1343</v>
      </c>
      <c r="D385" s="663">
        <v>4.7329999999999997</v>
      </c>
      <c r="E385" s="663">
        <v>0.92249999999999999</v>
      </c>
      <c r="F385" s="663">
        <v>2.0937999999999999</v>
      </c>
      <c r="G385" s="663">
        <v>0.61029999999999995</v>
      </c>
      <c r="H385" s="663"/>
      <c r="I385" s="663"/>
      <c r="J385" s="663"/>
      <c r="K385" s="663">
        <v>0.49049999999999999</v>
      </c>
      <c r="L385" s="663">
        <v>6.54E-2</v>
      </c>
      <c r="O385" s="549"/>
    </row>
    <row r="386" spans="2:15" x14ac:dyDescent="0.25">
      <c r="B386" s="666">
        <v>2020</v>
      </c>
      <c r="C386" s="667">
        <v>0.1182</v>
      </c>
      <c r="D386" s="667">
        <v>4.165</v>
      </c>
      <c r="E386" s="667">
        <v>0.81179999999999997</v>
      </c>
      <c r="F386" s="667">
        <v>1.3772</v>
      </c>
      <c r="G386" s="667">
        <v>0.40139999999999998</v>
      </c>
      <c r="H386" s="667"/>
      <c r="I386" s="667"/>
      <c r="J386" s="667"/>
      <c r="K386" s="667">
        <v>8.9999999999999993E-3</v>
      </c>
      <c r="L386" s="667">
        <v>1.3599999999999999E-2</v>
      </c>
      <c r="O386" s="549"/>
    </row>
    <row r="387" spans="2:15" x14ac:dyDescent="0.25">
      <c r="C387" s="656"/>
      <c r="D387" s="656"/>
      <c r="E387" s="656"/>
      <c r="F387" s="656"/>
      <c r="G387" s="656"/>
      <c r="H387" s="656"/>
      <c r="I387" s="403"/>
      <c r="J387" s="403"/>
      <c r="K387" s="403"/>
      <c r="L387" s="656"/>
    </row>
    <row r="388" spans="2:15" x14ac:dyDescent="0.25">
      <c r="B388" s="45" t="s">
        <v>1223</v>
      </c>
      <c r="C388" s="656"/>
      <c r="D388" s="656"/>
      <c r="E388" s="656"/>
      <c r="F388" s="656"/>
      <c r="G388" s="656"/>
      <c r="H388" s="656"/>
      <c r="I388" s="403"/>
      <c r="J388" s="403"/>
      <c r="K388" s="403"/>
      <c r="L388" s="656"/>
    </row>
    <row r="389" spans="2:15" x14ac:dyDescent="0.25">
      <c r="B389" s="38"/>
      <c r="C389" s="403"/>
      <c r="D389" s="403"/>
      <c r="E389" s="403">
        <v>7.8200000000000006E-2</v>
      </c>
      <c r="F389" s="403"/>
      <c r="G389" s="403"/>
      <c r="H389" s="403"/>
      <c r="I389" s="403"/>
      <c r="J389" s="403"/>
      <c r="K389" s="403"/>
      <c r="L389" s="656"/>
    </row>
    <row r="390" spans="2:15" x14ac:dyDescent="0.25">
      <c r="C390" s="403"/>
      <c r="D390" s="403"/>
      <c r="E390" s="657">
        <v>7.8200000000000006E-2</v>
      </c>
      <c r="F390" s="403"/>
      <c r="G390" s="403"/>
      <c r="H390" s="403"/>
      <c r="I390" s="403"/>
      <c r="J390" s="403"/>
      <c r="K390" s="403"/>
      <c r="L390" s="656"/>
      <c r="M390" s="5" t="s">
        <v>1332</v>
      </c>
    </row>
    <row r="391" spans="2:15" x14ac:dyDescent="0.25">
      <c r="C391" s="659">
        <v>7.0000000000000007E-2</v>
      </c>
      <c r="D391" s="659">
        <v>7.0999999999999994E-2</v>
      </c>
      <c r="E391" s="659">
        <v>7.8E-2</v>
      </c>
      <c r="F391" s="659">
        <v>2.4E-2</v>
      </c>
      <c r="G391" s="659">
        <v>1.2E-2</v>
      </c>
      <c r="H391" s="403"/>
      <c r="I391" s="403"/>
      <c r="J391" s="403"/>
      <c r="K391" s="659">
        <v>3.04236075265867E-2</v>
      </c>
      <c r="L391" s="659">
        <v>8.7287343019349206E-2</v>
      </c>
      <c r="M391" s="5" t="s">
        <v>1333</v>
      </c>
    </row>
    <row r="392" spans="2:15" x14ac:dyDescent="0.25">
      <c r="C392" s="403">
        <v>7.0000000000000007E-2</v>
      </c>
      <c r="D392" s="403">
        <v>7.0999999999999994E-2</v>
      </c>
      <c r="E392" s="403">
        <v>7.8E-2</v>
      </c>
      <c r="F392" s="403">
        <v>2.4E-2</v>
      </c>
      <c r="G392" s="403">
        <v>1.2E-2</v>
      </c>
      <c r="H392" s="403"/>
      <c r="I392" s="403"/>
      <c r="J392" s="403"/>
      <c r="K392" s="403">
        <v>3.04236075265867E-2</v>
      </c>
      <c r="L392" s="403">
        <v>8.7287343019349206E-2</v>
      </c>
    </row>
    <row r="393" spans="2:15" x14ac:dyDescent="0.25">
      <c r="B393" s="660" t="s">
        <v>819</v>
      </c>
      <c r="C393" s="661" t="s">
        <v>77</v>
      </c>
      <c r="D393" s="661" t="s">
        <v>78</v>
      </c>
      <c r="E393" s="661" t="s">
        <v>79</v>
      </c>
      <c r="F393" s="661" t="s">
        <v>80</v>
      </c>
      <c r="G393" s="661" t="s">
        <v>81</v>
      </c>
      <c r="H393" s="661" t="s">
        <v>82</v>
      </c>
      <c r="I393" s="661" t="s">
        <v>83</v>
      </c>
      <c r="J393" s="661" t="s">
        <v>84</v>
      </c>
      <c r="K393" s="661" t="s">
        <v>85</v>
      </c>
      <c r="L393" s="661" t="s">
        <v>86</v>
      </c>
    </row>
    <row r="394" spans="2:15" x14ac:dyDescent="0.25">
      <c r="B394" s="662">
        <v>1990</v>
      </c>
      <c r="C394" s="663">
        <v>1.26E-2</v>
      </c>
      <c r="D394" s="663">
        <v>0.105</v>
      </c>
      <c r="E394" s="663">
        <v>7.8200000000000006E-2</v>
      </c>
      <c r="F394" s="663">
        <v>5.5599999999999997E-2</v>
      </c>
      <c r="G394" s="663">
        <v>2.7799999999999998E-2</v>
      </c>
      <c r="H394" s="663"/>
      <c r="I394" s="663"/>
      <c r="J394" s="663"/>
      <c r="K394" s="663">
        <v>3.7592389170607823E-2</v>
      </c>
      <c r="L394" s="663">
        <v>0.10785505188969462</v>
      </c>
    </row>
    <row r="395" spans="2:15" x14ac:dyDescent="0.25">
      <c r="B395" s="662">
        <v>1995</v>
      </c>
      <c r="C395" s="663">
        <v>1.26E-2</v>
      </c>
      <c r="D395" s="663">
        <v>0.105</v>
      </c>
      <c r="E395" s="663">
        <v>7.8200000000000006E-2</v>
      </c>
      <c r="F395" s="663">
        <v>5.5599999999999997E-2</v>
      </c>
      <c r="G395" s="663">
        <v>2.7799999999999998E-2</v>
      </c>
      <c r="H395" s="663"/>
      <c r="I395" s="663"/>
      <c r="J395" s="663"/>
      <c r="K395" s="663">
        <v>3.7592389170607823E-2</v>
      </c>
      <c r="L395" s="663">
        <v>0.10785505188969462</v>
      </c>
    </row>
    <row r="396" spans="2:15" x14ac:dyDescent="0.25">
      <c r="B396" s="662">
        <v>2000</v>
      </c>
      <c r="C396" s="663">
        <v>1.17E-2</v>
      </c>
      <c r="D396" s="663">
        <v>9.7699999999999995E-2</v>
      </c>
      <c r="E396" s="663">
        <v>7.8200000000000006E-2</v>
      </c>
      <c r="F396" s="663">
        <v>5.1799999999999999E-2</v>
      </c>
      <c r="G396" s="663">
        <v>2.5899999999999999E-2</v>
      </c>
      <c r="H396" s="663"/>
      <c r="I396" s="663"/>
      <c r="J396" s="663"/>
      <c r="K396" s="663">
        <v>3.7592389170607823E-2</v>
      </c>
      <c r="L396" s="663">
        <v>0.10785505188969462</v>
      </c>
    </row>
    <row r="397" spans="2:15" x14ac:dyDescent="0.25">
      <c r="B397" s="662">
        <v>2005</v>
      </c>
      <c r="C397" s="663">
        <v>1.12E-2</v>
      </c>
      <c r="D397" s="663">
        <v>9.3299999999999994E-2</v>
      </c>
      <c r="E397" s="663">
        <v>7.8200000000000006E-2</v>
      </c>
      <c r="F397" s="663">
        <v>4.9500000000000002E-2</v>
      </c>
      <c r="G397" s="663">
        <v>2.4750000000000001E-2</v>
      </c>
      <c r="H397" s="663"/>
      <c r="I397" s="663"/>
      <c r="J397" s="663"/>
      <c r="K397" s="663">
        <v>3.7592389170607823E-2</v>
      </c>
      <c r="L397" s="663">
        <v>0.10785505188969462</v>
      </c>
    </row>
    <row r="398" spans="2:15" x14ac:dyDescent="0.25">
      <c r="B398" s="664">
        <v>2010</v>
      </c>
      <c r="C398" s="665">
        <v>7.0000000000000007E-2</v>
      </c>
      <c r="D398" s="665">
        <v>7.0999999999999994E-2</v>
      </c>
      <c r="E398" s="665">
        <v>7.8E-2</v>
      </c>
      <c r="F398" s="665">
        <v>2.4E-2</v>
      </c>
      <c r="G398" s="665">
        <v>1.2E-2</v>
      </c>
      <c r="H398" s="665"/>
      <c r="I398" s="665"/>
      <c r="J398" s="665"/>
      <c r="K398" s="665">
        <v>3.2705378091080699E-2</v>
      </c>
      <c r="L398" s="665">
        <v>9.3833893745800395E-2</v>
      </c>
    </row>
    <row r="399" spans="2:15" x14ac:dyDescent="0.25">
      <c r="B399" s="662">
        <v>2015</v>
      </c>
      <c r="C399" s="663">
        <v>7.0000000000000007E-2</v>
      </c>
      <c r="D399" s="663">
        <v>7.0999999999999994E-2</v>
      </c>
      <c r="E399" s="663">
        <v>7.8E-2</v>
      </c>
      <c r="F399" s="663">
        <v>2.4E-2</v>
      </c>
      <c r="G399" s="663">
        <v>1.2E-2</v>
      </c>
      <c r="H399" s="663"/>
      <c r="I399" s="663"/>
      <c r="J399" s="663"/>
      <c r="K399" s="663">
        <v>3.04236075265867E-2</v>
      </c>
      <c r="L399" s="663">
        <v>8.7287343019349206E-2</v>
      </c>
    </row>
    <row r="400" spans="2:15" x14ac:dyDescent="0.25">
      <c r="B400" s="666">
        <v>2020</v>
      </c>
      <c r="C400" s="667">
        <v>6.6074766355140202E-2</v>
      </c>
      <c r="D400" s="667">
        <v>6.6711409395973156E-2</v>
      </c>
      <c r="E400" s="667">
        <v>7.8E-2</v>
      </c>
      <c r="F400" s="667">
        <v>2.2531645569620253E-2</v>
      </c>
      <c r="G400" s="667">
        <v>1.1265822784810127E-2</v>
      </c>
      <c r="H400" s="667"/>
      <c r="I400" s="667"/>
      <c r="J400" s="667"/>
      <c r="K400" s="667">
        <v>2.9071447192071734E-2</v>
      </c>
      <c r="L400" s="667">
        <v>8.3407905551822578E-2</v>
      </c>
    </row>
    <row r="401" spans="2:36" x14ac:dyDescent="0.25">
      <c r="C401" s="38"/>
      <c r="D401" s="38"/>
      <c r="E401" s="38"/>
      <c r="F401" s="38"/>
      <c r="G401" s="38"/>
      <c r="H401" s="38"/>
      <c r="I401" s="38"/>
      <c r="J401" s="38"/>
      <c r="K401" s="38"/>
      <c r="L401" s="38"/>
    </row>
    <row r="402" spans="2:36" x14ac:dyDescent="0.25">
      <c r="C402" s="38"/>
      <c r="D402" s="38"/>
      <c r="E402" s="38"/>
      <c r="F402" s="38"/>
      <c r="G402" s="38"/>
      <c r="H402" s="38"/>
      <c r="I402" s="38"/>
      <c r="J402" s="38"/>
      <c r="K402" s="669"/>
      <c r="L402" s="669"/>
    </row>
    <row r="403" spans="2:36" x14ac:dyDescent="0.25">
      <c r="B403" s="38"/>
      <c r="C403" s="38"/>
      <c r="D403" s="38"/>
      <c r="E403" s="38"/>
      <c r="F403" s="38"/>
      <c r="G403" s="38"/>
      <c r="H403" s="38"/>
      <c r="I403" s="38"/>
      <c r="J403" s="38"/>
      <c r="K403" s="669"/>
      <c r="L403" s="669"/>
    </row>
    <row r="404" spans="2:36" ht="42.75" hidden="1" x14ac:dyDescent="0.25">
      <c r="B404" s="271" t="s">
        <v>1334</v>
      </c>
      <c r="C404" s="670" t="s">
        <v>1335</v>
      </c>
      <c r="D404" s="38"/>
      <c r="E404" s="38"/>
      <c r="F404" s="38"/>
      <c r="G404" s="38"/>
      <c r="H404" s="38"/>
      <c r="I404" s="38"/>
      <c r="J404" s="38"/>
      <c r="K404" s="669"/>
      <c r="L404" s="669"/>
      <c r="V404" s="45" t="s">
        <v>1336</v>
      </c>
    </row>
    <row r="405" spans="2:36" hidden="1" x14ac:dyDescent="0.25">
      <c r="B405" s="561"/>
      <c r="C405" s="562"/>
      <c r="D405" s="38"/>
      <c r="E405" s="38"/>
      <c r="F405" s="38"/>
      <c r="G405" s="38"/>
      <c r="H405" s="38"/>
      <c r="I405" s="38"/>
      <c r="J405" s="38"/>
      <c r="K405" s="669"/>
      <c r="L405" s="669"/>
      <c r="V405" s="69"/>
      <c r="W405" s="671" t="s">
        <v>1337</v>
      </c>
      <c r="X405" s="224" t="s">
        <v>127</v>
      </c>
      <c r="Y405" s="53"/>
      <c r="Z405" s="53"/>
      <c r="AA405" s="228" t="s">
        <v>33</v>
      </c>
      <c r="AB405" s="70"/>
      <c r="AC405" s="224" t="s">
        <v>1338</v>
      </c>
      <c r="AD405" s="53"/>
      <c r="AE405" s="228" t="s">
        <v>1339</v>
      </c>
      <c r="AF405" s="70"/>
      <c r="AG405" s="228" t="s">
        <v>1340</v>
      </c>
      <c r="AH405" s="70"/>
      <c r="AI405" s="224" t="s">
        <v>1341</v>
      </c>
      <c r="AJ405" s="70"/>
    </row>
    <row r="406" spans="2:36" hidden="1" x14ac:dyDescent="0.25">
      <c r="B406" s="81">
        <v>0.25</v>
      </c>
      <c r="C406" s="565">
        <v>0.8</v>
      </c>
      <c r="D406" s="38"/>
      <c r="E406" s="38"/>
      <c r="F406" s="38"/>
      <c r="G406" s="38"/>
      <c r="H406" s="38"/>
      <c r="I406" s="38"/>
      <c r="J406" s="38"/>
      <c r="K406" s="669"/>
      <c r="L406" s="669"/>
      <c r="V406" s="563"/>
      <c r="W406" s="672" t="s">
        <v>74</v>
      </c>
      <c r="X406" s="230" t="s">
        <v>74</v>
      </c>
      <c r="Y406" s="230" t="s">
        <v>1342</v>
      </c>
      <c r="Z406" s="365" t="s">
        <v>1343</v>
      </c>
      <c r="AA406" s="563" t="s">
        <v>74</v>
      </c>
      <c r="AB406" s="254" t="s">
        <v>140</v>
      </c>
      <c r="AC406" s="365" t="s">
        <v>74</v>
      </c>
      <c r="AD406" s="364" t="s">
        <v>140</v>
      </c>
      <c r="AE406" s="563" t="s">
        <v>74</v>
      </c>
      <c r="AF406" s="254" t="s">
        <v>140</v>
      </c>
      <c r="AG406" s="563" t="s">
        <v>74</v>
      </c>
      <c r="AH406" s="254" t="s">
        <v>140</v>
      </c>
      <c r="AI406" s="365" t="s">
        <v>74</v>
      </c>
      <c r="AJ406" s="254" t="s">
        <v>140</v>
      </c>
    </row>
    <row r="407" spans="2:36" hidden="1" x14ac:dyDescent="0.25">
      <c r="B407" s="75"/>
      <c r="C407" s="76"/>
      <c r="D407" s="38"/>
      <c r="E407" s="38"/>
      <c r="F407" s="38"/>
      <c r="G407" s="38"/>
      <c r="H407" s="38"/>
      <c r="I407" s="38"/>
      <c r="J407" s="38"/>
      <c r="K407" s="669"/>
      <c r="L407" s="669"/>
      <c r="V407" s="225" t="s">
        <v>1344</v>
      </c>
      <c r="W407" s="360">
        <v>9695.8404939832199</v>
      </c>
      <c r="X407" s="276">
        <v>13577.014419777419</v>
      </c>
      <c r="Y407" s="276">
        <v>13582.812164375891</v>
      </c>
      <c r="Z407" s="276">
        <v>8390.3891183202013</v>
      </c>
      <c r="AA407" s="583">
        <v>7098.3657517142847</v>
      </c>
      <c r="AB407" s="584">
        <v>6387.2326957126761</v>
      </c>
      <c r="AC407" s="276">
        <v>11257.569283549179</v>
      </c>
      <c r="AD407" s="276">
        <v>6164.4383197813595</v>
      </c>
      <c r="AE407" s="583">
        <v>13887.088586786256</v>
      </c>
      <c r="AF407" s="584">
        <v>7604.9649657334012</v>
      </c>
      <c r="AG407" s="583">
        <v>14321.012584655249</v>
      </c>
      <c r="AH407" s="584">
        <v>7841.2473640358085</v>
      </c>
      <c r="AI407" s="276">
        <v>12206.237217700216</v>
      </c>
      <c r="AJ407" s="584">
        <v>6681.3355502098857</v>
      </c>
    </row>
    <row r="408" spans="2:36" hidden="1" x14ac:dyDescent="0.25">
      <c r="B408" s="72">
        <v>0.25</v>
      </c>
      <c r="C408" s="76">
        <v>0.8</v>
      </c>
      <c r="D408" s="38"/>
      <c r="E408" s="38"/>
      <c r="F408" s="38"/>
      <c r="G408" s="38"/>
      <c r="H408" s="38"/>
      <c r="I408" s="38"/>
      <c r="J408" s="38"/>
      <c r="K408" s="669"/>
      <c r="L408" s="669"/>
      <c r="V408" s="225" t="s">
        <v>172</v>
      </c>
      <c r="W408" s="360">
        <v>9656.8390670796416</v>
      </c>
      <c r="X408" s="276">
        <v>13570.244049063447</v>
      </c>
      <c r="Y408" s="276">
        <v>13576.038902534385</v>
      </c>
      <c r="Z408" s="276">
        <v>8386.2051318406156</v>
      </c>
      <c r="AA408" s="583">
        <v>7093.5405370222679</v>
      </c>
      <c r="AB408" s="584">
        <v>6382.8908837910749</v>
      </c>
      <c r="AC408" s="276">
        <v>403.17157494621466</v>
      </c>
      <c r="AD408" s="276">
        <v>220.76935468448636</v>
      </c>
      <c r="AE408" s="583">
        <v>485.53737907578181</v>
      </c>
      <c r="AF408" s="584">
        <v>265.89408819201998</v>
      </c>
      <c r="AG408" s="583">
        <v>387.87019415543091</v>
      </c>
      <c r="AH408" s="584">
        <v>212.37228300239951</v>
      </c>
      <c r="AI408" s="276">
        <v>401.77604790187848</v>
      </c>
      <c r="AJ408" s="584">
        <v>219.92040169242421</v>
      </c>
    </row>
    <row r="409" spans="2:36" hidden="1" x14ac:dyDescent="0.25">
      <c r="B409" s="72">
        <v>0.25</v>
      </c>
      <c r="C409" s="76">
        <v>0.8</v>
      </c>
      <c r="D409" s="38"/>
      <c r="E409" s="77" t="s">
        <v>1345</v>
      </c>
      <c r="F409" s="38"/>
      <c r="G409" s="38"/>
      <c r="H409" s="38"/>
      <c r="I409" s="38"/>
      <c r="J409" s="38"/>
      <c r="K409" s="669"/>
      <c r="L409" s="669"/>
      <c r="V409" s="226" t="s">
        <v>33</v>
      </c>
      <c r="W409" s="360">
        <v>107.21254385220247</v>
      </c>
      <c r="X409" s="276">
        <v>19.111062247076859</v>
      </c>
      <c r="Y409" s="276">
        <v>19.119223176607338</v>
      </c>
      <c r="Z409" s="276">
        <v>11.8103467934626</v>
      </c>
      <c r="AA409" s="583">
        <v>6961.2629989864481</v>
      </c>
      <c r="AB409" s="584">
        <v>6263.8652593863699</v>
      </c>
      <c r="AC409" s="276">
        <v>8.9974966617167134</v>
      </c>
      <c r="AD409" s="276">
        <v>4.9268640331303422</v>
      </c>
      <c r="AE409" s="583">
        <v>23.839437190345301</v>
      </c>
      <c r="AF409" s="584">
        <v>13.055154325715574</v>
      </c>
      <c r="AG409" s="583">
        <v>18.54870900356924</v>
      </c>
      <c r="AH409" s="584">
        <v>10.156056683893059</v>
      </c>
      <c r="AI409" s="276">
        <v>5.0452569826287013</v>
      </c>
      <c r="AJ409" s="584">
        <v>2.7616254081233507</v>
      </c>
    </row>
    <row r="410" spans="2:36" hidden="1" x14ac:dyDescent="0.25">
      <c r="B410" s="72">
        <v>0.25</v>
      </c>
      <c r="C410" s="76">
        <v>0.8</v>
      </c>
      <c r="D410" s="38"/>
      <c r="E410" s="149"/>
      <c r="F410" s="673" t="s">
        <v>1337</v>
      </c>
      <c r="G410" s="518" t="s">
        <v>127</v>
      </c>
      <c r="H410" s="252"/>
      <c r="I410" s="252"/>
      <c r="J410" s="674" t="s">
        <v>33</v>
      </c>
      <c r="K410" s="669"/>
      <c r="L410" s="669"/>
      <c r="M410" s="70"/>
      <c r="N410" s="224" t="s">
        <v>1338</v>
      </c>
      <c r="O410" s="70"/>
      <c r="P410" s="228" t="s">
        <v>1340</v>
      </c>
      <c r="Q410" s="70"/>
      <c r="R410" s="224" t="s">
        <v>1341</v>
      </c>
      <c r="S410" s="70"/>
      <c r="V410" s="226" t="s">
        <v>127</v>
      </c>
      <c r="W410" s="360">
        <v>749.32132431249738</v>
      </c>
      <c r="X410" s="276">
        <v>13501.312028802789</v>
      </c>
      <c r="Y410" s="276">
        <v>13507.077446476153</v>
      </c>
      <c r="Z410" s="276">
        <v>8343.6061881541191</v>
      </c>
      <c r="AA410" s="583">
        <v>23.229731385636825</v>
      </c>
      <c r="AB410" s="584">
        <v>20.902515453381653</v>
      </c>
      <c r="AC410" s="276">
        <v>98.978068660623592</v>
      </c>
      <c r="AD410" s="276">
        <v>54.198573768594031</v>
      </c>
      <c r="AE410" s="583">
        <v>256.02946588030636</v>
      </c>
      <c r="AF410" s="584">
        <v>140.20902265056844</v>
      </c>
      <c r="AG410" s="583">
        <v>221.04844361755028</v>
      </c>
      <c r="AH410" s="584">
        <v>121.03163205774526</v>
      </c>
      <c r="AI410" s="276">
        <v>45.467240214492563</v>
      </c>
      <c r="AJ410" s="584">
        <v>24.887431154828704</v>
      </c>
    </row>
    <row r="411" spans="2:36" hidden="1" x14ac:dyDescent="0.25">
      <c r="B411" s="561"/>
      <c r="C411" s="562"/>
      <c r="D411" s="38"/>
      <c r="E411" s="143"/>
      <c r="F411" s="675" t="s">
        <v>74</v>
      </c>
      <c r="G411" s="304" t="s">
        <v>74</v>
      </c>
      <c r="H411" s="304" t="s">
        <v>1342</v>
      </c>
      <c r="I411" s="38" t="s">
        <v>1343</v>
      </c>
      <c r="J411" s="143" t="s">
        <v>74</v>
      </c>
      <c r="K411" s="669"/>
      <c r="L411" s="669"/>
      <c r="M411" s="191" t="s">
        <v>140</v>
      </c>
      <c r="N411" s="5" t="s">
        <v>74</v>
      </c>
      <c r="O411" s="191" t="s">
        <v>140</v>
      </c>
      <c r="P411" s="78" t="s">
        <v>74</v>
      </c>
      <c r="Q411" s="191" t="s">
        <v>140</v>
      </c>
      <c r="R411" s="5" t="s">
        <v>74</v>
      </c>
      <c r="S411" s="191" t="s">
        <v>140</v>
      </c>
      <c r="V411" s="226" t="s">
        <v>173</v>
      </c>
      <c r="W411" s="360">
        <v>8800.3051989149426</v>
      </c>
      <c r="X411" s="276">
        <v>49.820958013580707</v>
      </c>
      <c r="Y411" s="276">
        <v>49.842232881624838</v>
      </c>
      <c r="Z411" s="276">
        <v>30.788596893033873</v>
      </c>
      <c r="AA411" s="583">
        <v>109.04780665018299</v>
      </c>
      <c r="AB411" s="584">
        <v>98.12310895132336</v>
      </c>
      <c r="AC411" s="276">
        <v>295.19600962387437</v>
      </c>
      <c r="AD411" s="276">
        <v>161.643916882762</v>
      </c>
      <c r="AE411" s="583">
        <v>205.6684760051302</v>
      </c>
      <c r="AF411" s="584">
        <v>112.62991121573596</v>
      </c>
      <c r="AG411" s="583">
        <v>148.2730415343114</v>
      </c>
      <c r="AH411" s="584">
        <v>81.184594260761187</v>
      </c>
      <c r="AI411" s="276">
        <v>351.26355070475722</v>
      </c>
      <c r="AJ411" s="584">
        <v>192.27134512947217</v>
      </c>
    </row>
    <row r="412" spans="2:36" hidden="1" x14ac:dyDescent="0.25">
      <c r="B412" s="72">
        <v>0.25</v>
      </c>
      <c r="C412" s="76">
        <v>0.8</v>
      </c>
      <c r="D412" s="38"/>
      <c r="E412" s="149" t="s">
        <v>77</v>
      </c>
      <c r="F412" s="21">
        <v>2.151867000619097</v>
      </c>
      <c r="G412" s="97">
        <v>3.7864782172222213</v>
      </c>
      <c r="H412" s="97">
        <v>1.3202851678472223</v>
      </c>
      <c r="I412" s="97">
        <v>0.34252681241319438</v>
      </c>
      <c r="J412" s="96">
        <v>1.1341850387499999</v>
      </c>
      <c r="K412" s="669"/>
      <c r="L412" s="669"/>
      <c r="M412" s="25">
        <v>0.13188198124999997</v>
      </c>
      <c r="N412" s="591">
        <v>10.823847272256945</v>
      </c>
      <c r="O412" s="25">
        <v>5.6416180868055568</v>
      </c>
      <c r="P412" s="590">
        <v>10.823847272256945</v>
      </c>
      <c r="Q412" s="25">
        <v>5.6416180868055568</v>
      </c>
      <c r="R412" s="591">
        <v>10.823847272256945</v>
      </c>
      <c r="S412" s="25">
        <v>5.6416180868055568</v>
      </c>
      <c r="V412" s="69" t="s">
        <v>77</v>
      </c>
      <c r="W412" s="676">
        <v>5.37838060374356E-2</v>
      </c>
      <c r="X412" s="677">
        <v>0.11923272946736829</v>
      </c>
      <c r="Y412" s="677">
        <v>0.11097179404621038</v>
      </c>
      <c r="Z412" s="677">
        <v>6.6954455399099028E-2</v>
      </c>
      <c r="AA412" s="678">
        <v>5.4367649936052788E-2</v>
      </c>
      <c r="AB412" s="679">
        <v>4.7143849890486214E-2</v>
      </c>
      <c r="AC412" s="677">
        <v>3.8113630981417693E-2</v>
      </c>
      <c r="AD412" s="677">
        <v>-1.4828597829677288E-2</v>
      </c>
      <c r="AE412" s="678">
        <v>5.0899856993366049E-2</v>
      </c>
      <c r="AF412" s="679">
        <v>-7.1336308821416906E-3</v>
      </c>
      <c r="AG412" s="678">
        <v>4.7656927828457187E-2</v>
      </c>
      <c r="AH412" s="679">
        <v>-1.0302204347732361E-2</v>
      </c>
      <c r="AI412" s="677">
        <v>3.4199716678961989E-2</v>
      </c>
      <c r="AJ412" s="679">
        <v>-2.0094200252666502E-2</v>
      </c>
    </row>
    <row r="413" spans="2:36" hidden="1" x14ac:dyDescent="0.25">
      <c r="B413" s="81">
        <v>0.25</v>
      </c>
      <c r="C413" s="565">
        <v>0.8</v>
      </c>
      <c r="D413" s="38"/>
      <c r="E413" s="143" t="s">
        <v>78</v>
      </c>
      <c r="F413" s="30">
        <v>16.204496561887321</v>
      </c>
      <c r="G413" s="42">
        <v>57.046283667361116</v>
      </c>
      <c r="H413" s="42">
        <v>51.603221230104168</v>
      </c>
      <c r="I413" s="42">
        <v>18.174069693923613</v>
      </c>
      <c r="J413" s="102">
        <v>7.3853909500000006</v>
      </c>
      <c r="K413" s="669"/>
      <c r="L413" s="669"/>
      <c r="M413" s="33">
        <v>2.2126865743055557</v>
      </c>
      <c r="N413" s="41">
        <v>381.45397721215278</v>
      </c>
      <c r="O413" s="33">
        <v>5.722212630902777</v>
      </c>
      <c r="P413" s="580">
        <v>381.45397721215278</v>
      </c>
      <c r="Q413" s="33">
        <v>5.722212630902777</v>
      </c>
      <c r="R413" s="41">
        <v>381.45397721215278</v>
      </c>
      <c r="S413" s="33">
        <v>5.722212630902777</v>
      </c>
      <c r="V413" s="78" t="s">
        <v>78</v>
      </c>
      <c r="W413" s="651">
        <v>0.14377706539785101</v>
      </c>
      <c r="X413" s="549">
        <v>0.47974244293995122</v>
      </c>
      <c r="Y413" s="549">
        <v>0.46160246290347884</v>
      </c>
      <c r="Z413" s="549">
        <v>0.23891473109856992</v>
      </c>
      <c r="AA413" s="546">
        <v>3.5199832435512259E-2</v>
      </c>
      <c r="AB413" s="550">
        <v>2.2808402061883035E-2</v>
      </c>
      <c r="AC413" s="549">
        <v>0.79994061439193909</v>
      </c>
      <c r="AD413" s="549">
        <v>1.4389720318083681E-2</v>
      </c>
      <c r="AE413" s="546">
        <v>0.7735660414901816</v>
      </c>
      <c r="AF413" s="550">
        <v>8.1848424287517887E-3</v>
      </c>
      <c r="AG413" s="546">
        <v>0.78806733087917136</v>
      </c>
      <c r="AH413" s="550">
        <v>-4.2153365836221585E-4</v>
      </c>
      <c r="AI413" s="549">
        <v>0.841658088570166</v>
      </c>
      <c r="AJ413" s="550">
        <v>8.7431083213029522E-5</v>
      </c>
    </row>
    <row r="414" spans="2:36" hidden="1" x14ac:dyDescent="0.25">
      <c r="B414" s="75"/>
      <c r="C414" s="76"/>
      <c r="D414" s="38"/>
      <c r="E414" s="143" t="s">
        <v>79</v>
      </c>
      <c r="F414" s="30">
        <v>508.88151632684105</v>
      </c>
      <c r="G414" s="42">
        <v>102.38437811041666</v>
      </c>
      <c r="H414" s="42">
        <v>39.957309608055553</v>
      </c>
      <c r="I414" s="42">
        <v>21.780675542274306</v>
      </c>
      <c r="J414" s="102">
        <v>47.728089014375001</v>
      </c>
      <c r="K414" s="669"/>
      <c r="L414" s="669"/>
      <c r="M414" s="33">
        <v>14.873356774305558</v>
      </c>
      <c r="N414" s="41">
        <v>74.348466929687504</v>
      </c>
      <c r="O414" s="33">
        <v>6.2863744395833336</v>
      </c>
      <c r="P414" s="580">
        <v>74.348466929687504</v>
      </c>
      <c r="Q414" s="33">
        <v>6.2863744395833336</v>
      </c>
      <c r="R414" s="41">
        <v>74.348466929687504</v>
      </c>
      <c r="S414" s="33">
        <v>6.2863744395833336</v>
      </c>
      <c r="V414" s="78" t="s">
        <v>79</v>
      </c>
      <c r="W414" s="651">
        <v>1.4742970742588999</v>
      </c>
      <c r="X414" s="549">
        <v>0.71348899156156942</v>
      </c>
      <c r="Y414" s="549">
        <v>0.50339469561558126</v>
      </c>
      <c r="Z414" s="549">
        <v>0.30112281949595071</v>
      </c>
      <c r="AA414" s="546">
        <v>0.19100838005085205</v>
      </c>
      <c r="AB414" s="550">
        <v>0.11572978699932425</v>
      </c>
      <c r="AC414" s="549">
        <v>0.32314165137921957</v>
      </c>
      <c r="AD414" s="549">
        <v>7.2028788666839011E-2</v>
      </c>
      <c r="AE414" s="546">
        <v>0.30595200209118228</v>
      </c>
      <c r="AF414" s="550">
        <v>6.4661434946306828E-2</v>
      </c>
      <c r="AG414" s="546">
        <v>0.27221273339092572</v>
      </c>
      <c r="AH414" s="550">
        <v>4.2079474076359924E-2</v>
      </c>
      <c r="AI414" s="549">
        <v>0.26818623184798768</v>
      </c>
      <c r="AJ414" s="550">
        <v>3.2724177503407767E-2</v>
      </c>
    </row>
    <row r="415" spans="2:36" hidden="1" x14ac:dyDescent="0.25">
      <c r="B415" s="72">
        <v>0.25</v>
      </c>
      <c r="C415" s="76">
        <v>0.8</v>
      </c>
      <c r="D415" s="38"/>
      <c r="E415" s="143" t="s">
        <v>80</v>
      </c>
      <c r="F415" s="30">
        <v>0</v>
      </c>
      <c r="G415" s="42">
        <v>0</v>
      </c>
      <c r="H415" s="42">
        <v>0</v>
      </c>
      <c r="I415" s="42">
        <v>0</v>
      </c>
      <c r="J415" s="102">
        <v>0</v>
      </c>
      <c r="K415" s="669"/>
      <c r="L415" s="669"/>
      <c r="M415" s="33">
        <v>0</v>
      </c>
      <c r="N415" s="41">
        <v>0</v>
      </c>
      <c r="O415" s="33">
        <v>0</v>
      </c>
      <c r="P415" s="580">
        <v>0</v>
      </c>
      <c r="Q415" s="33">
        <v>0</v>
      </c>
      <c r="R415" s="41">
        <v>0</v>
      </c>
      <c r="S415" s="33">
        <v>0</v>
      </c>
      <c r="V415" s="78" t="s">
        <v>80</v>
      </c>
      <c r="W415" s="651">
        <v>-0.17822224054033289</v>
      </c>
      <c r="X415" s="549">
        <v>-6.2068187515049049E-2</v>
      </c>
      <c r="Y415" s="549">
        <v>-5.4370547954146475E-2</v>
      </c>
      <c r="Z415" s="549">
        <v>1.4801588969172699E-3</v>
      </c>
      <c r="AA415" s="546">
        <v>-3.6194828790437196E-3</v>
      </c>
      <c r="AB415" s="550">
        <v>-1.9330136913061515</v>
      </c>
      <c r="AC415" s="549">
        <v>-1.2797790368256228</v>
      </c>
      <c r="AD415" s="549">
        <v>-2.1637809152940213E-2</v>
      </c>
      <c r="AE415" s="546">
        <v>-1.2537095942142436</v>
      </c>
      <c r="AF415" s="550">
        <v>-2.056866771906378E-2</v>
      </c>
      <c r="AG415" s="546">
        <v>-1.3065057148994441</v>
      </c>
      <c r="AH415" s="550">
        <v>-2.2949522684176899E-2</v>
      </c>
      <c r="AI415" s="549">
        <v>-1.3967212354463712</v>
      </c>
      <c r="AJ415" s="550">
        <v>-2.6114118799353405E-2</v>
      </c>
    </row>
    <row r="416" spans="2:36" hidden="1" x14ac:dyDescent="0.25">
      <c r="B416" s="72">
        <v>0.25</v>
      </c>
      <c r="C416" s="76">
        <v>0.8</v>
      </c>
      <c r="D416" s="38"/>
      <c r="E416" s="143" t="s">
        <v>81</v>
      </c>
      <c r="F416" s="30">
        <v>0</v>
      </c>
      <c r="G416" s="42">
        <v>0</v>
      </c>
      <c r="H416" s="42">
        <v>0</v>
      </c>
      <c r="I416" s="42">
        <v>0</v>
      </c>
      <c r="J416" s="102">
        <v>0</v>
      </c>
      <c r="K416" s="669"/>
      <c r="L416" s="669"/>
      <c r="M416" s="33">
        <v>0</v>
      </c>
      <c r="N416" s="41">
        <v>0</v>
      </c>
      <c r="O416" s="33">
        <v>0</v>
      </c>
      <c r="P416" s="580">
        <v>0</v>
      </c>
      <c r="Q416" s="33">
        <v>0</v>
      </c>
      <c r="R416" s="41">
        <v>0</v>
      </c>
      <c r="S416" s="33">
        <v>0</v>
      </c>
      <c r="V416" s="143" t="s">
        <v>81</v>
      </c>
      <c r="W416" s="651">
        <v>-0.12391730208129829</v>
      </c>
      <c r="X416" s="549">
        <v>-6.2709595875946933E-2</v>
      </c>
      <c r="Y416" s="549">
        <v>-5.5012230213395276E-2</v>
      </c>
      <c r="Z416" s="549">
        <v>1.0837782520062768E-3</v>
      </c>
      <c r="AA416" s="546">
        <v>-3.5423604464620007E-2</v>
      </c>
      <c r="AB416" s="550">
        <v>-0.57034757217214149</v>
      </c>
      <c r="AC416" s="549">
        <v>-0.36711244442976981</v>
      </c>
      <c r="AD416" s="549">
        <v>-8.6444001414634226E-3</v>
      </c>
      <c r="AE416" s="546">
        <v>-0.35981262704861211</v>
      </c>
      <c r="AF416" s="550">
        <v>-8.3882004486474405E-3</v>
      </c>
      <c r="AG416" s="546">
        <v>-0.37652500477923917</v>
      </c>
      <c r="AH416" s="550">
        <v>-1.0024181908739277E-2</v>
      </c>
      <c r="AI416" s="549">
        <v>-0.40354263968510196</v>
      </c>
      <c r="AJ416" s="550">
        <v>-1.1720108289674369E-2</v>
      </c>
    </row>
    <row r="417" spans="2:36" hidden="1" x14ac:dyDescent="0.25">
      <c r="B417" s="561"/>
      <c r="C417" s="562"/>
      <c r="D417" s="38"/>
      <c r="E417" s="143" t="s">
        <v>82</v>
      </c>
      <c r="F417" s="30">
        <v>0</v>
      </c>
      <c r="G417" s="42">
        <v>0</v>
      </c>
      <c r="H417" s="42">
        <v>0</v>
      </c>
      <c r="I417" s="42">
        <v>0</v>
      </c>
      <c r="J417" s="102">
        <v>0</v>
      </c>
      <c r="K417" s="669"/>
      <c r="L417" s="669"/>
      <c r="M417" s="33">
        <v>0</v>
      </c>
      <c r="N417" s="41">
        <v>0</v>
      </c>
      <c r="O417" s="33">
        <v>0</v>
      </c>
      <c r="P417" s="580">
        <v>0</v>
      </c>
      <c r="Q417" s="33">
        <v>0</v>
      </c>
      <c r="R417" s="41">
        <v>0</v>
      </c>
      <c r="S417" s="33">
        <v>0</v>
      </c>
      <c r="V417" s="78" t="s">
        <v>82</v>
      </c>
      <c r="W417" s="651">
        <v>-3.2752757218671187</v>
      </c>
      <c r="X417" s="549">
        <v>-0.13629599476342238</v>
      </c>
      <c r="Y417" s="549">
        <v>0.11518424218695048</v>
      </c>
      <c r="Z417" s="549">
        <v>7.7433576848224647E-2</v>
      </c>
      <c r="AA417" s="546">
        <v>-2.4452176810395665</v>
      </c>
      <c r="AB417" s="550">
        <v>2.6121756134333328E-3</v>
      </c>
      <c r="AC417" s="549">
        <v>-0.50912765918130298</v>
      </c>
      <c r="AD417" s="549">
        <v>-0.53087342947688565</v>
      </c>
      <c r="AE417" s="546">
        <v>-1.1105223793265497</v>
      </c>
      <c r="AF417" s="550">
        <v>-1.1877280966581709</v>
      </c>
      <c r="AG417" s="546">
        <v>-0.80292301334635319</v>
      </c>
      <c r="AH417" s="550">
        <v>-0.85228639279768781</v>
      </c>
      <c r="AI417" s="549">
        <v>-0.42874091554422572</v>
      </c>
      <c r="AJ417" s="550">
        <v>-0.42993813385393015</v>
      </c>
    </row>
    <row r="418" spans="2:36" hidden="1" x14ac:dyDescent="0.25">
      <c r="B418" s="561"/>
      <c r="C418" s="562"/>
      <c r="D418" s="38"/>
      <c r="E418" s="143" t="s">
        <v>85</v>
      </c>
      <c r="F418" s="30">
        <v>3.987444376317014</v>
      </c>
      <c r="G418" s="42">
        <v>1.3078296473958333</v>
      </c>
      <c r="H418" s="42">
        <v>1.3202851678472223</v>
      </c>
      <c r="I418" s="42">
        <v>1.4305531577256947</v>
      </c>
      <c r="J418" s="102">
        <v>1.3188198124999999</v>
      </c>
      <c r="K418" s="669"/>
      <c r="L418" s="669"/>
      <c r="M418" s="33">
        <v>1.3188198124999999</v>
      </c>
      <c r="N418" s="41">
        <v>39.531623879687508</v>
      </c>
      <c r="O418" s="33">
        <v>2.4519767783980733</v>
      </c>
      <c r="P418" s="580">
        <v>39.531623879687508</v>
      </c>
      <c r="Q418" s="33">
        <v>2.4519767783980733</v>
      </c>
      <c r="R418" s="41">
        <v>39.531623879687508</v>
      </c>
      <c r="S418" s="33">
        <v>2.4519767783980733</v>
      </c>
      <c r="V418" s="78" t="s">
        <v>85</v>
      </c>
      <c r="W418" s="651">
        <v>1.3808062646356116</v>
      </c>
      <c r="X418" s="549">
        <v>3.0504840859438991</v>
      </c>
      <c r="Y418" s="549">
        <v>3.0518287024530841</v>
      </c>
      <c r="Z418" s="549">
        <v>1.8872479599732357</v>
      </c>
      <c r="AA418" s="546">
        <v>1.0366090992056627</v>
      </c>
      <c r="AB418" s="550">
        <v>0.93302252328406665</v>
      </c>
      <c r="AC418" s="549">
        <v>0.14360198878494757</v>
      </c>
      <c r="AD418" s="549">
        <v>2.6696675232190145E-2</v>
      </c>
      <c r="AE418" s="546">
        <v>0.17468419067691413</v>
      </c>
      <c r="AF418" s="550">
        <v>4.4730327049184358E-2</v>
      </c>
      <c r="AG418" s="546">
        <v>0.15971681073498498</v>
      </c>
      <c r="AH418" s="550">
        <v>3.44991410126523E-2</v>
      </c>
      <c r="AI418" s="549">
        <v>0.14549275916860033</v>
      </c>
      <c r="AJ418" s="550">
        <v>2.3169128592051454E-2</v>
      </c>
    </row>
    <row r="419" spans="2:36" hidden="1" x14ac:dyDescent="0.25">
      <c r="B419" s="75"/>
      <c r="C419" s="76"/>
      <c r="D419" s="38"/>
      <c r="E419" s="143" t="s">
        <v>86</v>
      </c>
      <c r="F419" s="30">
        <v>0.79608359948541674</v>
      </c>
      <c r="G419" s="42">
        <v>0.12455520451388889</v>
      </c>
      <c r="H419" s="42">
        <v>0.12455520451388889</v>
      </c>
      <c r="I419" s="42">
        <v>0.14104045217013889</v>
      </c>
      <c r="J419" s="102">
        <v>1.9782297187499998</v>
      </c>
      <c r="K419" s="669"/>
      <c r="L419" s="669"/>
      <c r="M419" s="33">
        <v>1.9782297187500002</v>
      </c>
      <c r="N419" s="41">
        <v>5.2708831839583334</v>
      </c>
      <c r="O419" s="33">
        <v>7.0348836161023014</v>
      </c>
      <c r="P419" s="580">
        <v>5.2708831839583334</v>
      </c>
      <c r="Q419" s="33">
        <v>7.0348836161023014</v>
      </c>
      <c r="R419" s="41">
        <v>5.2708831839583334</v>
      </c>
      <c r="S419" s="33">
        <v>7.0348836161023014</v>
      </c>
      <c r="V419" s="78" t="s">
        <v>86</v>
      </c>
      <c r="W419" s="651">
        <v>3.542459890013588E-3</v>
      </c>
      <c r="X419" s="549">
        <v>1.03403325247157E-2</v>
      </c>
      <c r="Y419" s="549">
        <v>1.0344748120456267E-2</v>
      </c>
      <c r="Z419" s="549">
        <v>6.6058520168828048E-3</v>
      </c>
      <c r="AA419" s="546">
        <v>4.185435812761251E-3</v>
      </c>
      <c r="AB419" s="550">
        <v>4.1616259445241225E-3</v>
      </c>
      <c r="AC419" s="549">
        <v>3.7152228340037209E-2</v>
      </c>
      <c r="AD419" s="549">
        <v>-1.5568729115157064E-2</v>
      </c>
      <c r="AE419" s="546">
        <v>0.11615534560583911</v>
      </c>
      <c r="AF419" s="550">
        <v>2.8392583785787639E-2</v>
      </c>
      <c r="AG419" s="546">
        <v>0.11233869895708931</v>
      </c>
      <c r="AH419" s="550">
        <v>2.4895434440969245E-2</v>
      </c>
      <c r="AI419" s="549">
        <v>1.1238213646806902E-2</v>
      </c>
      <c r="AJ419" s="550">
        <v>-3.2894983886082405E-2</v>
      </c>
    </row>
    <row r="420" spans="2:36" hidden="1" x14ac:dyDescent="0.25">
      <c r="B420" s="75"/>
      <c r="C420" s="76"/>
      <c r="D420" s="38"/>
      <c r="E420" s="156" t="s">
        <v>1230</v>
      </c>
      <c r="F420" s="644">
        <v>21547.360254291161</v>
      </c>
      <c r="G420" s="109">
        <v>14832.162189889108</v>
      </c>
      <c r="H420" s="109">
        <v>14835.403276452967</v>
      </c>
      <c r="I420" s="109">
        <v>14846.458403201937</v>
      </c>
      <c r="J420" s="108">
        <v>25007.283023192824</v>
      </c>
      <c r="K420" s="669"/>
      <c r="L420" s="669"/>
      <c r="M420" s="588">
        <v>25009.533499188165</v>
      </c>
      <c r="N420" s="589">
        <v>-79036.907536162922</v>
      </c>
      <c r="O420" s="588">
        <v>-80478.607979208144</v>
      </c>
      <c r="P420" s="587">
        <v>-80594.232894698987</v>
      </c>
      <c r="Q420" s="588">
        <v>-80478.607979208144</v>
      </c>
      <c r="R420" s="589">
        <v>-72705.338216348027</v>
      </c>
      <c r="S420" s="588">
        <v>-72589.713300857184</v>
      </c>
      <c r="V420" s="563" t="s">
        <v>1230</v>
      </c>
      <c r="W420" s="680">
        <v>331.44459304859924</v>
      </c>
      <c r="X420" s="681">
        <v>324.39643921983043</v>
      </c>
      <c r="Y420" s="681">
        <v>323.944086303836</v>
      </c>
      <c r="Z420" s="681">
        <v>295.67733622041544</v>
      </c>
      <c r="AA420" s="682">
        <v>261.65274138162204</v>
      </c>
      <c r="AB420" s="683">
        <v>260.56100673116032</v>
      </c>
      <c r="AC420" s="681">
        <v>281.09237314925883</v>
      </c>
      <c r="AD420" s="681">
        <v>251.85696868487355</v>
      </c>
      <c r="AE420" s="682">
        <v>300.48305301604216</v>
      </c>
      <c r="AF420" s="683">
        <v>269.30448540365285</v>
      </c>
      <c r="AG420" s="682">
        <v>248.77572348032663</v>
      </c>
      <c r="AH420" s="683">
        <v>235.57655964195476</v>
      </c>
      <c r="AI420" s="681">
        <v>281.72709172420616</v>
      </c>
      <c r="AJ420" s="683">
        <v>266.97171913537579</v>
      </c>
    </row>
    <row r="421" spans="2:36" hidden="1" x14ac:dyDescent="0.25">
      <c r="B421" s="75"/>
      <c r="C421" s="76"/>
      <c r="D421" s="38"/>
      <c r="E421" s="143" t="s">
        <v>77</v>
      </c>
      <c r="F421" s="30">
        <v>2.1518670006190968E-2</v>
      </c>
      <c r="G421" s="42">
        <v>1.1851676819905557</v>
      </c>
      <c r="H421" s="42">
        <v>0.41324925753618064</v>
      </c>
      <c r="I421" s="42">
        <v>0.10721089228532986</v>
      </c>
      <c r="J421" s="102">
        <v>0.43099031472499993</v>
      </c>
      <c r="K421" s="669"/>
      <c r="L421" s="669"/>
      <c r="M421" s="33">
        <v>5.0115152874999992E-2</v>
      </c>
      <c r="N421" s="41">
        <v>2.47866102534684</v>
      </c>
      <c r="O421" s="33">
        <v>1.2919305418784723</v>
      </c>
      <c r="P421" s="580">
        <v>2.47866102534684</v>
      </c>
      <c r="Q421" s="33">
        <v>1.2919305418784723</v>
      </c>
      <c r="R421" s="41">
        <v>2.47866102534684</v>
      </c>
      <c r="S421" s="33">
        <v>1.2919305418784723</v>
      </c>
      <c r="V421" s="78" t="s">
        <v>77</v>
      </c>
      <c r="W421" s="651">
        <v>1.3529337334015824E-2</v>
      </c>
      <c r="X421" s="549">
        <v>8.5329808565197101E-3</v>
      </c>
      <c r="Y421" s="549">
        <v>5.9350153168864495E-3</v>
      </c>
      <c r="Z421" s="549">
        <v>3.16689925329222E-3</v>
      </c>
      <c r="AA421" s="546">
        <v>1.3984453027549454E-3</v>
      </c>
      <c r="AB421" s="550">
        <v>5.8304542537709176E-4</v>
      </c>
      <c r="AC421" s="549">
        <v>5.7417743451762572E-3</v>
      </c>
      <c r="AD421" s="549">
        <v>-5.0309630329271379E-3</v>
      </c>
      <c r="AE421" s="546">
        <v>5.4806170979379227E-3</v>
      </c>
      <c r="AF421" s="550">
        <v>-5.0154537423281924E-3</v>
      </c>
      <c r="AG421" s="546">
        <v>5.4492409968555384E-3</v>
      </c>
      <c r="AH421" s="550">
        <v>-5.351039913322155E-3</v>
      </c>
      <c r="AI421" s="549">
        <v>6.3627806060987009E-3</v>
      </c>
      <c r="AJ421" s="550">
        <v>-5.4056343905532576E-3</v>
      </c>
    </row>
    <row r="422" spans="2:36" hidden="1" x14ac:dyDescent="0.25">
      <c r="B422" s="75"/>
      <c r="C422" s="76"/>
      <c r="D422" s="38"/>
      <c r="E422" s="143" t="s">
        <v>78</v>
      </c>
      <c r="F422" s="30">
        <v>0.16204496561887327</v>
      </c>
      <c r="G422" s="42">
        <v>17.855486787884026</v>
      </c>
      <c r="H422" s="42">
        <v>16.151808245022607</v>
      </c>
      <c r="I422" s="42">
        <v>5.68848381419809</v>
      </c>
      <c r="J422" s="102">
        <v>2.8064485609999998</v>
      </c>
      <c r="K422" s="669"/>
      <c r="L422" s="669"/>
      <c r="M422" s="33">
        <v>0.84082089823611117</v>
      </c>
      <c r="N422" s="41">
        <v>87.352960781582979</v>
      </c>
      <c r="O422" s="33">
        <v>1.3103866924767362</v>
      </c>
      <c r="P422" s="580">
        <v>87.352960781582979</v>
      </c>
      <c r="Q422" s="33">
        <v>1.3103866924767362</v>
      </c>
      <c r="R422" s="41">
        <v>87.352960781582979</v>
      </c>
      <c r="S422" s="33">
        <v>1.3103866924767362</v>
      </c>
      <c r="V422" s="78" t="s">
        <v>78</v>
      </c>
      <c r="W422" s="651">
        <v>1.5061035832611836E-2</v>
      </c>
      <c r="X422" s="549">
        <v>8.0688743749649725E-2</v>
      </c>
      <c r="Y422" s="549">
        <v>7.4981264195390834E-2</v>
      </c>
      <c r="Z422" s="549">
        <v>3.1848507762201952E-2</v>
      </c>
      <c r="AA422" s="546">
        <v>6.6675393009687015E-3</v>
      </c>
      <c r="AB422" s="550">
        <v>2.6308607164442256E-3</v>
      </c>
      <c r="AC422" s="549">
        <v>0.16825405962567494</v>
      </c>
      <c r="AD422" s="549">
        <v>-4.88142995098414E-3</v>
      </c>
      <c r="AE422" s="546">
        <v>0.16530012526844778</v>
      </c>
      <c r="AF422" s="550">
        <v>-4.6131506922356567E-3</v>
      </c>
      <c r="AG422" s="546">
        <v>0.17142994197602568</v>
      </c>
      <c r="AH422" s="550">
        <v>-5.0448608513438782E-3</v>
      </c>
      <c r="AI422" s="549">
        <v>0.18315929077556184</v>
      </c>
      <c r="AJ422" s="550">
        <v>-5.2240140028443011E-3</v>
      </c>
    </row>
    <row r="423" spans="2:36" hidden="1" x14ac:dyDescent="0.25">
      <c r="B423" s="245"/>
      <c r="C423" s="565"/>
      <c r="D423" s="38"/>
      <c r="E423" s="143" t="s">
        <v>79</v>
      </c>
      <c r="F423" s="30">
        <v>5.0888151632684107</v>
      </c>
      <c r="G423" s="42">
        <v>32.046310348560411</v>
      </c>
      <c r="H423" s="42">
        <v>12.506637907321387</v>
      </c>
      <c r="I423" s="42">
        <v>6.8173514447318579</v>
      </c>
      <c r="J423" s="102">
        <v>18.136673825462498</v>
      </c>
      <c r="K423" s="669"/>
      <c r="L423" s="669"/>
      <c r="M423" s="33">
        <v>5.6518755742361106</v>
      </c>
      <c r="N423" s="41">
        <v>17.025798926898439</v>
      </c>
      <c r="O423" s="33">
        <v>1.4395797466645834</v>
      </c>
      <c r="P423" s="580">
        <v>17.025798926898439</v>
      </c>
      <c r="Q423" s="33">
        <v>1.4395797466645834</v>
      </c>
      <c r="R423" s="41">
        <v>17.025798926898439</v>
      </c>
      <c r="S423" s="33">
        <v>1.4395797466645834</v>
      </c>
      <c r="V423" s="78" t="s">
        <v>79</v>
      </c>
      <c r="W423" s="651">
        <v>4.6457035014758952E-2</v>
      </c>
      <c r="X423" s="549">
        <v>0.13279495831727381</v>
      </c>
      <c r="Y423" s="549">
        <v>6.69967862195332E-2</v>
      </c>
      <c r="Z423" s="549">
        <v>3.8307069309752813E-2</v>
      </c>
      <c r="AA423" s="546">
        <v>4.1826602989150551E-2</v>
      </c>
      <c r="AB423" s="550">
        <v>1.6302013307611701E-2</v>
      </c>
      <c r="AC423" s="549">
        <v>3.5910850894126607E-2</v>
      </c>
      <c r="AD423" s="549">
        <v>-4.3620187125524637E-3</v>
      </c>
      <c r="AE423" s="546">
        <v>3.6173940526269641E-2</v>
      </c>
      <c r="AF423" s="550">
        <v>-3.7511495619551609E-3</v>
      </c>
      <c r="AG423" s="546">
        <v>3.6431208827254632E-2</v>
      </c>
      <c r="AH423" s="550">
        <v>-4.5479573326969083E-3</v>
      </c>
      <c r="AI423" s="549">
        <v>3.9432582508065327E-2</v>
      </c>
      <c r="AJ423" s="550">
        <v>-4.5384995221671998E-3</v>
      </c>
    </row>
    <row r="424" spans="2:36" hidden="1" x14ac:dyDescent="0.25">
      <c r="C424" s="38"/>
      <c r="D424" s="38"/>
      <c r="E424" s="143" t="s">
        <v>80</v>
      </c>
      <c r="F424" s="30">
        <v>0</v>
      </c>
      <c r="G424" s="42">
        <v>0</v>
      </c>
      <c r="H424" s="42">
        <v>0</v>
      </c>
      <c r="I424" s="42">
        <v>0</v>
      </c>
      <c r="J424" s="102">
        <v>0</v>
      </c>
      <c r="K424" s="669"/>
      <c r="L424" s="669"/>
      <c r="M424" s="33">
        <v>0</v>
      </c>
      <c r="N424" s="41">
        <v>0</v>
      </c>
      <c r="O424" s="33">
        <v>0</v>
      </c>
      <c r="P424" s="580">
        <v>0</v>
      </c>
      <c r="Q424" s="33">
        <v>0</v>
      </c>
      <c r="R424" s="41">
        <v>0</v>
      </c>
      <c r="S424" s="33">
        <v>0</v>
      </c>
      <c r="V424" s="78" t="s">
        <v>80</v>
      </c>
      <c r="W424" s="651">
        <v>1.0299036507916204E-3</v>
      </c>
      <c r="X424" s="549">
        <v>-2.1099682578847968E-2</v>
      </c>
      <c r="Y424" s="549">
        <v>-1.8691035529690994E-2</v>
      </c>
      <c r="Z424" s="549">
        <v>-5.7019096677593246E-4</v>
      </c>
      <c r="AA424" s="546">
        <v>-2.4375248738586004E-2</v>
      </c>
      <c r="AB424" s="550">
        <v>-0.75524086261028878</v>
      </c>
      <c r="AC424" s="549">
        <v>-0.29500974523619261</v>
      </c>
      <c r="AD424" s="549">
        <v>-6.017556044972474E-3</v>
      </c>
      <c r="AE424" s="546">
        <v>-0.28920586180404489</v>
      </c>
      <c r="AF424" s="550">
        <v>-5.8637301848059259E-3</v>
      </c>
      <c r="AG424" s="546">
        <v>-0.30079781307109399</v>
      </c>
      <c r="AH424" s="550">
        <v>-6.135878433822687E-3</v>
      </c>
      <c r="AI424" s="549">
        <v>-0.32089697717378601</v>
      </c>
      <c r="AJ424" s="550">
        <v>-6.5536759371451299E-3</v>
      </c>
    </row>
    <row r="425" spans="2:36" hidden="1" x14ac:dyDescent="0.25">
      <c r="C425" s="38"/>
      <c r="D425" s="38"/>
      <c r="E425" s="143" t="s">
        <v>81</v>
      </c>
      <c r="F425" s="30">
        <v>0</v>
      </c>
      <c r="G425" s="42">
        <v>0</v>
      </c>
      <c r="H425" s="42">
        <v>0</v>
      </c>
      <c r="I425" s="42">
        <v>0</v>
      </c>
      <c r="J425" s="102">
        <v>0</v>
      </c>
      <c r="K425" s="669"/>
      <c r="L425" s="669"/>
      <c r="M425" s="33">
        <v>0</v>
      </c>
      <c r="N425" s="41">
        <v>0</v>
      </c>
      <c r="O425" s="33">
        <v>0</v>
      </c>
      <c r="P425" s="580">
        <v>0</v>
      </c>
      <c r="Q425" s="33">
        <v>0</v>
      </c>
      <c r="R425" s="41">
        <v>0</v>
      </c>
      <c r="S425" s="33">
        <v>0</v>
      </c>
      <c r="V425" s="143" t="s">
        <v>81</v>
      </c>
      <c r="W425" s="651">
        <v>9.4121432517001397E-4</v>
      </c>
      <c r="X425" s="549">
        <v>-2.1134856284790213E-2</v>
      </c>
      <c r="Y425" s="549">
        <v>-1.8726224255736876E-2</v>
      </c>
      <c r="Z425" s="549">
        <v>-5.9192778390407339E-4</v>
      </c>
      <c r="AA425" s="546">
        <v>-1.7113049735407254E-2</v>
      </c>
      <c r="AB425" s="550">
        <v>-0.22001828242631546</v>
      </c>
      <c r="AC425" s="549">
        <v>-8.58929259190266E-2</v>
      </c>
      <c r="AD425" s="549">
        <v>-2.9784530085031997E-3</v>
      </c>
      <c r="AE425" s="546">
        <v>-8.4170411727928551E-2</v>
      </c>
      <c r="AF425" s="550">
        <v>-2.8920184804100291E-3</v>
      </c>
      <c r="AG425" s="546">
        <v>-8.757927995251559E-2</v>
      </c>
      <c r="AH425" s="550">
        <v>-3.0374762895763116E-3</v>
      </c>
      <c r="AI425" s="549">
        <v>-9.3439465663873775E-2</v>
      </c>
      <c r="AJ425" s="550">
        <v>-3.2467119064848084E-3</v>
      </c>
    </row>
    <row r="426" spans="2:36" hidden="1" x14ac:dyDescent="0.25">
      <c r="C426" s="38"/>
      <c r="D426" s="38"/>
      <c r="E426" s="156" t="s">
        <v>82</v>
      </c>
      <c r="F426" s="193">
        <v>0</v>
      </c>
      <c r="G426" s="157">
        <v>0</v>
      </c>
      <c r="H426" s="157">
        <v>0</v>
      </c>
      <c r="I426" s="157">
        <v>0</v>
      </c>
      <c r="J426" s="175">
        <v>0</v>
      </c>
      <c r="K426" s="669"/>
      <c r="L426" s="669"/>
      <c r="M426" s="684">
        <v>0</v>
      </c>
      <c r="N426" s="685">
        <v>0</v>
      </c>
      <c r="O426" s="684">
        <v>0</v>
      </c>
      <c r="P426" s="686">
        <v>0</v>
      </c>
      <c r="Q426" s="684">
        <v>0</v>
      </c>
      <c r="R426" s="685">
        <v>0</v>
      </c>
      <c r="S426" s="684">
        <v>0</v>
      </c>
      <c r="V426" s="563" t="s">
        <v>82</v>
      </c>
      <c r="W426" s="655">
        <v>2.9730167904629148E-2</v>
      </c>
      <c r="X426" s="556">
        <v>-8.3575490393476601E-2</v>
      </c>
      <c r="Y426" s="556">
        <v>-4.8796479496014383E-3</v>
      </c>
      <c r="Z426" s="556">
        <v>-1.0480438933461046E-3</v>
      </c>
      <c r="AA426" s="555">
        <v>-0.94561709952166662</v>
      </c>
      <c r="AB426" s="557">
        <v>-1.3795314263818166E-2</v>
      </c>
      <c r="AC426" s="556">
        <v>-0.12589138918561701</v>
      </c>
      <c r="AD426" s="556">
        <v>-0.12666315724371791</v>
      </c>
      <c r="AE426" s="555">
        <v>-0.29208404126014131</v>
      </c>
      <c r="AF426" s="557">
        <v>-0.29267607969123244</v>
      </c>
      <c r="AG426" s="555">
        <v>-0.2077915050532827</v>
      </c>
      <c r="AH426" s="557">
        <v>-0.20827177633603788</v>
      </c>
      <c r="AI426" s="556">
        <v>-9.7032366824556016E-2</v>
      </c>
      <c r="AJ426" s="557">
        <v>-9.7826738055012089E-2</v>
      </c>
    </row>
    <row r="427" spans="2:36" x14ac:dyDescent="0.25">
      <c r="C427" s="38"/>
      <c r="D427" s="38"/>
      <c r="E427" s="38"/>
      <c r="F427" s="38"/>
      <c r="G427" s="38"/>
      <c r="H427" s="38"/>
      <c r="I427" s="38"/>
      <c r="J427" s="38"/>
      <c r="K427" s="669"/>
      <c r="L427" s="669"/>
    </row>
    <row r="428" spans="2:36" x14ac:dyDescent="0.25">
      <c r="C428" s="38"/>
      <c r="D428" s="38"/>
      <c r="E428" s="38"/>
      <c r="F428" s="38"/>
      <c r="G428" s="38"/>
      <c r="H428" s="38"/>
      <c r="I428" s="38"/>
      <c r="J428" s="38"/>
      <c r="K428" s="669"/>
      <c r="L428" s="669"/>
    </row>
    <row r="429" spans="2:36" x14ac:dyDescent="0.25">
      <c r="C429" s="38"/>
      <c r="D429" s="38"/>
      <c r="E429" s="38"/>
      <c r="F429" s="38"/>
      <c r="G429" s="38"/>
      <c r="H429" s="38"/>
      <c r="I429" s="38"/>
      <c r="J429" s="38"/>
      <c r="K429" s="669"/>
      <c r="L429" s="669"/>
    </row>
    <row r="436" spans="2:10" x14ac:dyDescent="0.25">
      <c r="B436" s="130"/>
    </row>
    <row r="437" spans="2:10" x14ac:dyDescent="0.25">
      <c r="C437" s="38"/>
      <c r="D437" s="38"/>
      <c r="E437" s="38"/>
      <c r="F437" s="38"/>
      <c r="G437" s="38"/>
      <c r="H437" s="38"/>
      <c r="I437" s="38"/>
      <c r="J437" s="38"/>
    </row>
    <row r="438" spans="2:10" x14ac:dyDescent="0.25">
      <c r="C438" s="38"/>
      <c r="D438" s="38"/>
      <c r="E438" s="38"/>
      <c r="F438" s="38"/>
      <c r="G438" s="38"/>
      <c r="H438" s="38"/>
      <c r="I438" s="38"/>
      <c r="J438" s="38"/>
    </row>
    <row r="439" spans="2:10" x14ac:dyDescent="0.25">
      <c r="C439" s="38"/>
      <c r="D439" s="38"/>
      <c r="E439" s="38"/>
      <c r="F439" s="38"/>
      <c r="G439" s="38"/>
      <c r="H439" s="38"/>
      <c r="I439" s="38"/>
      <c r="J439" s="38"/>
    </row>
    <row r="440" spans="2:10" x14ac:dyDescent="0.25">
      <c r="C440" s="38"/>
      <c r="D440" s="38"/>
      <c r="E440" s="38"/>
      <c r="F440" s="38"/>
      <c r="G440" s="38"/>
      <c r="H440" s="38"/>
      <c r="I440" s="38"/>
      <c r="J440" s="38"/>
    </row>
    <row r="441" spans="2:10" x14ac:dyDescent="0.25">
      <c r="C441" s="38"/>
      <c r="D441" s="38"/>
      <c r="E441" s="38"/>
      <c r="F441" s="38"/>
      <c r="G441" s="38"/>
      <c r="H441" s="38"/>
      <c r="I441" s="38"/>
      <c r="J441" s="38"/>
    </row>
    <row r="442" spans="2:10" x14ac:dyDescent="0.25">
      <c r="C442" s="38"/>
      <c r="D442" s="38"/>
      <c r="E442" s="38"/>
      <c r="F442" s="38"/>
      <c r="G442" s="38"/>
      <c r="H442" s="38"/>
      <c r="I442" s="38"/>
      <c r="J442" s="38"/>
    </row>
    <row r="443" spans="2:10" x14ac:dyDescent="0.25">
      <c r="C443" s="38"/>
      <c r="D443" s="38"/>
      <c r="E443" s="38"/>
      <c r="F443" s="38"/>
      <c r="G443" s="38"/>
      <c r="H443" s="38"/>
      <c r="I443" s="38"/>
      <c r="J443" s="38"/>
    </row>
    <row r="444" spans="2:10" x14ac:dyDescent="0.25">
      <c r="C444" s="38"/>
      <c r="D444" s="38"/>
      <c r="E444" s="38"/>
      <c r="F444" s="38"/>
      <c r="G444" s="38"/>
      <c r="H444" s="38"/>
      <c r="I444" s="38"/>
      <c r="J444" s="38"/>
    </row>
    <row r="445" spans="2:10" x14ac:dyDescent="0.25">
      <c r="C445" s="38"/>
      <c r="D445" s="38"/>
      <c r="E445" s="38"/>
      <c r="F445" s="38"/>
      <c r="G445" s="38"/>
      <c r="H445" s="38"/>
      <c r="I445" s="38"/>
      <c r="J445" s="38"/>
    </row>
    <row r="446" spans="2:10" x14ac:dyDescent="0.25">
      <c r="C446" s="38"/>
      <c r="D446" s="38"/>
      <c r="E446" s="38"/>
      <c r="F446" s="38"/>
      <c r="G446" s="38"/>
      <c r="H446" s="38"/>
      <c r="I446" s="38"/>
      <c r="J446" s="38"/>
    </row>
    <row r="447" spans="2:10" x14ac:dyDescent="0.25">
      <c r="C447" s="38"/>
      <c r="D447" s="38"/>
      <c r="E447" s="38"/>
      <c r="F447" s="38"/>
      <c r="G447" s="38"/>
      <c r="H447" s="38"/>
      <c r="I447" s="38"/>
      <c r="J447" s="38"/>
    </row>
    <row r="448" spans="2:10" x14ac:dyDescent="0.25">
      <c r="C448" s="38"/>
      <c r="D448" s="38"/>
      <c r="E448" s="38"/>
      <c r="F448" s="38"/>
      <c r="G448" s="38"/>
      <c r="H448" s="38"/>
      <c r="I448" s="38"/>
      <c r="J448" s="38"/>
    </row>
    <row r="449" spans="3:10" x14ac:dyDescent="0.25">
      <c r="C449" s="38"/>
      <c r="D449" s="38"/>
      <c r="E449" s="38"/>
      <c r="F449" s="38"/>
      <c r="G449" s="38"/>
      <c r="H449" s="38"/>
      <c r="I449" s="38"/>
      <c r="J449" s="38"/>
    </row>
    <row r="450" spans="3:10" x14ac:dyDescent="0.25">
      <c r="C450" s="38"/>
      <c r="D450" s="38"/>
      <c r="E450" s="38"/>
      <c r="F450" s="38"/>
      <c r="G450" s="38"/>
      <c r="H450" s="38"/>
      <c r="I450" s="38"/>
      <c r="J450" s="38"/>
    </row>
    <row r="451" spans="3:10" x14ac:dyDescent="0.25">
      <c r="C451" s="38"/>
      <c r="D451" s="38"/>
      <c r="E451" s="38"/>
      <c r="F451" s="38"/>
      <c r="G451" s="38"/>
      <c r="H451" s="38"/>
      <c r="I451" s="38"/>
      <c r="J451" s="38"/>
    </row>
    <row r="452" spans="3:10" x14ac:dyDescent="0.25">
      <c r="C452" s="38"/>
      <c r="D452" s="38"/>
      <c r="E452" s="38"/>
      <c r="F452" s="38"/>
      <c r="G452" s="38"/>
      <c r="H452" s="38"/>
      <c r="I452" s="38"/>
      <c r="J452" s="38"/>
    </row>
    <row r="465" spans="5:5" x14ac:dyDescent="0.25">
      <c r="E465" s="38"/>
    </row>
  </sheetData>
  <mergeCells count="260">
    <mergeCell ref="EP184:EQ184"/>
    <mergeCell ref="ER184:ES184"/>
    <mergeCell ref="B207:E207"/>
    <mergeCell ref="D209:E209"/>
    <mergeCell ref="ED184:EE184"/>
    <mergeCell ref="EF184:EG184"/>
    <mergeCell ref="EH184:EI184"/>
    <mergeCell ref="EJ184:EK184"/>
    <mergeCell ref="EL184:EM184"/>
    <mergeCell ref="EN184:EO184"/>
    <mergeCell ref="DR184:DS184"/>
    <mergeCell ref="DT184:DU184"/>
    <mergeCell ref="DV184:DW184"/>
    <mergeCell ref="DX184:DY184"/>
    <mergeCell ref="DZ184:EA184"/>
    <mergeCell ref="EB184:EC184"/>
    <mergeCell ref="DF184:DG184"/>
    <mergeCell ref="DH184:DI184"/>
    <mergeCell ref="DJ184:DK184"/>
    <mergeCell ref="DL184:DM184"/>
    <mergeCell ref="DN184:DO184"/>
    <mergeCell ref="DP184:DQ184"/>
    <mergeCell ref="CT184:CU184"/>
    <mergeCell ref="CV184:CW184"/>
    <mergeCell ref="CX184:CY184"/>
    <mergeCell ref="CZ184:DA184"/>
    <mergeCell ref="DB184:DC184"/>
    <mergeCell ref="DD184:DE184"/>
    <mergeCell ref="CH184:CI184"/>
    <mergeCell ref="CJ184:CK184"/>
    <mergeCell ref="CL184:CM184"/>
    <mergeCell ref="CN184:CO184"/>
    <mergeCell ref="CP184:CQ184"/>
    <mergeCell ref="CR184:CS184"/>
    <mergeCell ref="BV184:BW184"/>
    <mergeCell ref="BX184:BY184"/>
    <mergeCell ref="BZ184:CA184"/>
    <mergeCell ref="CB184:CC184"/>
    <mergeCell ref="CD184:CE184"/>
    <mergeCell ref="CF184:CG184"/>
    <mergeCell ref="BJ184:BK184"/>
    <mergeCell ref="BL184:BM184"/>
    <mergeCell ref="BN184:BO184"/>
    <mergeCell ref="BP184:BQ184"/>
    <mergeCell ref="BR184:BS184"/>
    <mergeCell ref="BT184:BU184"/>
    <mergeCell ref="AX184:AY184"/>
    <mergeCell ref="AZ184:BA184"/>
    <mergeCell ref="BB184:BC184"/>
    <mergeCell ref="BD184:BE184"/>
    <mergeCell ref="BF184:BG184"/>
    <mergeCell ref="BH184:BI184"/>
    <mergeCell ref="AL184:AM184"/>
    <mergeCell ref="AN184:AO184"/>
    <mergeCell ref="AP184:AQ184"/>
    <mergeCell ref="AR184:AS184"/>
    <mergeCell ref="AT184:AU184"/>
    <mergeCell ref="AV184:AW184"/>
    <mergeCell ref="Z184:AA184"/>
    <mergeCell ref="AB184:AC184"/>
    <mergeCell ref="AD184:AE184"/>
    <mergeCell ref="AF184:AG184"/>
    <mergeCell ref="AH184:AI184"/>
    <mergeCell ref="AJ184:AK184"/>
    <mergeCell ref="N184:O184"/>
    <mergeCell ref="P184:Q184"/>
    <mergeCell ref="R184:S184"/>
    <mergeCell ref="T184:U184"/>
    <mergeCell ref="V184:W184"/>
    <mergeCell ref="X184:Y184"/>
    <mergeCell ref="B184:C184"/>
    <mergeCell ref="D184:E184"/>
    <mergeCell ref="F184:G184"/>
    <mergeCell ref="H184:I184"/>
    <mergeCell ref="J184:K184"/>
    <mergeCell ref="L184:M184"/>
    <mergeCell ref="DV183:DY183"/>
    <mergeCell ref="DZ183:EC183"/>
    <mergeCell ref="ED183:EG183"/>
    <mergeCell ref="BZ183:CC183"/>
    <mergeCell ref="CD183:CG183"/>
    <mergeCell ref="CH183:CK183"/>
    <mergeCell ref="CL183:CO183"/>
    <mergeCell ref="CP183:CS183"/>
    <mergeCell ref="CT183:CW183"/>
    <mergeCell ref="BB183:BE183"/>
    <mergeCell ref="BF183:BI183"/>
    <mergeCell ref="BJ183:BM183"/>
    <mergeCell ref="BN183:BQ183"/>
    <mergeCell ref="BR183:BU183"/>
    <mergeCell ref="BV183:BY183"/>
    <mergeCell ref="AD183:AG183"/>
    <mergeCell ref="AH183:AK183"/>
    <mergeCell ref="AL183:AO183"/>
    <mergeCell ref="EH183:EK183"/>
    <mergeCell ref="EL183:EO183"/>
    <mergeCell ref="EP183:ES183"/>
    <mergeCell ref="CX183:DA183"/>
    <mergeCell ref="DB183:DE183"/>
    <mergeCell ref="DF183:DI183"/>
    <mergeCell ref="DJ183:DM183"/>
    <mergeCell ref="DN183:DQ183"/>
    <mergeCell ref="DR183:DU183"/>
    <mergeCell ref="AP183:AS183"/>
    <mergeCell ref="AT183:AW183"/>
    <mergeCell ref="AX183:BA183"/>
    <mergeCell ref="BN161:BO161"/>
    <mergeCell ref="BP161:BQ161"/>
    <mergeCell ref="BR161:BS161"/>
    <mergeCell ref="B183:E183"/>
    <mergeCell ref="F183:I183"/>
    <mergeCell ref="J183:M183"/>
    <mergeCell ref="N183:Q183"/>
    <mergeCell ref="R183:U183"/>
    <mergeCell ref="V183:Y183"/>
    <mergeCell ref="Z183:AC183"/>
    <mergeCell ref="BB161:BC161"/>
    <mergeCell ref="BD161:BE161"/>
    <mergeCell ref="BF161:BG161"/>
    <mergeCell ref="BH161:BI161"/>
    <mergeCell ref="BJ161:BK161"/>
    <mergeCell ref="BL161:BM161"/>
    <mergeCell ref="AP161:AQ161"/>
    <mergeCell ref="AR161:AS161"/>
    <mergeCell ref="AT161:AU161"/>
    <mergeCell ref="AV161:AW161"/>
    <mergeCell ref="AX161:AY161"/>
    <mergeCell ref="AZ161:BA161"/>
    <mergeCell ref="AD161:AE161"/>
    <mergeCell ref="AF161:AG161"/>
    <mergeCell ref="AH161:AI161"/>
    <mergeCell ref="AJ161:AK161"/>
    <mergeCell ref="AL161:AM161"/>
    <mergeCell ref="AN161:AO161"/>
    <mergeCell ref="R161:S161"/>
    <mergeCell ref="T161:U161"/>
    <mergeCell ref="V161:W161"/>
    <mergeCell ref="X161:Y161"/>
    <mergeCell ref="Z161:AA161"/>
    <mergeCell ref="AB161:AC161"/>
    <mergeCell ref="AJ139:AK139"/>
    <mergeCell ref="AL139:AM139"/>
    <mergeCell ref="B161:C161"/>
    <mergeCell ref="D161:E161"/>
    <mergeCell ref="F161:G161"/>
    <mergeCell ref="H161:I161"/>
    <mergeCell ref="J161:K161"/>
    <mergeCell ref="L161:M161"/>
    <mergeCell ref="N161:O161"/>
    <mergeCell ref="P161:Q161"/>
    <mergeCell ref="X139:Y139"/>
    <mergeCell ref="Z139:AA139"/>
    <mergeCell ref="AB139:AC139"/>
    <mergeCell ref="AD139:AE139"/>
    <mergeCell ref="AF139:AG139"/>
    <mergeCell ref="AH139:AI139"/>
    <mergeCell ref="L139:M139"/>
    <mergeCell ref="N139:O139"/>
    <mergeCell ref="P139:Q139"/>
    <mergeCell ref="R139:S139"/>
    <mergeCell ref="T139:U139"/>
    <mergeCell ref="V139:W139"/>
    <mergeCell ref="BJ117:BK117"/>
    <mergeCell ref="BL117:BM117"/>
    <mergeCell ref="BN117:BO117"/>
    <mergeCell ref="BP117:BQ117"/>
    <mergeCell ref="BR117:BS117"/>
    <mergeCell ref="B139:C139"/>
    <mergeCell ref="D139:E139"/>
    <mergeCell ref="F139:G139"/>
    <mergeCell ref="H139:I139"/>
    <mergeCell ref="J139:K139"/>
    <mergeCell ref="AX117:AY117"/>
    <mergeCell ref="AZ117:BA117"/>
    <mergeCell ref="BB117:BC117"/>
    <mergeCell ref="BD117:BE117"/>
    <mergeCell ref="BF117:BG117"/>
    <mergeCell ref="BH117:BI117"/>
    <mergeCell ref="AL117:AM117"/>
    <mergeCell ref="AN117:AO117"/>
    <mergeCell ref="AP117:AQ117"/>
    <mergeCell ref="AR117:AS117"/>
    <mergeCell ref="AT117:AU117"/>
    <mergeCell ref="AV117:AW117"/>
    <mergeCell ref="Z117:AA117"/>
    <mergeCell ref="AB117:AC117"/>
    <mergeCell ref="AD117:AE117"/>
    <mergeCell ref="AF117:AG117"/>
    <mergeCell ref="AH117:AI117"/>
    <mergeCell ref="AJ117:AK117"/>
    <mergeCell ref="N117:O117"/>
    <mergeCell ref="P117:Q117"/>
    <mergeCell ref="R117:S117"/>
    <mergeCell ref="T117:U117"/>
    <mergeCell ref="V117:W117"/>
    <mergeCell ref="X117:Y117"/>
    <mergeCell ref="AX102:AY102"/>
    <mergeCell ref="AZ102:BA102"/>
    <mergeCell ref="BB102:BC102"/>
    <mergeCell ref="BD102:BE102"/>
    <mergeCell ref="B117:C117"/>
    <mergeCell ref="D117:E117"/>
    <mergeCell ref="F117:G117"/>
    <mergeCell ref="H117:I117"/>
    <mergeCell ref="J117:K117"/>
    <mergeCell ref="L117:M117"/>
    <mergeCell ref="AL102:AM102"/>
    <mergeCell ref="AN102:AO102"/>
    <mergeCell ref="AP102:AQ102"/>
    <mergeCell ref="AR102:AS102"/>
    <mergeCell ref="AT102:AU102"/>
    <mergeCell ref="AV102:AW102"/>
    <mergeCell ref="Z102:AA102"/>
    <mergeCell ref="AB102:AC102"/>
    <mergeCell ref="AD102:AE102"/>
    <mergeCell ref="AF102:AG102"/>
    <mergeCell ref="AH102:AI102"/>
    <mergeCell ref="AJ102:AK102"/>
    <mergeCell ref="N102:O102"/>
    <mergeCell ref="P102:Q102"/>
    <mergeCell ref="R102:S102"/>
    <mergeCell ref="T102:U102"/>
    <mergeCell ref="V102:W102"/>
    <mergeCell ref="X102:Y102"/>
    <mergeCell ref="B102:C102"/>
    <mergeCell ref="D102:E102"/>
    <mergeCell ref="F102:G102"/>
    <mergeCell ref="H102:I102"/>
    <mergeCell ref="J102:K102"/>
    <mergeCell ref="L102:M102"/>
    <mergeCell ref="AW86:AZ86"/>
    <mergeCell ref="B87:I87"/>
    <mergeCell ref="J87:Q87"/>
    <mergeCell ref="R87:AJ87"/>
    <mergeCell ref="AK87:AN87"/>
    <mergeCell ref="AO87:AR87"/>
    <mergeCell ref="AS87:AT87"/>
    <mergeCell ref="AU87:AV87"/>
    <mergeCell ref="AW87:AX87"/>
    <mergeCell ref="AY87:AZ87"/>
    <mergeCell ref="B86:I86"/>
    <mergeCell ref="J86:Q86"/>
    <mergeCell ref="R86:AJ86"/>
    <mergeCell ref="AK86:AN86"/>
    <mergeCell ref="AO86:AR86"/>
    <mergeCell ref="AS86:AV86"/>
    <mergeCell ref="B42:AS42"/>
    <mergeCell ref="AT42:BD42"/>
    <mergeCell ref="B43:L43"/>
    <mergeCell ref="M43:W43"/>
    <mergeCell ref="X43:AH43"/>
    <mergeCell ref="AI43:AS43"/>
    <mergeCell ref="AT43:BD43"/>
    <mergeCell ref="B26:W26"/>
    <mergeCell ref="X26:BD26"/>
    <mergeCell ref="B27:L27"/>
    <mergeCell ref="M27:W27"/>
    <mergeCell ref="X27:AH27"/>
    <mergeCell ref="AI27:AS27"/>
    <mergeCell ref="AT27:BD2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1"/>
  <sheetViews>
    <sheetView zoomScale="80" zoomScaleNormal="80" workbookViewId="0"/>
  </sheetViews>
  <sheetFormatPr defaultColWidth="9.140625" defaultRowHeight="15" x14ac:dyDescent="0.25"/>
  <cols>
    <col min="1" max="1" width="22.28515625" style="5" bestFit="1" customWidth="1"/>
    <col min="2" max="7" width="15.28515625" style="198" customWidth="1"/>
    <col min="8" max="9" width="9.42578125" style="5" customWidth="1"/>
    <col min="10" max="11" width="9.140625" style="5"/>
    <col min="12" max="12" width="9.7109375" style="5" bestFit="1" customWidth="1"/>
    <col min="13" max="14" width="9.140625" style="5"/>
    <col min="15" max="17" width="11.28515625" style="5" customWidth="1"/>
    <col min="18" max="20" width="9.140625" style="5"/>
    <col min="21" max="21" width="16" style="5" bestFit="1" customWidth="1"/>
    <col min="22" max="22" width="12.42578125" style="5" bestFit="1" customWidth="1"/>
    <col min="23" max="25" width="9.140625" style="5"/>
    <col min="26" max="26" width="12.7109375" style="5" bestFit="1" customWidth="1"/>
    <col min="27" max="27" width="9.140625" style="5"/>
    <col min="28" max="28" width="9.42578125" style="5" bestFit="1" customWidth="1"/>
    <col min="29" max="16384" width="9.140625" style="5"/>
  </cols>
  <sheetData>
    <row r="1" spans="1:25" ht="14.45" x14ac:dyDescent="0.3">
      <c r="A1" s="198"/>
      <c r="C1" s="5"/>
      <c r="D1" s="5"/>
      <c r="E1" s="246" t="s">
        <v>497</v>
      </c>
      <c r="F1" s="246" t="s">
        <v>498</v>
      </c>
      <c r="G1" s="246" t="s">
        <v>499</v>
      </c>
    </row>
    <row r="2" spans="1:25" ht="14.45" x14ac:dyDescent="0.3">
      <c r="A2" s="198"/>
      <c r="B2" s="715" t="s">
        <v>334</v>
      </c>
      <c r="C2" s="716"/>
      <c r="D2" s="716"/>
      <c r="E2" s="5"/>
      <c r="F2" s="5"/>
      <c r="G2" s="5"/>
    </row>
    <row r="3" spans="1:25" ht="14.45" x14ac:dyDescent="0.3">
      <c r="A3" s="198"/>
      <c r="E3" s="5"/>
      <c r="F3" s="5"/>
      <c r="G3" s="5"/>
    </row>
    <row r="4" spans="1:25" ht="14.45" x14ac:dyDescent="0.3">
      <c r="A4" s="198"/>
      <c r="B4" s="199" t="s">
        <v>335</v>
      </c>
      <c r="C4" s="5"/>
      <c r="D4" s="5"/>
      <c r="E4" s="5"/>
    </row>
    <row r="5" spans="1:25" ht="14.45" x14ac:dyDescent="0.3">
      <c r="A5" s="198"/>
      <c r="B5" s="247" t="s">
        <v>500</v>
      </c>
      <c r="C5" s="248" t="s">
        <v>157</v>
      </c>
      <c r="D5" s="247" t="s">
        <v>501</v>
      </c>
      <c r="E5" s="248" t="s">
        <v>161</v>
      </c>
    </row>
    <row r="6" spans="1:25" ht="14.45" x14ac:dyDescent="0.3">
      <c r="A6" s="198"/>
      <c r="B6" s="5"/>
      <c r="C6" s="5"/>
      <c r="D6" s="249" t="s">
        <v>502</v>
      </c>
      <c r="E6" s="248" t="s">
        <v>336</v>
      </c>
    </row>
    <row r="7" spans="1:25" ht="14.45" x14ac:dyDescent="0.3">
      <c r="A7" s="198"/>
      <c r="B7" s="199" t="s">
        <v>337</v>
      </c>
      <c r="C7" s="5"/>
      <c r="D7" s="5"/>
      <c r="E7" s="5"/>
    </row>
    <row r="8" spans="1:25" ht="14.45" x14ac:dyDescent="0.3">
      <c r="A8" s="198"/>
      <c r="B8" s="247" t="s">
        <v>500</v>
      </c>
      <c r="C8" s="248" t="s">
        <v>157</v>
      </c>
      <c r="D8" s="247" t="s">
        <v>501</v>
      </c>
      <c r="E8" s="248" t="s">
        <v>161</v>
      </c>
    </row>
    <row r="9" spans="1:25" ht="14.45" x14ac:dyDescent="0.3">
      <c r="A9" s="198"/>
      <c r="B9" s="5"/>
      <c r="C9" s="5"/>
      <c r="D9" s="249" t="s">
        <v>503</v>
      </c>
      <c r="E9" s="248" t="s">
        <v>166</v>
      </c>
      <c r="F9" s="5"/>
      <c r="G9" s="5"/>
    </row>
    <row r="10" spans="1:25" ht="15.6" x14ac:dyDescent="0.3">
      <c r="A10" s="4" t="s">
        <v>338</v>
      </c>
      <c r="L10" s="45" t="s">
        <v>912</v>
      </c>
      <c r="M10" s="5" t="s">
        <v>913</v>
      </c>
      <c r="T10" s="199" t="s">
        <v>335</v>
      </c>
    </row>
    <row r="11" spans="1:25" ht="14.45" x14ac:dyDescent="0.3">
      <c r="A11" s="45" t="s">
        <v>389</v>
      </c>
      <c r="E11" s="5"/>
      <c r="F11" s="5"/>
      <c r="G11" s="5"/>
      <c r="L11" s="45" t="s">
        <v>334</v>
      </c>
      <c r="T11" s="7" t="s">
        <v>154</v>
      </c>
      <c r="U11" s="200" t="s">
        <v>155</v>
      </c>
      <c r="V11" s="200" t="s">
        <v>156</v>
      </c>
      <c r="W11" s="200" t="s">
        <v>157</v>
      </c>
      <c r="X11" s="200" t="s">
        <v>158</v>
      </c>
      <c r="Y11" s="201" t="s">
        <v>159</v>
      </c>
    </row>
    <row r="12" spans="1:25" ht="14.45" x14ac:dyDescent="0.3">
      <c r="A12" s="69"/>
      <c r="B12" s="202" t="s">
        <v>390</v>
      </c>
      <c r="C12" s="203"/>
      <c r="D12" s="204"/>
      <c r="E12" s="202" t="s">
        <v>391</v>
      </c>
      <c r="F12" s="203"/>
      <c r="G12" s="204"/>
      <c r="L12" s="205" t="s">
        <v>339</v>
      </c>
      <c r="P12" s="5" t="s">
        <v>340</v>
      </c>
      <c r="Q12" s="5" t="s">
        <v>341</v>
      </c>
      <c r="R12" s="5" t="s">
        <v>342</v>
      </c>
      <c r="T12" s="13"/>
      <c r="U12" s="198">
        <v>0.94781712266701335</v>
      </c>
      <c r="V12" s="198">
        <v>9.4781712266701337E-4</v>
      </c>
      <c r="W12" s="198">
        <v>1000</v>
      </c>
      <c r="X12" s="198">
        <v>1</v>
      </c>
      <c r="Y12" s="206">
        <v>1E-3</v>
      </c>
    </row>
    <row r="13" spans="1:25" ht="14.45" x14ac:dyDescent="0.3">
      <c r="A13" s="78"/>
      <c r="B13" s="207" t="s">
        <v>343</v>
      </c>
      <c r="C13" s="208" t="s">
        <v>344</v>
      </c>
      <c r="D13" s="209" t="s">
        <v>345</v>
      </c>
      <c r="E13" s="207" t="s">
        <v>343</v>
      </c>
      <c r="F13" s="208" t="s">
        <v>344</v>
      </c>
      <c r="G13" s="209" t="s">
        <v>345</v>
      </c>
      <c r="L13" s="205" t="s">
        <v>346</v>
      </c>
      <c r="P13" s="5" t="s">
        <v>347</v>
      </c>
      <c r="Q13" s="5" t="s">
        <v>348</v>
      </c>
      <c r="R13" s="5" t="s">
        <v>349</v>
      </c>
      <c r="T13" s="7" t="s">
        <v>160</v>
      </c>
      <c r="U13" s="200" t="s">
        <v>161</v>
      </c>
      <c r="V13" s="200" t="s">
        <v>162</v>
      </c>
      <c r="W13" s="210" t="s">
        <v>163</v>
      </c>
      <c r="X13" s="210" t="s">
        <v>164</v>
      </c>
      <c r="Y13" s="201" t="s">
        <v>165</v>
      </c>
    </row>
    <row r="14" spans="1:25" ht="14.45" x14ac:dyDescent="0.3">
      <c r="A14" s="69" t="s">
        <v>350</v>
      </c>
      <c r="B14" s="211">
        <v>1456.1309344777246</v>
      </c>
      <c r="C14" s="200">
        <v>8670.875745887497</v>
      </c>
      <c r="D14" s="212">
        <v>10127.006680365223</v>
      </c>
      <c r="E14" s="211">
        <v>177179272.98350924</v>
      </c>
      <c r="F14" s="200">
        <v>1055055850</v>
      </c>
      <c r="G14" s="212">
        <v>1232235122.9835093</v>
      </c>
      <c r="L14" s="205" t="s">
        <v>351</v>
      </c>
      <c r="P14" s="5" t="s">
        <v>352</v>
      </c>
      <c r="Q14" s="5" t="s">
        <v>353</v>
      </c>
      <c r="R14" s="5" t="s">
        <v>354</v>
      </c>
      <c r="T14" s="213"/>
      <c r="U14" s="214">
        <v>1</v>
      </c>
      <c r="V14" s="214">
        <v>1000</v>
      </c>
      <c r="W14" s="214">
        <v>1E-3</v>
      </c>
      <c r="X14" s="214">
        <v>2.2046226218487759E-3</v>
      </c>
      <c r="Y14" s="215">
        <v>3.5273961949580414E-2</v>
      </c>
    </row>
    <row r="15" spans="1:25" ht="14.45" x14ac:dyDescent="0.3">
      <c r="A15" s="78" t="s">
        <v>355</v>
      </c>
      <c r="B15" s="216">
        <v>1412.5910191910718</v>
      </c>
      <c r="C15" s="198">
        <v>8670.875745887497</v>
      </c>
      <c r="D15" s="206">
        <v>10083.466765078569</v>
      </c>
      <c r="E15" s="216">
        <v>171881417.99423954</v>
      </c>
      <c r="F15" s="198">
        <v>1055055850</v>
      </c>
      <c r="G15" s="206">
        <v>1226937267.9942393</v>
      </c>
      <c r="L15" s="205" t="s">
        <v>356</v>
      </c>
      <c r="P15" s="5" t="s">
        <v>357</v>
      </c>
      <c r="Q15" s="5" t="s">
        <v>358</v>
      </c>
      <c r="R15" s="5" t="s">
        <v>359</v>
      </c>
      <c r="T15" s="217" t="s">
        <v>335</v>
      </c>
      <c r="U15" s="198" t="s">
        <v>336</v>
      </c>
      <c r="V15" s="198" t="s">
        <v>360</v>
      </c>
      <c r="W15" s="218" t="s">
        <v>361</v>
      </c>
      <c r="X15" s="218" t="s">
        <v>362</v>
      </c>
      <c r="Y15" s="219"/>
    </row>
    <row r="16" spans="1:25" ht="14.45" x14ac:dyDescent="0.3">
      <c r="A16" s="143" t="s">
        <v>33</v>
      </c>
      <c r="B16" s="216">
        <v>119.9488179747165</v>
      </c>
      <c r="C16" s="198">
        <v>0</v>
      </c>
      <c r="D16" s="206">
        <v>119.9488179747165</v>
      </c>
      <c r="E16" s="216">
        <v>14595146.535784738</v>
      </c>
      <c r="F16" s="198">
        <v>0</v>
      </c>
      <c r="G16" s="206">
        <v>14595146.535784738</v>
      </c>
      <c r="L16" s="205" t="s">
        <v>363</v>
      </c>
      <c r="P16" s="5" t="s">
        <v>364</v>
      </c>
      <c r="Q16" s="5" t="s">
        <v>365</v>
      </c>
      <c r="R16" s="5" t="s">
        <v>366</v>
      </c>
      <c r="T16" s="213"/>
      <c r="U16" s="214">
        <v>1</v>
      </c>
      <c r="V16" s="214">
        <v>1.3698923918182457</v>
      </c>
      <c r="W16" s="214">
        <v>1.1023113109243879E-2</v>
      </c>
      <c r="X16" s="214">
        <v>6.8494619590912286E-3</v>
      </c>
      <c r="Y16" s="215"/>
    </row>
    <row r="17" spans="1:25" ht="14.45" x14ac:dyDescent="0.3">
      <c r="A17" s="143" t="s">
        <v>130</v>
      </c>
      <c r="B17" s="216">
        <v>908.78501761103553</v>
      </c>
      <c r="C17" s="198">
        <v>0</v>
      </c>
      <c r="D17" s="206">
        <v>908.78501761103553</v>
      </c>
      <c r="E17" s="216">
        <v>110579251.43001081</v>
      </c>
      <c r="F17" s="198">
        <v>0</v>
      </c>
      <c r="G17" s="206">
        <v>110579251.43001081</v>
      </c>
      <c r="L17" s="205" t="s">
        <v>367</v>
      </c>
      <c r="P17" s="5" t="s">
        <v>368</v>
      </c>
      <c r="Q17" s="5" t="s">
        <v>369</v>
      </c>
      <c r="R17" s="5" t="s">
        <v>370</v>
      </c>
      <c r="U17" s="198"/>
      <c r="V17" s="198"/>
      <c r="W17" s="198"/>
      <c r="X17" s="198"/>
      <c r="Y17" s="198"/>
    </row>
    <row r="18" spans="1:25" ht="14.45" x14ac:dyDescent="0.3">
      <c r="A18" s="5" t="s">
        <v>173</v>
      </c>
      <c r="B18" s="216">
        <v>383.85718360532007</v>
      </c>
      <c r="C18" s="198">
        <v>8670.875745887497</v>
      </c>
      <c r="D18" s="206">
        <v>9054.7329294928168</v>
      </c>
      <c r="E18" s="198">
        <v>46707020.028444044</v>
      </c>
      <c r="F18" s="198">
        <v>1055055850</v>
      </c>
      <c r="G18" s="206">
        <v>1101762870.0284441</v>
      </c>
      <c r="L18" s="205" t="s">
        <v>371</v>
      </c>
      <c r="P18" s="5" t="s">
        <v>372</v>
      </c>
      <c r="Q18" s="5" t="s">
        <v>373</v>
      </c>
      <c r="R18" s="5" t="s">
        <v>374</v>
      </c>
      <c r="T18" s="199" t="s">
        <v>337</v>
      </c>
      <c r="U18" s="198"/>
      <c r="V18" s="198"/>
      <c r="W18" s="198"/>
      <c r="X18" s="198"/>
      <c r="Y18" s="198"/>
    </row>
    <row r="19" spans="1:25" ht="14.45" x14ac:dyDescent="0.3">
      <c r="A19" s="220" t="s">
        <v>174</v>
      </c>
      <c r="B19" s="221">
        <v>0.1593202863458362</v>
      </c>
      <c r="C19" s="222">
        <v>0</v>
      </c>
      <c r="D19" s="223">
        <v>0.1593202863458362</v>
      </c>
      <c r="E19" s="222">
        <v>19385.79274562592</v>
      </c>
      <c r="F19" s="222">
        <v>0</v>
      </c>
      <c r="G19" s="223">
        <v>19385.79274562592</v>
      </c>
      <c r="H19" s="216"/>
      <c r="I19" s="198"/>
      <c r="L19" s="205" t="s">
        <v>375</v>
      </c>
      <c r="P19" s="5" t="s">
        <v>376</v>
      </c>
      <c r="Q19" s="5" t="s">
        <v>377</v>
      </c>
      <c r="R19" s="5" t="s">
        <v>378</v>
      </c>
      <c r="T19" s="7" t="s">
        <v>154</v>
      </c>
      <c r="U19" s="200" t="s">
        <v>155</v>
      </c>
      <c r="V19" s="200" t="s">
        <v>156</v>
      </c>
      <c r="W19" s="200" t="s">
        <v>157</v>
      </c>
      <c r="X19" s="200" t="s">
        <v>158</v>
      </c>
      <c r="Y19" s="201" t="s">
        <v>159</v>
      </c>
    </row>
    <row r="20" spans="1:25" ht="14.45" x14ac:dyDescent="0.3">
      <c r="A20" s="224" t="s">
        <v>177</v>
      </c>
      <c r="B20" s="211">
        <v>5.8336053341639528E-5</v>
      </c>
      <c r="C20" s="200">
        <v>1.1154573770030414E-4</v>
      </c>
      <c r="D20" s="212">
        <v>1.6988179104194368E-4</v>
      </c>
      <c r="E20" s="200">
        <v>7.0982212348274381</v>
      </c>
      <c r="F20" s="200">
        <v>13.572675535004533</v>
      </c>
      <c r="G20" s="212">
        <v>20.67089676983197</v>
      </c>
      <c r="H20" s="216"/>
      <c r="I20" s="198"/>
      <c r="J20" s="198"/>
      <c r="K20" s="198"/>
      <c r="L20" s="205" t="s">
        <v>379</v>
      </c>
      <c r="P20" s="5" t="s">
        <v>380</v>
      </c>
      <c r="Q20" s="5" t="s">
        <v>381</v>
      </c>
      <c r="R20" s="5" t="s">
        <v>382</v>
      </c>
      <c r="T20" s="13"/>
      <c r="U20" s="198">
        <v>0.94781712266701335</v>
      </c>
      <c r="V20" s="198">
        <v>9.4781712266701337E-4</v>
      </c>
      <c r="W20" s="198">
        <v>1000</v>
      </c>
      <c r="X20" s="198">
        <v>1</v>
      </c>
      <c r="Y20" s="206">
        <v>1E-3</v>
      </c>
    </row>
    <row r="21" spans="1:25" ht="14.45" x14ac:dyDescent="0.3">
      <c r="A21" s="225" t="s">
        <v>178</v>
      </c>
      <c r="B21" s="216">
        <v>1.0551524783587798E-4</v>
      </c>
      <c r="C21" s="198">
        <v>7.9143875777441895E-4</v>
      </c>
      <c r="D21" s="198">
        <v>8.9695400561029689E-4</v>
      </c>
      <c r="E21" s="216">
        <v>12.838896872238413</v>
      </c>
      <c r="F21" s="198">
        <v>96.300779272805386</v>
      </c>
      <c r="G21" s="206">
        <v>109.13967614504381</v>
      </c>
      <c r="H21" s="216"/>
      <c r="I21" s="198"/>
      <c r="J21" s="198"/>
      <c r="K21" s="198"/>
      <c r="L21" s="205" t="s">
        <v>383</v>
      </c>
      <c r="P21" s="5" t="s">
        <v>384</v>
      </c>
      <c r="Q21" s="5" t="s">
        <v>385</v>
      </c>
      <c r="R21" s="5" t="s">
        <v>386</v>
      </c>
      <c r="T21" s="7" t="s">
        <v>160</v>
      </c>
      <c r="U21" s="200" t="s">
        <v>161</v>
      </c>
      <c r="V21" s="200" t="s">
        <v>162</v>
      </c>
      <c r="W21" s="210" t="s">
        <v>163</v>
      </c>
      <c r="X21" s="210" t="s">
        <v>164</v>
      </c>
      <c r="Y21" s="201" t="s">
        <v>165</v>
      </c>
    </row>
    <row r="22" spans="1:25" ht="14.45" x14ac:dyDescent="0.3">
      <c r="A22" s="225" t="s">
        <v>179</v>
      </c>
      <c r="B22" s="216">
        <v>2.4620470581837681E-4</v>
      </c>
      <c r="C22" s="198">
        <v>3.101344190923774E-3</v>
      </c>
      <c r="D22" s="198">
        <v>3.3475488967421507E-3</v>
      </c>
      <c r="E22" s="216">
        <v>29.957725469011447</v>
      </c>
      <c r="F22" s="198">
        <v>377.36572722190863</v>
      </c>
      <c r="G22" s="206">
        <v>407.32345269091996</v>
      </c>
      <c r="H22" s="216"/>
      <c r="I22" s="198"/>
      <c r="J22" s="198"/>
      <c r="K22" s="198"/>
      <c r="T22" s="213"/>
      <c r="U22" s="214">
        <v>1000</v>
      </c>
      <c r="V22" s="214">
        <v>1000000</v>
      </c>
      <c r="W22" s="214">
        <v>1</v>
      </c>
      <c r="X22" s="214">
        <v>2.2046226218487757</v>
      </c>
      <c r="Y22" s="215">
        <v>35.273961949580411</v>
      </c>
    </row>
    <row r="23" spans="1:25" x14ac:dyDescent="0.25">
      <c r="A23" s="225" t="s">
        <v>180</v>
      </c>
      <c r="B23" s="216">
        <v>1.5272157215826528E-5</v>
      </c>
      <c r="C23" s="198">
        <v>3.8285951912302675E-5</v>
      </c>
      <c r="D23" s="198">
        <v>5.3558109128129199E-5</v>
      </c>
      <c r="E23" s="216">
        <v>1.8582873616104696</v>
      </c>
      <c r="F23" s="198">
        <v>4.6585626090942389</v>
      </c>
      <c r="G23" s="206">
        <v>6.5168499707047092</v>
      </c>
      <c r="H23" s="216"/>
      <c r="I23" s="198"/>
      <c r="J23" s="198"/>
      <c r="K23" s="198"/>
      <c r="T23" s="217" t="s">
        <v>337</v>
      </c>
      <c r="U23" s="198" t="s">
        <v>156</v>
      </c>
      <c r="V23" s="198" t="s">
        <v>166</v>
      </c>
      <c r="W23" s="218" t="s">
        <v>157</v>
      </c>
      <c r="X23" s="218" t="s">
        <v>158</v>
      </c>
      <c r="Y23" s="219" t="s">
        <v>159</v>
      </c>
    </row>
    <row r="24" spans="1:25" x14ac:dyDescent="0.25">
      <c r="A24" s="226" t="s">
        <v>181</v>
      </c>
      <c r="B24" s="216">
        <v>1.2636500022367601E-5</v>
      </c>
      <c r="C24" s="198">
        <v>3.8285951912302675E-5</v>
      </c>
      <c r="D24" s="198">
        <v>5.0922451934670274E-5</v>
      </c>
      <c r="E24" s="216">
        <v>1.5375855522376034</v>
      </c>
      <c r="F24" s="198">
        <v>4.6585626090942389</v>
      </c>
      <c r="G24" s="206">
        <v>6.196148161331843</v>
      </c>
      <c r="H24" s="216"/>
      <c r="I24" s="198"/>
      <c r="J24" s="198"/>
      <c r="K24" s="198"/>
      <c r="T24" s="213"/>
      <c r="U24" s="214">
        <v>9.4781712266701337E-4</v>
      </c>
      <c r="V24" s="214">
        <v>9.4781712266701337E-7</v>
      </c>
      <c r="W24" s="214">
        <v>1000</v>
      </c>
      <c r="X24" s="214">
        <v>1</v>
      </c>
      <c r="Y24" s="215">
        <v>1E-3</v>
      </c>
    </row>
    <row r="25" spans="1:25" x14ac:dyDescent="0.25">
      <c r="A25" s="225" t="s">
        <v>182</v>
      </c>
      <c r="B25" s="216">
        <v>1.3498886354849777E-4</v>
      </c>
      <c r="C25" s="198">
        <v>4.4055257831299057E-6</v>
      </c>
      <c r="D25" s="198">
        <v>1.3939438933162766E-4</v>
      </c>
      <c r="E25" s="216">
        <v>16.425190989415686</v>
      </c>
      <c r="F25" s="198">
        <v>0.53605609006928401</v>
      </c>
      <c r="G25" s="206">
        <v>16.96124707948497</v>
      </c>
      <c r="H25" s="216"/>
      <c r="I25" s="198"/>
      <c r="J25" s="198"/>
      <c r="K25" s="198"/>
    </row>
    <row r="26" spans="1:25" x14ac:dyDescent="0.25">
      <c r="A26" s="143" t="s">
        <v>387</v>
      </c>
      <c r="B26" s="216">
        <v>2.0192871804881611E-6</v>
      </c>
      <c r="C26" s="198">
        <v>1.2070160639942623E-5</v>
      </c>
      <c r="D26" s="198">
        <v>1.4089447820430784E-5</v>
      </c>
      <c r="E26" s="216">
        <v>0.24570306564645386</v>
      </c>
      <c r="F26" s="198">
        <v>1.4686744415235262</v>
      </c>
      <c r="G26" s="206">
        <v>1.7143775071699798</v>
      </c>
      <c r="H26" s="216"/>
      <c r="I26" s="198"/>
      <c r="J26" s="198"/>
      <c r="K26" s="198"/>
    </row>
    <row r="27" spans="1:25" x14ac:dyDescent="0.25">
      <c r="A27" s="143" t="s">
        <v>388</v>
      </c>
      <c r="B27" s="216">
        <v>4.1671539477144846E-6</v>
      </c>
      <c r="C27" s="198">
        <v>1.1517837190986576E-5</v>
      </c>
      <c r="D27" s="198">
        <v>1.5684991138701061E-5</v>
      </c>
      <c r="E27" s="216">
        <v>0.50705145353651404</v>
      </c>
      <c r="F27" s="198">
        <v>1.401468763228616</v>
      </c>
      <c r="G27" s="206">
        <v>1.9085202167651303</v>
      </c>
      <c r="H27" s="216"/>
      <c r="I27" s="198"/>
      <c r="J27" s="198"/>
      <c r="K27" s="198"/>
    </row>
    <row r="28" spans="1:25" x14ac:dyDescent="0.25">
      <c r="A28" s="225" t="s">
        <v>85</v>
      </c>
      <c r="B28" s="216">
        <v>1.3703857187283815E-3</v>
      </c>
      <c r="C28" s="198">
        <v>9.1748499846447846E-7</v>
      </c>
      <c r="D28" s="198">
        <v>1.3713032037268461E-3</v>
      </c>
      <c r="E28" s="216">
        <v>166.74595642620952</v>
      </c>
      <c r="F28" s="198">
        <v>0.11163784873474862</v>
      </c>
      <c r="G28" s="206">
        <v>166.85759427494423</v>
      </c>
      <c r="H28" s="216"/>
      <c r="I28" s="198"/>
      <c r="J28" s="198"/>
      <c r="K28" s="198"/>
    </row>
    <row r="29" spans="1:25" x14ac:dyDescent="0.25">
      <c r="A29" s="78" t="s">
        <v>86</v>
      </c>
      <c r="B29" s="216">
        <v>1.7309183759262649E-6</v>
      </c>
      <c r="C29" s="198">
        <v>1.8000137366512533E-6</v>
      </c>
      <c r="D29" s="198">
        <v>3.530932112577518E-6</v>
      </c>
      <c r="E29" s="216">
        <v>0.21061489195709662</v>
      </c>
      <c r="F29" s="198">
        <v>0.21902228547502758</v>
      </c>
      <c r="G29" s="206">
        <v>0.42963717743212421</v>
      </c>
      <c r="H29" s="216"/>
      <c r="I29" s="198"/>
      <c r="J29" s="198"/>
      <c r="K29" s="198"/>
    </row>
    <row r="30" spans="1:25" x14ac:dyDescent="0.25">
      <c r="A30" s="143" t="s">
        <v>87</v>
      </c>
      <c r="B30" s="216">
        <v>9.2360953661847975E-2</v>
      </c>
      <c r="C30" s="198">
        <v>0.62986483213920552</v>
      </c>
      <c r="D30" s="198">
        <v>0.72222578580105345</v>
      </c>
      <c r="E30" s="216">
        <v>11238.307101647626</v>
      </c>
      <c r="F30" s="198">
        <v>76640.767937762474</v>
      </c>
      <c r="G30" s="206">
        <v>87879.075039410091</v>
      </c>
      <c r="H30" s="216"/>
      <c r="I30" s="198"/>
      <c r="J30" s="198"/>
      <c r="K30" s="198"/>
    </row>
    <row r="31" spans="1:25" x14ac:dyDescent="0.25">
      <c r="A31" s="143" t="s">
        <v>175</v>
      </c>
      <c r="B31" s="216">
        <v>9.2708577369933404E-2</v>
      </c>
      <c r="C31" s="198">
        <v>0.63145617249820751</v>
      </c>
      <c r="D31" s="198">
        <v>0.72416474986814094</v>
      </c>
      <c r="E31" s="216">
        <v>11280.605300533498</v>
      </c>
      <c r="F31" s="198">
        <v>76834.399239180042</v>
      </c>
      <c r="G31" s="206">
        <v>88115.00453971354</v>
      </c>
      <c r="H31" s="216"/>
      <c r="I31" s="198"/>
      <c r="J31" s="198"/>
      <c r="K31" s="198"/>
    </row>
    <row r="32" spans="1:25" x14ac:dyDescent="0.25">
      <c r="A32" s="143" t="s">
        <v>176</v>
      </c>
      <c r="B32" s="227">
        <v>0.1342788423014053</v>
      </c>
      <c r="C32" s="214">
        <v>0.63196070068837407</v>
      </c>
      <c r="D32" s="215">
        <v>0.76623954298977937</v>
      </c>
      <c r="E32" s="227">
        <v>16338.796939688415</v>
      </c>
      <c r="F32" s="214">
        <v>76895.789280292971</v>
      </c>
      <c r="G32" s="215">
        <v>93234.586219981386</v>
      </c>
      <c r="H32" s="216"/>
      <c r="I32" s="198"/>
      <c r="J32" s="198"/>
      <c r="K32" s="198"/>
    </row>
    <row r="33" spans="1:11" x14ac:dyDescent="0.25">
      <c r="A33" s="228" t="s">
        <v>185</v>
      </c>
      <c r="B33" s="216">
        <v>2.0459231148545446E-5</v>
      </c>
      <c r="C33" s="198">
        <v>2.5235280086898405E-5</v>
      </c>
      <c r="D33" s="206">
        <v>4.5694511235443851E-5</v>
      </c>
      <c r="E33" s="216">
        <v>2.4894407603537534</v>
      </c>
      <c r="F33" s="198">
        <v>3.0705814109605298</v>
      </c>
      <c r="G33" s="206">
        <v>5.5600221713142846</v>
      </c>
      <c r="H33" s="216"/>
      <c r="I33" s="198"/>
      <c r="J33" s="198"/>
      <c r="K33" s="198"/>
    </row>
    <row r="34" spans="1:11" x14ac:dyDescent="0.25">
      <c r="A34" s="225" t="s">
        <v>186</v>
      </c>
      <c r="B34" s="216">
        <v>1.5626013437848882E-5</v>
      </c>
      <c r="C34" s="198">
        <v>1.8645104392185971E-4</v>
      </c>
      <c r="D34" s="206">
        <v>2.0207705735970859E-4</v>
      </c>
      <c r="E34" s="216">
        <v>1.9013439210682215</v>
      </c>
      <c r="F34" s="198">
        <v>22.687012291885907</v>
      </c>
      <c r="G34" s="206">
        <v>24.588356212954125</v>
      </c>
      <c r="H34" s="216"/>
      <c r="I34" s="198"/>
      <c r="J34" s="198"/>
      <c r="K34" s="198"/>
    </row>
    <row r="35" spans="1:11" x14ac:dyDescent="0.25">
      <c r="A35" s="225" t="s">
        <v>187</v>
      </c>
      <c r="B35" s="216">
        <v>3.2057329526648896E-5</v>
      </c>
      <c r="C35" s="198">
        <v>3.3562056314923716E-4</v>
      </c>
      <c r="D35" s="206">
        <v>3.6767789267588607E-4</v>
      </c>
      <c r="E35" s="216">
        <v>3.9006755538516611</v>
      </c>
      <c r="F35" s="198">
        <v>40.837678789116794</v>
      </c>
      <c r="G35" s="206">
        <v>44.738354342968456</v>
      </c>
      <c r="H35" s="216"/>
      <c r="I35" s="198"/>
      <c r="J35" s="198"/>
      <c r="K35" s="198"/>
    </row>
    <row r="36" spans="1:11" x14ac:dyDescent="0.25">
      <c r="A36" s="225" t="s">
        <v>188</v>
      </c>
      <c r="B36" s="216">
        <v>3.1282280716205917E-6</v>
      </c>
      <c r="C36" s="198">
        <v>1.9257264753752361E-6</v>
      </c>
      <c r="D36" s="206">
        <v>5.0539545469958273E-6</v>
      </c>
      <c r="E36" s="216">
        <v>0.38063690725390625</v>
      </c>
      <c r="F36" s="198">
        <v>0.23431877504508816</v>
      </c>
      <c r="G36" s="206">
        <v>0.61495568229899433</v>
      </c>
      <c r="H36" s="216"/>
      <c r="I36" s="198"/>
      <c r="J36" s="198"/>
      <c r="K36" s="198"/>
    </row>
    <row r="37" spans="1:11" x14ac:dyDescent="0.25">
      <c r="A37" s="226" t="s">
        <v>189</v>
      </c>
      <c r="B37" s="216">
        <v>2.4035115287865453E-6</v>
      </c>
      <c r="C37" s="198">
        <v>1.9257264753752361E-6</v>
      </c>
      <c r="D37" s="206">
        <v>4.329238004161781E-6</v>
      </c>
      <c r="E37" s="216">
        <v>0.29245476158407741</v>
      </c>
      <c r="F37" s="198">
        <v>0.23431877504508816</v>
      </c>
      <c r="G37" s="206">
        <v>0.52677353662916548</v>
      </c>
      <c r="H37" s="216"/>
      <c r="I37" s="198"/>
      <c r="J37" s="198"/>
      <c r="K37" s="198"/>
    </row>
    <row r="38" spans="1:11" x14ac:dyDescent="0.25">
      <c r="A38" s="225" t="s">
        <v>190</v>
      </c>
      <c r="B38" s="216">
        <v>4.2248238738430425E-5</v>
      </c>
      <c r="C38" s="198">
        <v>4.9893004614648243E-7</v>
      </c>
      <c r="D38" s="206">
        <v>4.2747168784576907E-5</v>
      </c>
      <c r="E38" s="216">
        <v>5.1406862166510363</v>
      </c>
      <c r="F38" s="198">
        <v>6.0708869479219753E-2</v>
      </c>
      <c r="G38" s="206">
        <v>5.2013950861302565</v>
      </c>
      <c r="H38" s="216"/>
      <c r="I38" s="198"/>
      <c r="J38" s="198"/>
      <c r="K38" s="198"/>
    </row>
    <row r="39" spans="1:11" x14ac:dyDescent="0.25">
      <c r="A39" s="229" t="s">
        <v>191</v>
      </c>
      <c r="B39" s="216">
        <v>2.5050704124744172E-7</v>
      </c>
      <c r="C39" s="198">
        <v>6.8941007818433453E-7</v>
      </c>
      <c r="D39" s="198">
        <v>9.3991711943177626E-7</v>
      </c>
      <c r="E39" s="216">
        <v>3.0481225550909177E-2</v>
      </c>
      <c r="F39" s="198">
        <v>8.3886121466141578E-2</v>
      </c>
      <c r="G39" s="206">
        <v>0.11436734701705074</v>
      </c>
      <c r="H39" s="216"/>
      <c r="I39" s="198"/>
      <c r="J39" s="198"/>
      <c r="K39" s="198"/>
    </row>
    <row r="40" spans="1:11" x14ac:dyDescent="0.25">
      <c r="A40" s="230" t="s">
        <v>192</v>
      </c>
      <c r="B40" s="227">
        <v>6.3539285215991008E-7</v>
      </c>
      <c r="C40" s="214">
        <v>5.0068888359756146E-7</v>
      </c>
      <c r="D40" s="214">
        <v>1.1360817357574714E-6</v>
      </c>
      <c r="E40" s="227">
        <v>7.7313407015139127E-2</v>
      </c>
      <c r="F40" s="214">
        <v>6.092288151172294E-2</v>
      </c>
      <c r="G40" s="215">
        <v>0.13823628852686207</v>
      </c>
      <c r="H40" s="216"/>
      <c r="I40" s="198"/>
      <c r="J40" s="198"/>
      <c r="K40" s="198"/>
    </row>
    <row r="41" spans="1:11" x14ac:dyDescent="0.25">
      <c r="A41" s="229"/>
      <c r="E41" s="5"/>
      <c r="F41" s="5"/>
      <c r="G41" s="5"/>
    </row>
    <row r="42" spans="1:11" x14ac:dyDescent="0.25">
      <c r="A42" s="77" t="s">
        <v>914</v>
      </c>
      <c r="E42" s="5"/>
      <c r="F42" s="5"/>
      <c r="G42" s="5"/>
    </row>
    <row r="43" spans="1:11" x14ac:dyDescent="0.25">
      <c r="A43" s="69"/>
      <c r="B43" s="202" t="s">
        <v>390</v>
      </c>
      <c r="C43" s="203"/>
      <c r="D43" s="204"/>
      <c r="E43" s="202" t="s">
        <v>391</v>
      </c>
      <c r="F43" s="203"/>
      <c r="G43" s="204"/>
    </row>
    <row r="44" spans="1:11" x14ac:dyDescent="0.25">
      <c r="A44" s="78"/>
      <c r="B44" s="207" t="s">
        <v>343</v>
      </c>
      <c r="C44" s="208" t="s">
        <v>344</v>
      </c>
      <c r="D44" s="209" t="s">
        <v>345</v>
      </c>
      <c r="E44" s="207" t="s">
        <v>343</v>
      </c>
      <c r="F44" s="208" t="s">
        <v>344</v>
      </c>
      <c r="G44" s="209" t="s">
        <v>345</v>
      </c>
    </row>
    <row r="45" spans="1:11" x14ac:dyDescent="0.25">
      <c r="A45" s="69" t="s">
        <v>350</v>
      </c>
      <c r="B45" s="211">
        <v>5983.6091282395537</v>
      </c>
      <c r="C45" s="200">
        <v>8644.8631186498333</v>
      </c>
      <c r="D45" s="212">
        <v>14628.472246889387</v>
      </c>
      <c r="E45" s="211">
        <v>730265098.26896143</v>
      </c>
      <c r="F45" s="200">
        <v>1055055850</v>
      </c>
      <c r="G45" s="212">
        <v>1785320948.2689614</v>
      </c>
      <c r="H45" s="198"/>
      <c r="I45" s="198"/>
      <c r="J45" s="198"/>
      <c r="K45" s="198"/>
    </row>
    <row r="46" spans="1:11" x14ac:dyDescent="0.25">
      <c r="A46" s="78" t="s">
        <v>355</v>
      </c>
      <c r="B46" s="216">
        <v>5975.7819578975032</v>
      </c>
      <c r="C46" s="198">
        <v>0</v>
      </c>
      <c r="D46" s="206">
        <v>5975.7819578975032</v>
      </c>
      <c r="E46" s="216">
        <v>729309837.12196755</v>
      </c>
      <c r="F46" s="198">
        <v>0</v>
      </c>
      <c r="G46" s="206">
        <v>729309837.12196755</v>
      </c>
      <c r="H46" s="198"/>
      <c r="I46" s="198"/>
      <c r="J46" s="198"/>
      <c r="K46" s="198"/>
    </row>
    <row r="47" spans="1:11" x14ac:dyDescent="0.25">
      <c r="A47" s="143" t="s">
        <v>33</v>
      </c>
      <c r="B47" s="216">
        <v>22.084737400134301</v>
      </c>
      <c r="C47" s="198">
        <v>0</v>
      </c>
      <c r="D47" s="206">
        <v>22.084737400134301</v>
      </c>
      <c r="E47" s="216">
        <v>2695315.2490590974</v>
      </c>
      <c r="F47" s="198">
        <v>0</v>
      </c>
      <c r="G47" s="206">
        <v>2695315.2490590974</v>
      </c>
      <c r="H47" s="198"/>
      <c r="I47" s="198"/>
      <c r="J47" s="198"/>
      <c r="K47" s="198"/>
    </row>
    <row r="48" spans="1:11" x14ac:dyDescent="0.25">
      <c r="A48" s="143" t="s">
        <v>130</v>
      </c>
      <c r="B48" s="216">
        <v>5868.285442656409</v>
      </c>
      <c r="C48" s="198">
        <v>0</v>
      </c>
      <c r="D48" s="206">
        <v>5868.285442656409</v>
      </c>
      <c r="E48" s="216">
        <v>716190505.36354351</v>
      </c>
      <c r="F48" s="198">
        <v>0</v>
      </c>
      <c r="G48" s="206">
        <v>716190505.36354351</v>
      </c>
      <c r="H48" s="198"/>
      <c r="I48" s="198"/>
      <c r="J48" s="198"/>
      <c r="K48" s="198"/>
    </row>
    <row r="49" spans="1:11" x14ac:dyDescent="0.25">
      <c r="A49" s="5" t="s">
        <v>173</v>
      </c>
      <c r="B49" s="216">
        <v>85.411777840958138</v>
      </c>
      <c r="C49" s="198">
        <v>0</v>
      </c>
      <c r="D49" s="206">
        <v>85.411777840958138</v>
      </c>
      <c r="E49" s="198">
        <v>10424016.509364629</v>
      </c>
      <c r="F49" s="198">
        <v>0</v>
      </c>
      <c r="G49" s="206">
        <v>10424016.509364629</v>
      </c>
      <c r="H49" s="198"/>
      <c r="I49" s="198"/>
      <c r="J49" s="198"/>
      <c r="K49" s="198"/>
    </row>
    <row r="50" spans="1:11" x14ac:dyDescent="0.25">
      <c r="A50" s="220" t="s">
        <v>174</v>
      </c>
      <c r="B50" s="221">
        <v>5.4380417917397179E-5</v>
      </c>
      <c r="C50" s="222">
        <v>0</v>
      </c>
      <c r="D50" s="223">
        <v>5.4380417917397179E-5</v>
      </c>
      <c r="E50" s="222">
        <v>6.6368174095688302</v>
      </c>
      <c r="F50" s="222">
        <v>0</v>
      </c>
      <c r="G50" s="223">
        <v>6.6368174095688302</v>
      </c>
      <c r="H50" s="198"/>
      <c r="I50" s="198"/>
      <c r="J50" s="198"/>
      <c r="K50" s="198"/>
    </row>
    <row r="51" spans="1:11" x14ac:dyDescent="0.25">
      <c r="A51" s="224" t="s">
        <v>177</v>
      </c>
      <c r="B51" s="211">
        <v>1.129332022767153E-4</v>
      </c>
      <c r="C51" s="200">
        <v>1.1154573770030414E-4</v>
      </c>
      <c r="D51" s="212">
        <v>2.2447893997701944E-4</v>
      </c>
      <c r="E51" s="200">
        <v>13.782848159184148</v>
      </c>
      <c r="F51" s="200">
        <v>13.613516083254298</v>
      </c>
      <c r="G51" s="212">
        <v>27.396364242438448</v>
      </c>
      <c r="H51" s="198"/>
      <c r="I51" s="198"/>
      <c r="J51" s="198"/>
      <c r="K51" s="198"/>
    </row>
    <row r="52" spans="1:11" x14ac:dyDescent="0.25">
      <c r="A52" s="225" t="s">
        <v>178</v>
      </c>
      <c r="B52" s="216">
        <v>2.645581304200094E-4</v>
      </c>
      <c r="C52" s="198">
        <v>7.7292609553619739E-4</v>
      </c>
      <c r="D52" s="198">
        <v>1.0374842259562068E-3</v>
      </c>
      <c r="E52" s="216">
        <v>32.287799047104841</v>
      </c>
      <c r="F52" s="198">
        <v>94.331186916524217</v>
      </c>
      <c r="G52" s="206">
        <v>126.61898596362907</v>
      </c>
      <c r="H52" s="198"/>
      <c r="I52" s="198"/>
      <c r="J52" s="198"/>
      <c r="K52" s="198"/>
    </row>
    <row r="53" spans="1:11" x14ac:dyDescent="0.25">
      <c r="A53" s="225" t="s">
        <v>179</v>
      </c>
      <c r="B53" s="216">
        <v>3.9224749336270673E-4</v>
      </c>
      <c r="C53" s="198">
        <v>2.8436264686283754E-3</v>
      </c>
      <c r="D53" s="198">
        <v>3.2358739619910821E-3</v>
      </c>
      <c r="E53" s="216">
        <v>47.871551792111482</v>
      </c>
      <c r="F53" s="198">
        <v>347.04826435815005</v>
      </c>
      <c r="G53" s="206">
        <v>394.91981615026157</v>
      </c>
      <c r="H53" s="198"/>
      <c r="I53" s="198"/>
      <c r="J53" s="198"/>
      <c r="K53" s="198"/>
    </row>
    <row r="54" spans="1:11" x14ac:dyDescent="0.25">
      <c r="A54" s="225" t="s">
        <v>180</v>
      </c>
      <c r="B54" s="216">
        <v>1.130609423923092E-4</v>
      </c>
      <c r="C54" s="198">
        <v>2.9424481847726227E-6</v>
      </c>
      <c r="D54" s="198">
        <v>1.1600339057708182E-4</v>
      </c>
      <c r="E54" s="216">
        <v>13.798438105998493</v>
      </c>
      <c r="F54" s="198">
        <v>0.35910888675251729</v>
      </c>
      <c r="G54" s="206">
        <v>14.157546992751007</v>
      </c>
    </row>
    <row r="55" spans="1:11" x14ac:dyDescent="0.25">
      <c r="A55" s="226" t="s">
        <v>181</v>
      </c>
      <c r="B55" s="216">
        <v>1.1237010615138275E-4</v>
      </c>
      <c r="C55" s="198">
        <v>2.9424481847726227E-6</v>
      </c>
      <c r="D55" s="198">
        <v>1.1531255433615537E-4</v>
      </c>
      <c r="E55" s="216">
        <v>13.714125513956512</v>
      </c>
      <c r="F55" s="198">
        <v>0.35910888675251729</v>
      </c>
      <c r="G55" s="206">
        <v>14.07323440070903</v>
      </c>
      <c r="H55" s="198"/>
      <c r="I55" s="198"/>
      <c r="J55" s="198"/>
      <c r="K55" s="198"/>
    </row>
    <row r="56" spans="1:11" x14ac:dyDescent="0.25">
      <c r="A56" s="225" t="s">
        <v>182</v>
      </c>
      <c r="B56" s="216">
        <v>1.4960905650591945E-4</v>
      </c>
      <c r="C56" s="198">
        <v>0</v>
      </c>
      <c r="D56" s="198">
        <v>1.4960905650591945E-4</v>
      </c>
      <c r="E56" s="216">
        <v>18.258925342499055</v>
      </c>
      <c r="F56" s="198">
        <v>0</v>
      </c>
      <c r="G56" s="206">
        <v>18.258925342499055</v>
      </c>
      <c r="H56" s="198"/>
      <c r="I56" s="198"/>
      <c r="J56" s="198"/>
      <c r="K56" s="198"/>
    </row>
    <row r="57" spans="1:11" x14ac:dyDescent="0.25">
      <c r="A57" s="143" t="s">
        <v>387</v>
      </c>
      <c r="B57" s="216">
        <v>1.9182569957665821E-6</v>
      </c>
      <c r="C57" s="198">
        <v>9.2870365836396893E-7</v>
      </c>
      <c r="D57" s="198">
        <v>2.8469606541305509E-6</v>
      </c>
      <c r="E57" s="216">
        <v>0.23411223953573113</v>
      </c>
      <c r="F57" s="198">
        <v>0.11334294299692031</v>
      </c>
      <c r="G57" s="206">
        <v>0.34745518253265145</v>
      </c>
    </row>
    <row r="58" spans="1:11" x14ac:dyDescent="0.25">
      <c r="A58" s="143" t="s">
        <v>388</v>
      </c>
      <c r="B58" s="216">
        <v>1.9737748427004256E-6</v>
      </c>
      <c r="C58" s="198">
        <v>8.8418741796841746E-7</v>
      </c>
      <c r="D58" s="198">
        <v>2.8579622606688429E-6</v>
      </c>
      <c r="E58" s="216">
        <v>0.24088787361842606</v>
      </c>
      <c r="F58" s="198">
        <v>0.10790999175122515</v>
      </c>
      <c r="G58" s="206">
        <v>0.34879786536965124</v>
      </c>
    </row>
    <row r="59" spans="1:11" x14ac:dyDescent="0.25">
      <c r="A59" s="225" t="s">
        <v>85</v>
      </c>
      <c r="B59" s="216">
        <v>2.5637768879975846E-3</v>
      </c>
      <c r="C59" s="198">
        <v>9.1748499846447846E-7</v>
      </c>
      <c r="D59" s="198">
        <v>2.5646943729960492E-3</v>
      </c>
      <c r="E59" s="216">
        <v>312.89423171330742</v>
      </c>
      <c r="F59" s="198">
        <v>0.11197377004488328</v>
      </c>
      <c r="G59" s="206">
        <v>313.00620548335229</v>
      </c>
      <c r="H59" s="198"/>
      <c r="I59" s="198"/>
      <c r="J59" s="198"/>
      <c r="K59" s="198"/>
    </row>
    <row r="60" spans="1:11" x14ac:dyDescent="0.25">
      <c r="A60" s="78" t="s">
        <v>86</v>
      </c>
      <c r="B60" s="216">
        <v>1.8103143577263548E-6</v>
      </c>
      <c r="C60" s="198">
        <v>1.8000137366512533E-6</v>
      </c>
      <c r="D60" s="198">
        <v>3.6103280943776082E-6</v>
      </c>
      <c r="E60" s="216">
        <v>0.22093846105413953</v>
      </c>
      <c r="F60" s="198">
        <v>0.21968132946341787</v>
      </c>
      <c r="G60" s="206">
        <v>0.4406197905175574</v>
      </c>
      <c r="H60" s="198"/>
      <c r="I60" s="198"/>
      <c r="J60" s="198"/>
      <c r="K60" s="198"/>
    </row>
    <row r="61" spans="1:11" x14ac:dyDescent="0.25">
      <c r="A61" s="143" t="s">
        <v>87</v>
      </c>
      <c r="B61" s="216">
        <v>-0.38916747824850906</v>
      </c>
      <c r="C61" s="198">
        <v>0.60723484750917844</v>
      </c>
      <c r="D61" s="198">
        <v>0.21806736926066939</v>
      </c>
      <c r="E61" s="216">
        <v>-47495.653652404413</v>
      </c>
      <c r="F61" s="198">
        <v>74109.522544814667</v>
      </c>
      <c r="G61" s="206">
        <v>26613.868892410243</v>
      </c>
      <c r="H61" s="198"/>
      <c r="I61" s="198"/>
      <c r="J61" s="198"/>
      <c r="K61" s="198"/>
    </row>
    <row r="62" spans="1:11" x14ac:dyDescent="0.25">
      <c r="A62" s="143" t="s">
        <v>175</v>
      </c>
      <c r="B62" s="216">
        <v>-0.38839976889646755</v>
      </c>
      <c r="C62" s="198">
        <v>0.60879709654180603</v>
      </c>
      <c r="D62" s="198">
        <v>0.22039732764533848</v>
      </c>
      <c r="E62" s="216">
        <v>-47401.959139043793</v>
      </c>
      <c r="F62" s="198">
        <v>74300.186058904874</v>
      </c>
      <c r="G62" s="206">
        <v>26898.22691986107</v>
      </c>
      <c r="H62" s="198"/>
      <c r="I62" s="198"/>
      <c r="J62" s="198"/>
      <c r="K62" s="198"/>
    </row>
    <row r="63" spans="1:11" x14ac:dyDescent="0.25">
      <c r="A63" s="143" t="s">
        <v>176</v>
      </c>
      <c r="B63" s="227">
        <v>-0.31100672895174253</v>
      </c>
      <c r="C63" s="214">
        <v>0.60930162473197258</v>
      </c>
      <c r="D63" s="215">
        <v>0.29829489578023005</v>
      </c>
      <c r="E63" s="227">
        <v>-37956.583495465224</v>
      </c>
      <c r="F63" s="214">
        <v>74361.760824314028</v>
      </c>
      <c r="G63" s="215">
        <v>36405.177328848789</v>
      </c>
      <c r="H63" s="198"/>
      <c r="I63" s="198"/>
      <c r="J63" s="198"/>
      <c r="K63" s="198"/>
    </row>
    <row r="64" spans="1:11" x14ac:dyDescent="0.25">
      <c r="A64" s="228" t="s">
        <v>185</v>
      </c>
      <c r="B64" s="216">
        <v>9.4349362928899902E-6</v>
      </c>
      <c r="C64" s="198">
        <v>2.5235280086898405E-5</v>
      </c>
      <c r="D64" s="206">
        <v>3.4670216379788394E-5</v>
      </c>
      <c r="E64" s="216">
        <v>1.1514797393050669</v>
      </c>
      <c r="F64" s="198">
        <v>3.0798208735812742</v>
      </c>
      <c r="G64" s="206">
        <v>4.23130061288634</v>
      </c>
      <c r="H64" s="198"/>
      <c r="I64" s="198"/>
      <c r="J64" s="198"/>
      <c r="K64" s="198"/>
    </row>
    <row r="65" spans="1:11" x14ac:dyDescent="0.25">
      <c r="A65" s="225" t="s">
        <v>186</v>
      </c>
      <c r="B65" s="216">
        <v>1.396629904967644E-5</v>
      </c>
      <c r="C65" s="198">
        <v>1.6793838168363827E-4</v>
      </c>
      <c r="D65" s="206">
        <v>1.819046807333147E-4</v>
      </c>
      <c r="E65" s="216">
        <v>1.7045065159472339</v>
      </c>
      <c r="F65" s="198">
        <v>20.495914117206787</v>
      </c>
      <c r="G65" s="206">
        <v>22.200420633154017</v>
      </c>
      <c r="H65" s="198"/>
      <c r="I65" s="198"/>
      <c r="J65" s="198"/>
      <c r="K65" s="198"/>
    </row>
    <row r="66" spans="1:11" x14ac:dyDescent="0.25">
      <c r="A66" s="225" t="s">
        <v>187</v>
      </c>
      <c r="B66" s="216">
        <v>2.3145354801101154E-5</v>
      </c>
      <c r="C66" s="198">
        <v>3.0768321599418836E-4</v>
      </c>
      <c r="D66" s="206">
        <v>3.3082857079528953E-4</v>
      </c>
      <c r="E66" s="216">
        <v>2.8247575060553705</v>
      </c>
      <c r="F66" s="198">
        <v>37.550967843685427</v>
      </c>
      <c r="G66" s="206">
        <v>40.375725349740797</v>
      </c>
      <c r="H66" s="198"/>
      <c r="I66" s="198"/>
      <c r="J66" s="198"/>
      <c r="K66" s="198"/>
    </row>
    <row r="67" spans="1:11" x14ac:dyDescent="0.25">
      <c r="A67" s="225" t="s">
        <v>188</v>
      </c>
      <c r="B67" s="216">
        <v>1.0903684835236319E-5</v>
      </c>
      <c r="C67" s="198">
        <v>1.7149725622528556E-7</v>
      </c>
      <c r="D67" s="206">
        <v>1.1075182091461606E-5</v>
      </c>
      <c r="E67" s="216">
        <v>1.3307320560292544</v>
      </c>
      <c r="F67" s="198">
        <v>2.0930254297386233E-2</v>
      </c>
      <c r="G67" s="206">
        <v>1.3516623103266407</v>
      </c>
      <c r="H67" s="5" t="s">
        <v>96</v>
      </c>
    </row>
    <row r="68" spans="1:11" x14ac:dyDescent="0.25">
      <c r="A68" s="226" t="s">
        <v>189</v>
      </c>
      <c r="B68" s="216">
        <v>1.0861351545362709E-5</v>
      </c>
      <c r="C68" s="198">
        <v>1.7149725622528556E-7</v>
      </c>
      <c r="D68" s="206">
        <v>1.1032848801587995E-5</v>
      </c>
      <c r="E68" s="216">
        <v>1.3255655213464155</v>
      </c>
      <c r="F68" s="198">
        <v>2.0930254297386233E-2</v>
      </c>
      <c r="G68" s="206">
        <v>1.3464957756438019</v>
      </c>
      <c r="H68" s="198"/>
      <c r="I68" s="198"/>
      <c r="J68" s="198"/>
      <c r="K68" s="198"/>
    </row>
    <row r="69" spans="1:11" x14ac:dyDescent="0.25">
      <c r="A69" s="225" t="s">
        <v>190</v>
      </c>
      <c r="B69" s="216">
        <v>4.4216726752768303E-6</v>
      </c>
      <c r="C69" s="198">
        <v>0</v>
      </c>
      <c r="D69" s="206">
        <v>4.4216726752768303E-6</v>
      </c>
      <c r="E69" s="216">
        <v>0.53963973273003929</v>
      </c>
      <c r="F69" s="198">
        <v>0</v>
      </c>
      <c r="G69" s="206">
        <v>0.53963973273003929</v>
      </c>
      <c r="H69" s="198"/>
      <c r="I69" s="198"/>
      <c r="J69" s="198"/>
      <c r="K69" s="198"/>
    </row>
    <row r="70" spans="1:11" x14ac:dyDescent="0.25">
      <c r="A70" s="229" t="s">
        <v>191</v>
      </c>
      <c r="B70" s="216">
        <v>2.8326938254289958E-8</v>
      </c>
      <c r="C70" s="198">
        <v>6.1396017728652229E-8</v>
      </c>
      <c r="D70" s="198">
        <v>8.9722955982942187E-8</v>
      </c>
      <c r="E70" s="216">
        <v>3.4571399810023966E-3</v>
      </c>
      <c r="F70" s="198">
        <v>7.4930310384642724E-3</v>
      </c>
      <c r="G70" s="206">
        <v>1.0950171019466668E-2</v>
      </c>
    </row>
    <row r="71" spans="1:11" x14ac:dyDescent="0.25">
      <c r="A71" s="230" t="s">
        <v>192</v>
      </c>
      <c r="B71" s="227">
        <v>5.9135392271686558E-8</v>
      </c>
      <c r="C71" s="214">
        <v>4.4589286618574247E-8</v>
      </c>
      <c r="D71" s="214">
        <v>1.037246788902608E-7</v>
      </c>
      <c r="E71" s="227">
        <v>7.2171346962902547E-3</v>
      </c>
      <c r="F71" s="214">
        <v>5.4418661173204217E-3</v>
      </c>
      <c r="G71" s="215">
        <v>1.2659000813610675E-2</v>
      </c>
    </row>
    <row r="72" spans="1:11" x14ac:dyDescent="0.25">
      <c r="E72" s="5"/>
      <c r="F72" s="5"/>
      <c r="G72" s="5"/>
    </row>
    <row r="73" spans="1:11" x14ac:dyDescent="0.25">
      <c r="A73" s="77" t="s">
        <v>915</v>
      </c>
      <c r="E73" s="5"/>
      <c r="F73" s="5"/>
      <c r="G73" s="5"/>
    </row>
    <row r="74" spans="1:11" x14ac:dyDescent="0.25">
      <c r="A74" s="69"/>
      <c r="B74" s="202" t="s">
        <v>390</v>
      </c>
      <c r="C74" s="203"/>
      <c r="D74" s="204"/>
      <c r="E74" s="202" t="s">
        <v>391</v>
      </c>
      <c r="F74" s="203"/>
      <c r="G74" s="204"/>
    </row>
    <row r="75" spans="1:11" x14ac:dyDescent="0.25">
      <c r="A75" s="78"/>
      <c r="B75" s="207" t="s">
        <v>343</v>
      </c>
      <c r="C75" s="208" t="s">
        <v>344</v>
      </c>
      <c r="D75" s="209" t="s">
        <v>345</v>
      </c>
      <c r="E75" s="207" t="s">
        <v>343</v>
      </c>
      <c r="F75" s="208" t="s">
        <v>344</v>
      </c>
      <c r="G75" s="209" t="s">
        <v>345</v>
      </c>
    </row>
    <row r="76" spans="1:11" x14ac:dyDescent="0.25">
      <c r="A76" s="69" t="s">
        <v>350</v>
      </c>
      <c r="B76" s="211">
        <v>3711.6658498628171</v>
      </c>
      <c r="C76" s="200">
        <v>8657.8694322686642</v>
      </c>
      <c r="D76" s="212">
        <v>12369.535282131481</v>
      </c>
      <c r="E76" s="211">
        <v>452306979.07589656</v>
      </c>
      <c r="F76" s="200">
        <v>1055055850</v>
      </c>
      <c r="G76" s="212">
        <v>1507362829.0758965</v>
      </c>
      <c r="K76" s="231"/>
    </row>
    <row r="77" spans="1:11" x14ac:dyDescent="0.25">
      <c r="A77" s="78" t="s">
        <v>355</v>
      </c>
      <c r="B77" s="216">
        <v>3685.917891316918</v>
      </c>
      <c r="C77" s="198">
        <v>4351.0880112873965</v>
      </c>
      <c r="D77" s="206">
        <v>8037.0059026043145</v>
      </c>
      <c r="E77" s="216">
        <v>449169309.40994382</v>
      </c>
      <c r="F77" s="198">
        <v>530227545.71279377</v>
      </c>
      <c r="G77" s="206">
        <v>979396855.12273765</v>
      </c>
      <c r="K77" s="231"/>
    </row>
    <row r="78" spans="1:11" x14ac:dyDescent="0.25">
      <c r="A78" s="143" t="s">
        <v>33</v>
      </c>
      <c r="B78" s="216">
        <v>71.193293467043446</v>
      </c>
      <c r="C78" s="198">
        <v>0</v>
      </c>
      <c r="D78" s="206">
        <v>71.193293467043446</v>
      </c>
      <c r="E78" s="216">
        <v>8675679.5468892585</v>
      </c>
      <c r="F78" s="198">
        <v>0</v>
      </c>
      <c r="G78" s="206">
        <v>8675679.5468892585</v>
      </c>
      <c r="K78" s="231"/>
    </row>
    <row r="79" spans="1:11" x14ac:dyDescent="0.25">
      <c r="A79" s="143" t="s">
        <v>130</v>
      </c>
      <c r="B79" s="216">
        <v>3379.5519143153892</v>
      </c>
      <c r="C79" s="198">
        <v>0</v>
      </c>
      <c r="D79" s="206">
        <v>3379.5519143153892</v>
      </c>
      <c r="E79" s="216">
        <v>411835272.57731277</v>
      </c>
      <c r="F79" s="198">
        <v>0</v>
      </c>
      <c r="G79" s="206">
        <v>411835272.57731277</v>
      </c>
      <c r="K79" s="231"/>
    </row>
    <row r="80" spans="1:11" x14ac:dyDescent="0.25">
      <c r="A80" s="5" t="s">
        <v>173</v>
      </c>
      <c r="B80" s="216">
        <v>235.17268353448472</v>
      </c>
      <c r="C80" s="198">
        <v>4351.0880112873965</v>
      </c>
      <c r="D80" s="206">
        <v>4586.2606948218809</v>
      </c>
      <c r="E80" s="198">
        <v>28658357.285741668</v>
      </c>
      <c r="F80" s="198">
        <v>530227545.71279377</v>
      </c>
      <c r="G80" s="206">
        <v>558885902.99853551</v>
      </c>
      <c r="K80" s="231"/>
    </row>
    <row r="81" spans="1:11" x14ac:dyDescent="0.25">
      <c r="A81" s="220" t="s">
        <v>174</v>
      </c>
      <c r="B81" s="221">
        <v>7.9974793492410032E-2</v>
      </c>
      <c r="C81" s="222">
        <v>0</v>
      </c>
      <c r="D81" s="223">
        <v>7.9974793492410032E-2</v>
      </c>
      <c r="E81" s="222">
        <v>9745.8011335011761</v>
      </c>
      <c r="F81" s="222">
        <v>0</v>
      </c>
      <c r="G81" s="223">
        <v>9745.8011335011761</v>
      </c>
      <c r="H81" s="198"/>
      <c r="I81" s="198"/>
      <c r="J81" s="198"/>
      <c r="K81" s="198"/>
    </row>
    <row r="82" spans="1:11" x14ac:dyDescent="0.25">
      <c r="A82" s="224" t="s">
        <v>177</v>
      </c>
      <c r="B82" s="211">
        <v>8.5535471602288593E-5</v>
      </c>
      <c r="C82" s="200">
        <v>1.1154573770030414E-4</v>
      </c>
      <c r="D82" s="212">
        <v>1.9708120930259272E-4</v>
      </c>
      <c r="E82" s="200">
        <v>10.423430429679762</v>
      </c>
      <c r="F82" s="200">
        <v>13.593065132703591</v>
      </c>
      <c r="G82" s="212">
        <v>24.016495562383355</v>
      </c>
    </row>
    <row r="83" spans="1:11" x14ac:dyDescent="0.25">
      <c r="A83" s="225" t="s">
        <v>178</v>
      </c>
      <c r="B83" s="216">
        <v>1.8474819443861632E-4</v>
      </c>
      <c r="C83" s="198">
        <v>7.7300276315711634E-4</v>
      </c>
      <c r="D83" s="198">
        <v>9.5775095759573269E-4</v>
      </c>
      <c r="E83" s="216">
        <v>22.513583144707212</v>
      </c>
      <c r="F83" s="198">
        <v>94.198820358206135</v>
      </c>
      <c r="G83" s="206">
        <v>116.71240350291335</v>
      </c>
    </row>
    <row r="84" spans="1:11" x14ac:dyDescent="0.25">
      <c r="A84" s="225" t="s">
        <v>179</v>
      </c>
      <c r="B84" s="216">
        <v>3.189603754014189E-4</v>
      </c>
      <c r="C84" s="198">
        <v>2.852429064424066E-3</v>
      </c>
      <c r="D84" s="198">
        <v>3.1713894398254848E-3</v>
      </c>
      <c r="E84" s="216">
        <v>38.868801685922726</v>
      </c>
      <c r="F84" s="198">
        <v>347.59960226635695</v>
      </c>
      <c r="G84" s="206">
        <v>386.46840395227969</v>
      </c>
    </row>
    <row r="85" spans="1:11" x14ac:dyDescent="0.25">
      <c r="A85" s="225" t="s">
        <v>180</v>
      </c>
      <c r="B85" s="216">
        <v>6.3989435947020684E-5</v>
      </c>
      <c r="C85" s="198">
        <v>3.3017466291752537E-5</v>
      </c>
      <c r="D85" s="198">
        <v>9.7006902238773221E-5</v>
      </c>
      <c r="E85" s="216">
        <v>7.7978109120564376</v>
      </c>
      <c r="F85" s="198">
        <v>4.0235384970645436</v>
      </c>
      <c r="G85" s="206">
        <v>11.821349409120982</v>
      </c>
    </row>
    <row r="86" spans="1:11" x14ac:dyDescent="0.25">
      <c r="A86" s="226" t="s">
        <v>181</v>
      </c>
      <c r="B86" s="216">
        <v>6.2322682757678523E-5</v>
      </c>
      <c r="C86" s="198">
        <v>3.3017466291752537E-5</v>
      </c>
      <c r="D86" s="198">
        <v>9.534014904943106E-5</v>
      </c>
      <c r="E86" s="216">
        <v>7.5946988512106763</v>
      </c>
      <c r="F86" s="198">
        <v>4.0235384970645436</v>
      </c>
      <c r="G86" s="206">
        <v>11.618237348275221</v>
      </c>
      <c r="K86" s="198"/>
    </row>
    <row r="87" spans="1:11" x14ac:dyDescent="0.25">
      <c r="A87" s="225" t="s">
        <v>182</v>
      </c>
      <c r="B87" s="216">
        <v>1.4227175938535516E-4</v>
      </c>
      <c r="C87" s="198">
        <v>2.2436481571044579E-6</v>
      </c>
      <c r="D87" s="198">
        <v>1.4451540754245961E-4</v>
      </c>
      <c r="E87" s="216">
        <v>17.337366104166197</v>
      </c>
      <c r="F87" s="198">
        <v>0.27341300674645252</v>
      </c>
      <c r="G87" s="206">
        <v>17.610779110912649</v>
      </c>
    </row>
    <row r="88" spans="1:11" x14ac:dyDescent="0.25">
      <c r="A88" s="143" t="s">
        <v>387</v>
      </c>
      <c r="B88" s="216">
        <v>1.9689440202882613E-6</v>
      </c>
      <c r="C88" s="198">
        <v>1.0347663802251848E-5</v>
      </c>
      <c r="D88" s="198">
        <v>1.2316607822540109E-5</v>
      </c>
      <c r="E88" s="216">
        <v>0.23993731057957424</v>
      </c>
      <c r="F88" s="198">
        <v>1.2609757300923312</v>
      </c>
      <c r="G88" s="206">
        <v>1.5009130406719053</v>
      </c>
    </row>
    <row r="89" spans="1:11" x14ac:dyDescent="0.25">
      <c r="A89" s="143" t="s">
        <v>388</v>
      </c>
      <c r="B89" s="216">
        <v>3.0744125244441767E-6</v>
      </c>
      <c r="C89" s="198">
        <v>9.9916819602647513E-6</v>
      </c>
      <c r="D89" s="198">
        <v>1.3066094484708928E-5</v>
      </c>
      <c r="E89" s="216">
        <v>0.37465070876890555</v>
      </c>
      <c r="F89" s="198">
        <v>1.2175954587888116</v>
      </c>
      <c r="G89" s="206">
        <v>1.5922461675577173</v>
      </c>
    </row>
    <row r="90" spans="1:11" x14ac:dyDescent="0.25">
      <c r="A90" s="225" t="s">
        <v>85</v>
      </c>
      <c r="B90" s="216">
        <v>1.9649134174383387E-3</v>
      </c>
      <c r="C90" s="198">
        <v>9.1748499846447846E-7</v>
      </c>
      <c r="D90" s="198">
        <v>1.9658309024368032E-3</v>
      </c>
      <c r="E90" s="216">
        <v>239.44613764735286</v>
      </c>
      <c r="F90" s="198">
        <v>0.11180555707035417</v>
      </c>
      <c r="G90" s="206">
        <v>239.5579432044232</v>
      </c>
    </row>
    <row r="91" spans="1:11" x14ac:dyDescent="0.25">
      <c r="A91" s="78" t="s">
        <v>86</v>
      </c>
      <c r="B91" s="216">
        <v>1.7704632324831667E-6</v>
      </c>
      <c r="C91" s="198">
        <v>1.8000137366512533E-6</v>
      </c>
      <c r="D91" s="198">
        <v>3.57047696913442E-6</v>
      </c>
      <c r="E91" s="216">
        <v>0.21575026110688414</v>
      </c>
      <c r="F91" s="198">
        <v>0.21935131244369319</v>
      </c>
      <c r="G91" s="206">
        <v>0.43510157355057727</v>
      </c>
    </row>
    <row r="92" spans="1:11" x14ac:dyDescent="0.25">
      <c r="A92" s="143" t="s">
        <v>87</v>
      </c>
      <c r="B92" s="216">
        <v>-0.15019147005505298</v>
      </c>
      <c r="C92" s="198">
        <v>0.61868844206228224</v>
      </c>
      <c r="D92" s="198">
        <v>0.46849697200722928</v>
      </c>
      <c r="E92" s="216">
        <v>-18302.469255436819</v>
      </c>
      <c r="F92" s="198">
        <v>75393.936722161146</v>
      </c>
      <c r="G92" s="206">
        <v>57091.467466724331</v>
      </c>
    </row>
    <row r="93" spans="1:11" x14ac:dyDescent="0.25">
      <c r="A93" s="143" t="s">
        <v>175</v>
      </c>
      <c r="B93" s="216">
        <v>-0.14963456591063182</v>
      </c>
      <c r="C93" s="198">
        <v>0.62025081157259987</v>
      </c>
      <c r="D93" s="198">
        <v>0.47061624566196802</v>
      </c>
      <c r="E93" s="216">
        <v>-18234.60440946549</v>
      </c>
      <c r="F93" s="198">
        <v>75584.328492863831</v>
      </c>
      <c r="G93" s="206">
        <v>57349.724083398331</v>
      </c>
    </row>
    <row r="94" spans="1:11" x14ac:dyDescent="0.25">
      <c r="A94" s="143" t="s">
        <v>176</v>
      </c>
      <c r="B94" s="227">
        <v>-9.0217990630873629E-2</v>
      </c>
      <c r="C94" s="214">
        <v>0.62075533976276642</v>
      </c>
      <c r="D94" s="215">
        <v>0.53053734913189277</v>
      </c>
      <c r="E94" s="227">
        <v>-10994.046460851579</v>
      </c>
      <c r="F94" s="214">
        <v>75645.810757373518</v>
      </c>
      <c r="G94" s="215">
        <v>64651.764296521927</v>
      </c>
    </row>
    <row r="95" spans="1:11" x14ac:dyDescent="0.25">
      <c r="A95" s="228" t="s">
        <v>185</v>
      </c>
      <c r="B95" s="216">
        <v>1.496693032417271E-5</v>
      </c>
      <c r="C95" s="198">
        <v>2.5235280086898405E-5</v>
      </c>
      <c r="D95" s="206">
        <v>4.0202210411071114E-5</v>
      </c>
      <c r="E95" s="216">
        <v>1.8238837532253052</v>
      </c>
      <c r="F95" s="198">
        <v>3.0751942022639267</v>
      </c>
      <c r="G95" s="206">
        <v>4.8990779554892319</v>
      </c>
    </row>
    <row r="96" spans="1:11" x14ac:dyDescent="0.25">
      <c r="A96" s="225" t="s">
        <v>186</v>
      </c>
      <c r="B96" s="216">
        <v>1.4799076025328106E-5</v>
      </c>
      <c r="C96" s="198">
        <v>1.6801504930455714E-4</v>
      </c>
      <c r="D96" s="206">
        <v>1.8281412532988525E-4</v>
      </c>
      <c r="E96" s="216">
        <v>1.8034288755756613</v>
      </c>
      <c r="F96" s="198">
        <v>20.474466847019862</v>
      </c>
      <c r="G96" s="206">
        <v>22.277895722595524</v>
      </c>
    </row>
    <row r="97" spans="1:15" x14ac:dyDescent="0.25">
      <c r="A97" s="225" t="s">
        <v>187</v>
      </c>
      <c r="B97" s="216">
        <v>2.761730176098492E-5</v>
      </c>
      <c r="C97" s="198">
        <v>3.3562056314923716E-4</v>
      </c>
      <c r="D97" s="206">
        <v>3.6323786491022209E-4</v>
      </c>
      <c r="E97" s="216">
        <v>3.3654695317468333</v>
      </c>
      <c r="F97" s="198">
        <v>40.899027330111963</v>
      </c>
      <c r="G97" s="206">
        <v>44.264496861858802</v>
      </c>
      <c r="L97" s="198"/>
      <c r="M97" s="198"/>
      <c r="N97" s="198"/>
      <c r="O97" s="198"/>
    </row>
    <row r="98" spans="1:15" x14ac:dyDescent="0.25">
      <c r="A98" s="225" t="s">
        <v>188</v>
      </c>
      <c r="B98" s="216">
        <v>7.0018632464025301E-6</v>
      </c>
      <c r="C98" s="198">
        <v>2.9326339851783916E-7</v>
      </c>
      <c r="D98" s="206">
        <v>7.2951266449203694E-6</v>
      </c>
      <c r="E98" s="216">
        <v>0.85325342878048405</v>
      </c>
      <c r="F98" s="198">
        <v>3.5737344691747275E-2</v>
      </c>
      <c r="G98" s="206">
        <v>0.88899077347223132</v>
      </c>
      <c r="L98" s="198"/>
      <c r="M98" s="198"/>
      <c r="N98" s="198"/>
      <c r="O98" s="198"/>
    </row>
    <row r="99" spans="1:15" x14ac:dyDescent="0.25">
      <c r="A99" s="226" t="s">
        <v>189</v>
      </c>
      <c r="B99" s="216">
        <v>6.6171069205487887E-6</v>
      </c>
      <c r="C99" s="198">
        <v>2.9326339851783916E-7</v>
      </c>
      <c r="D99" s="206">
        <v>6.910370319066628E-6</v>
      </c>
      <c r="E99" s="216">
        <v>0.80636667268047602</v>
      </c>
      <c r="F99" s="198">
        <v>3.5737344691747275E-2</v>
      </c>
      <c r="G99" s="206">
        <v>0.84210401737222329</v>
      </c>
      <c r="L99" s="198"/>
      <c r="M99" s="198"/>
      <c r="N99" s="198"/>
      <c r="O99" s="198"/>
    </row>
    <row r="100" spans="1:15" x14ac:dyDescent="0.25">
      <c r="A100" s="225" t="s">
        <v>190</v>
      </c>
      <c r="B100" s="216">
        <v>2.3403205187673929E-5</v>
      </c>
      <c r="C100" s="198">
        <v>2.54095318848708E-7</v>
      </c>
      <c r="D100" s="206">
        <v>2.3657300506522638E-5</v>
      </c>
      <c r="E100" s="216">
        <v>2.8519358873648017</v>
      </c>
      <c r="F100" s="198">
        <v>3.0964286849807239E-2</v>
      </c>
      <c r="G100" s="206">
        <v>2.8829001742146092</v>
      </c>
      <c r="L100" s="198"/>
      <c r="M100" s="198"/>
      <c r="N100" s="198"/>
      <c r="O100" s="198"/>
    </row>
    <row r="101" spans="1:15" x14ac:dyDescent="0.25">
      <c r="A101" s="229" t="s">
        <v>191</v>
      </c>
      <c r="B101" s="216">
        <v>1.3981785068896654E-7</v>
      </c>
      <c r="C101" s="198">
        <v>1.0498829666938642E-7</v>
      </c>
      <c r="D101" s="198">
        <v>2.4480614735835299E-7</v>
      </c>
      <c r="E101" s="216">
        <v>1.7038330556709079E-2</v>
      </c>
      <c r="F101" s="198">
        <v>1.2793969399645524E-2</v>
      </c>
      <c r="G101" s="206">
        <v>2.9832299956354606E-2</v>
      </c>
    </row>
    <row r="102" spans="1:15" x14ac:dyDescent="0.25">
      <c r="A102" s="230" t="s">
        <v>192</v>
      </c>
      <c r="B102" s="227">
        <v>3.4830389310485988E-7</v>
      </c>
      <c r="C102" s="214">
        <v>7.6248483614638183E-8</v>
      </c>
      <c r="D102" s="214">
        <v>4.2455237671949807E-7</v>
      </c>
      <c r="E102" s="227">
        <v>4.2444629463736838E-2</v>
      </c>
      <c r="F102" s="214">
        <v>9.2917096198542899E-3</v>
      </c>
      <c r="G102" s="215">
        <v>5.1736339083591126E-2</v>
      </c>
    </row>
    <row r="103" spans="1:15" x14ac:dyDescent="0.25">
      <c r="A103" s="229"/>
      <c r="E103" s="5"/>
      <c r="F103" s="5"/>
      <c r="G103" s="5"/>
      <c r="L103" s="198"/>
      <c r="M103" s="198"/>
      <c r="N103" s="198"/>
      <c r="O103" s="198"/>
    </row>
    <row r="104" spans="1:15" x14ac:dyDescent="0.25">
      <c r="A104" s="45" t="s">
        <v>392</v>
      </c>
      <c r="E104" s="5"/>
      <c r="F104" s="5"/>
      <c r="G104" s="5"/>
      <c r="L104" s="198"/>
      <c r="M104" s="198"/>
      <c r="N104" s="198"/>
      <c r="O104" s="198"/>
    </row>
    <row r="105" spans="1:15" x14ac:dyDescent="0.25">
      <c r="A105" s="69"/>
      <c r="B105" s="202" t="s">
        <v>390</v>
      </c>
      <c r="C105" s="203"/>
      <c r="D105" s="204"/>
      <c r="E105" s="202" t="s">
        <v>391</v>
      </c>
      <c r="F105" s="203"/>
      <c r="G105" s="204"/>
      <c r="L105" s="198"/>
      <c r="M105" s="198"/>
      <c r="N105" s="198"/>
      <c r="O105" s="198"/>
    </row>
    <row r="106" spans="1:15" x14ac:dyDescent="0.25">
      <c r="A106" s="78"/>
      <c r="B106" s="207" t="s">
        <v>343</v>
      </c>
      <c r="C106" s="208" t="s">
        <v>344</v>
      </c>
      <c r="D106" s="209" t="s">
        <v>345</v>
      </c>
      <c r="E106" s="207" t="s">
        <v>343</v>
      </c>
      <c r="F106" s="208" t="s">
        <v>344</v>
      </c>
      <c r="G106" s="209" t="s">
        <v>345</v>
      </c>
      <c r="L106" s="198"/>
      <c r="M106" s="198"/>
      <c r="N106" s="198"/>
      <c r="O106" s="198"/>
    </row>
    <row r="107" spans="1:15" x14ac:dyDescent="0.25">
      <c r="A107" s="69" t="s">
        <v>350</v>
      </c>
      <c r="B107" s="211">
        <v>1244.9032210842151</v>
      </c>
      <c r="C107" s="200">
        <v>7413.0704115203789</v>
      </c>
      <c r="D107" s="212">
        <v>8657.9736326045931</v>
      </c>
      <c r="E107" s="211">
        <v>177179272.98350927</v>
      </c>
      <c r="F107" s="200">
        <v>1055055850</v>
      </c>
      <c r="G107" s="212">
        <v>1232235122.9835091</v>
      </c>
      <c r="L107" s="198"/>
      <c r="M107" s="198"/>
      <c r="N107" s="198"/>
      <c r="O107" s="198"/>
    </row>
    <row r="108" spans="1:15" x14ac:dyDescent="0.25">
      <c r="A108" s="78" t="s">
        <v>355</v>
      </c>
      <c r="B108" s="216">
        <v>1207.6792465756803</v>
      </c>
      <c r="C108" s="198">
        <v>7413.0704115203789</v>
      </c>
      <c r="D108" s="206">
        <v>8620.7496580960596</v>
      </c>
      <c r="E108" s="216">
        <v>171881417.99423957</v>
      </c>
      <c r="F108" s="198">
        <v>1055055850</v>
      </c>
      <c r="G108" s="206">
        <v>1226937267.9942396</v>
      </c>
      <c r="L108" s="198"/>
      <c r="M108" s="198"/>
      <c r="N108" s="198"/>
      <c r="O108" s="198"/>
    </row>
    <row r="109" spans="1:15" x14ac:dyDescent="0.25">
      <c r="A109" s="143" t="s">
        <v>33</v>
      </c>
      <c r="B109" s="216">
        <v>102.54893040612968</v>
      </c>
      <c r="C109" s="198">
        <v>0</v>
      </c>
      <c r="D109" s="206">
        <v>102.54893040612968</v>
      </c>
      <c r="E109" s="216">
        <v>14595146.535784738</v>
      </c>
      <c r="F109" s="198">
        <v>0</v>
      </c>
      <c r="G109" s="206">
        <v>14595146.535784738</v>
      </c>
      <c r="L109" s="198"/>
      <c r="M109" s="198"/>
      <c r="N109" s="198"/>
      <c r="O109" s="198"/>
    </row>
    <row r="110" spans="1:15" x14ac:dyDescent="0.25">
      <c r="A110" s="143" t="s">
        <v>130</v>
      </c>
      <c r="B110" s="216">
        <v>776.95581414375908</v>
      </c>
      <c r="C110" s="198">
        <v>0</v>
      </c>
      <c r="D110" s="206">
        <v>776.95581414375908</v>
      </c>
      <c r="E110" s="216">
        <v>110579251.43001081</v>
      </c>
      <c r="F110" s="198">
        <v>0</v>
      </c>
      <c r="G110" s="206">
        <v>110579251.43001081</v>
      </c>
      <c r="L110" s="198"/>
      <c r="M110" s="198"/>
      <c r="N110" s="198"/>
      <c r="O110" s="198"/>
    </row>
    <row r="111" spans="1:15" x14ac:dyDescent="0.25">
      <c r="A111" s="5" t="s">
        <v>173</v>
      </c>
      <c r="B111" s="216">
        <v>328.17450202579164</v>
      </c>
      <c r="C111" s="198">
        <v>7413.0704115203789</v>
      </c>
      <c r="D111" s="206">
        <v>7741.2449135461702</v>
      </c>
      <c r="E111" s="198">
        <v>46707020.028444052</v>
      </c>
      <c r="F111" s="198">
        <v>1055055850</v>
      </c>
      <c r="G111" s="206">
        <v>1101762870.0284441</v>
      </c>
      <c r="L111" s="198"/>
      <c r="M111" s="198"/>
      <c r="N111" s="198"/>
      <c r="O111" s="198"/>
    </row>
    <row r="112" spans="1:15" x14ac:dyDescent="0.25">
      <c r="A112" s="220" t="s">
        <v>174</v>
      </c>
      <c r="B112" s="221">
        <v>0.13620913680206215</v>
      </c>
      <c r="C112" s="222">
        <v>0</v>
      </c>
      <c r="D112" s="223">
        <v>0.13620913680206215</v>
      </c>
      <c r="E112" s="222">
        <v>19385.792745625924</v>
      </c>
      <c r="F112" s="222">
        <v>0</v>
      </c>
      <c r="G112" s="223">
        <v>19385.792745625924</v>
      </c>
      <c r="H112" s="198"/>
      <c r="I112" s="198"/>
      <c r="J112" s="198"/>
      <c r="K112" s="198"/>
    </row>
    <row r="113" spans="1:15" x14ac:dyDescent="0.25">
      <c r="A113" s="224" t="s">
        <v>177</v>
      </c>
      <c r="B113" s="211">
        <v>4.9873770957551619E-5</v>
      </c>
      <c r="C113" s="200">
        <v>4.9453108331150788E-5</v>
      </c>
      <c r="D113" s="212">
        <v>9.93268792887024E-5</v>
      </c>
      <c r="E113" s="200">
        <v>7.0982212348274389</v>
      </c>
      <c r="F113" s="200">
        <v>7.0383509597291711</v>
      </c>
      <c r="G113" s="212">
        <v>14.136572194556607</v>
      </c>
      <c r="L113" s="198"/>
      <c r="M113" s="198"/>
      <c r="N113" s="198"/>
      <c r="O113" s="198"/>
    </row>
    <row r="114" spans="1:15" x14ac:dyDescent="0.25">
      <c r="A114" s="225" t="s">
        <v>178</v>
      </c>
      <c r="B114" s="216">
        <v>9.0209107432703334E-5</v>
      </c>
      <c r="C114" s="198">
        <v>4.9184681653582983E-4</v>
      </c>
      <c r="D114" s="198">
        <v>5.8205592396853314E-4</v>
      </c>
      <c r="E114" s="216">
        <v>12.838896872238415</v>
      </c>
      <c r="F114" s="198">
        <v>70.001474730843029</v>
      </c>
      <c r="G114" s="206">
        <v>82.840371603081451</v>
      </c>
      <c r="L114" s="198"/>
      <c r="M114" s="198"/>
      <c r="N114" s="198"/>
      <c r="O114" s="198"/>
    </row>
    <row r="115" spans="1:15" x14ac:dyDescent="0.25">
      <c r="A115" s="225" t="s">
        <v>179</v>
      </c>
      <c r="B115" s="216">
        <v>2.1049002123515949E-4</v>
      </c>
      <c r="C115" s="198">
        <v>2.6100163499559051E-3</v>
      </c>
      <c r="D115" s="198">
        <v>2.8205063711910644E-3</v>
      </c>
      <c r="E115" s="216">
        <v>29.95772546901145</v>
      </c>
      <c r="F115" s="198">
        <v>371.46726872271188</v>
      </c>
      <c r="G115" s="206">
        <v>401.42499419172327</v>
      </c>
      <c r="L115" s="198"/>
      <c r="M115" s="198"/>
      <c r="N115" s="198"/>
      <c r="O115" s="198"/>
    </row>
    <row r="116" spans="1:15" x14ac:dyDescent="0.25">
      <c r="A116" s="225" t="s">
        <v>180</v>
      </c>
      <c r="B116" s="216">
        <v>1.3056763825779314E-5</v>
      </c>
      <c r="C116" s="198">
        <v>3.3390895992716684E-5</v>
      </c>
      <c r="D116" s="198">
        <v>4.6447659818495994E-5</v>
      </c>
      <c r="E116" s="216">
        <v>1.8582873616104698</v>
      </c>
      <c r="F116" s="198">
        <v>4.7523169480636263</v>
      </c>
      <c r="G116" s="206">
        <v>6.6106043096740947</v>
      </c>
      <c r="L116" s="198"/>
      <c r="M116" s="198"/>
      <c r="N116" s="198"/>
      <c r="O116" s="198"/>
    </row>
    <row r="117" spans="1:15" x14ac:dyDescent="0.25">
      <c r="A117" s="226" t="s">
        <v>181</v>
      </c>
      <c r="B117" s="216">
        <v>1.0803437526528857E-5</v>
      </c>
      <c r="C117" s="198">
        <v>3.3390895992716684E-5</v>
      </c>
      <c r="D117" s="198">
        <v>4.4194333519245537E-5</v>
      </c>
      <c r="E117" s="216">
        <v>1.5375855522376034</v>
      </c>
      <c r="F117" s="198">
        <v>4.7523169480636263</v>
      </c>
      <c r="G117" s="206">
        <v>6.2899025003012285</v>
      </c>
      <c r="L117" s="198"/>
      <c r="M117" s="198"/>
      <c r="N117" s="198"/>
      <c r="O117" s="198"/>
    </row>
    <row r="118" spans="1:15" x14ac:dyDescent="0.25">
      <c r="A118" s="225" t="s">
        <v>182</v>
      </c>
      <c r="B118" s="216">
        <v>1.1540725292145299E-4</v>
      </c>
      <c r="C118" s="198">
        <v>3.7664560982320629E-6</v>
      </c>
      <c r="D118" s="198">
        <v>1.1917370901968505E-4</v>
      </c>
      <c r="E118" s="216">
        <v>16.425190989415686</v>
      </c>
      <c r="F118" s="198">
        <v>0.53605609006928401</v>
      </c>
      <c r="G118" s="206">
        <v>16.96124707948497</v>
      </c>
      <c r="L118" s="198"/>
      <c r="M118" s="198"/>
      <c r="N118" s="198"/>
      <c r="O118" s="198"/>
    </row>
    <row r="119" spans="1:15" x14ac:dyDescent="0.25">
      <c r="A119" s="143" t="s">
        <v>387</v>
      </c>
      <c r="B119" s="216">
        <v>1.7263674960558501E-6</v>
      </c>
      <c r="C119" s="198">
        <v>1.1785830360782285E-5</v>
      </c>
      <c r="D119" s="198">
        <v>1.3512197856838136E-5</v>
      </c>
      <c r="E119" s="216">
        <v>0.24570306564645386</v>
      </c>
      <c r="F119" s="198">
        <v>1.6774033671562916</v>
      </c>
      <c r="G119" s="206">
        <v>1.9231064328027456</v>
      </c>
    </row>
    <row r="120" spans="1:15" x14ac:dyDescent="0.25">
      <c r="A120" s="143" t="s">
        <v>388</v>
      </c>
      <c r="B120" s="216">
        <v>3.5626627039032422E-6</v>
      </c>
      <c r="C120" s="198">
        <v>1.1311340340199739E-5</v>
      </c>
      <c r="D120" s="198">
        <v>1.4874003044102981E-5</v>
      </c>
      <c r="E120" s="216">
        <v>0.50705145353651415</v>
      </c>
      <c r="F120" s="198">
        <v>1.6098721764091686</v>
      </c>
      <c r="G120" s="206">
        <v>2.1169236299456831</v>
      </c>
    </row>
    <row r="121" spans="1:15" x14ac:dyDescent="0.25">
      <c r="A121" s="225" t="s">
        <v>85</v>
      </c>
      <c r="B121" s="216">
        <v>1.1715962864182025E-3</v>
      </c>
      <c r="C121" s="198">
        <v>4.6624610403397246E-7</v>
      </c>
      <c r="D121" s="198">
        <v>1.1720625325222366E-3</v>
      </c>
      <c r="E121" s="216">
        <v>166.74595642620952</v>
      </c>
      <c r="F121" s="198">
        <v>6.6357885773792619E-2</v>
      </c>
      <c r="G121" s="206">
        <v>166.8123143119833</v>
      </c>
      <c r="L121" s="198"/>
      <c r="M121" s="198"/>
      <c r="N121" s="198"/>
      <c r="O121" s="198"/>
    </row>
    <row r="122" spans="1:15" x14ac:dyDescent="0.25">
      <c r="A122" s="78" t="s">
        <v>86</v>
      </c>
      <c r="B122" s="216">
        <v>1.4798297396225182E-6</v>
      </c>
      <c r="C122" s="198">
        <v>9.1472818991685364E-7</v>
      </c>
      <c r="D122" s="198">
        <v>2.394557929539372E-6</v>
      </c>
      <c r="E122" s="216">
        <v>0.21061489195709662</v>
      </c>
      <c r="F122" s="198">
        <v>0.1301875301807302</v>
      </c>
      <c r="G122" s="206">
        <v>0.34080242213782691</v>
      </c>
      <c r="L122" s="198"/>
      <c r="M122" s="198"/>
      <c r="N122" s="198"/>
      <c r="O122" s="198"/>
    </row>
    <row r="123" spans="1:15" x14ac:dyDescent="0.25">
      <c r="A123" s="143" t="s">
        <v>87</v>
      </c>
      <c r="B123" s="216">
        <v>7.8962987457776176E-2</v>
      </c>
      <c r="C123" s="198">
        <v>0.53893039424190703</v>
      </c>
      <c r="D123" s="198">
        <v>0.61789338169968322</v>
      </c>
      <c r="E123" s="216">
        <v>11238.307101647628</v>
      </c>
      <c r="F123" s="198">
        <v>76702.585247819516</v>
      </c>
      <c r="G123" s="206">
        <v>87940.892349467133</v>
      </c>
      <c r="L123" s="198"/>
      <c r="M123" s="198"/>
      <c r="N123" s="198"/>
      <c r="O123" s="198"/>
    </row>
    <row r="124" spans="1:15" x14ac:dyDescent="0.25">
      <c r="A124" s="143" t="s">
        <v>175</v>
      </c>
      <c r="B124" s="216">
        <v>7.9260184546083357E-2</v>
      </c>
      <c r="C124" s="198">
        <v>0.5398574252364764</v>
      </c>
      <c r="D124" s="198">
        <v>0.6191176097825597</v>
      </c>
      <c r="E124" s="216">
        <v>11280.6053005335</v>
      </c>
      <c r="F124" s="198">
        <v>76834.523759078176</v>
      </c>
      <c r="G124" s="206">
        <v>88115.129059611674</v>
      </c>
    </row>
    <row r="125" spans="1:15" x14ac:dyDescent="0.25">
      <c r="A125" s="143" t="s">
        <v>176</v>
      </c>
      <c r="B125" s="227">
        <v>0.1148002280196294</v>
      </c>
      <c r="C125" s="214">
        <v>0.54011381558992533</v>
      </c>
      <c r="D125" s="215">
        <v>0.65491404360955474</v>
      </c>
      <c r="E125" s="227">
        <v>16338.796939688416</v>
      </c>
      <c r="F125" s="214">
        <v>76871.014191149283</v>
      </c>
      <c r="G125" s="215">
        <v>93209.811130837697</v>
      </c>
    </row>
    <row r="126" spans="1:15" x14ac:dyDescent="0.25">
      <c r="A126" s="228" t="s">
        <v>185</v>
      </c>
      <c r="B126" s="216">
        <v>1.749139596904866E-5</v>
      </c>
      <c r="C126" s="198">
        <v>1.152238023330934E-5</v>
      </c>
      <c r="D126" s="206">
        <v>2.9013776202357998E-5</v>
      </c>
      <c r="E126" s="216">
        <v>2.4894407603537538</v>
      </c>
      <c r="F126" s="198">
        <v>1.6399081616957287</v>
      </c>
      <c r="G126" s="206">
        <v>4.1293489220494823</v>
      </c>
    </row>
    <row r="127" spans="1:15" x14ac:dyDescent="0.25">
      <c r="A127" s="225" t="s">
        <v>186</v>
      </c>
      <c r="B127" s="216">
        <v>1.3359289333730506E-5</v>
      </c>
      <c r="C127" s="198">
        <v>9.8715255723221223E-5</v>
      </c>
      <c r="D127" s="206">
        <v>1.1207454505695173E-4</v>
      </c>
      <c r="E127" s="216">
        <v>1.9013439210682215</v>
      </c>
      <c r="F127" s="198">
        <v>14.049523645853235</v>
      </c>
      <c r="G127" s="206">
        <v>15.950867566921456</v>
      </c>
    </row>
    <row r="128" spans="1:15" x14ac:dyDescent="0.25">
      <c r="A128" s="225" t="s">
        <v>187</v>
      </c>
      <c r="B128" s="216">
        <v>2.7407063363705928E-5</v>
      </c>
      <c r="C128" s="198">
        <v>1.9822563844459383E-4</v>
      </c>
      <c r="D128" s="206">
        <v>2.2563270180829976E-4</v>
      </c>
      <c r="E128" s="216">
        <v>3.9006755538516615</v>
      </c>
      <c r="F128" s="198">
        <v>28.212212733867769</v>
      </c>
      <c r="G128" s="206">
        <v>32.112888287719436</v>
      </c>
      <c r="L128" s="198"/>
    </row>
    <row r="129" spans="1:18" x14ac:dyDescent="0.25">
      <c r="A129" s="225" t="s">
        <v>188</v>
      </c>
      <c r="B129" s="216">
        <v>2.6744443857607721E-6</v>
      </c>
      <c r="C129" s="198">
        <v>1.1315078185027806E-6</v>
      </c>
      <c r="D129" s="206">
        <v>3.8059522042635529E-6</v>
      </c>
      <c r="E129" s="216">
        <v>0.38063690725390631</v>
      </c>
      <c r="F129" s="198">
        <v>0.16104041604364777</v>
      </c>
      <c r="G129" s="206">
        <v>0.54167732329755391</v>
      </c>
    </row>
    <row r="130" spans="1:18" x14ac:dyDescent="0.25">
      <c r="A130" s="226" t="s">
        <v>189</v>
      </c>
      <c r="B130" s="216">
        <v>2.054855901521395E-6</v>
      </c>
      <c r="C130" s="198">
        <v>1.1315078185027806E-6</v>
      </c>
      <c r="D130" s="206">
        <v>3.1863637200241754E-6</v>
      </c>
      <c r="E130" s="216">
        <v>0.29245476158407746</v>
      </c>
      <c r="F130" s="198">
        <v>0.16104041604364777</v>
      </c>
      <c r="G130" s="206">
        <v>0.45349517762772518</v>
      </c>
    </row>
    <row r="131" spans="1:18" x14ac:dyDescent="0.25">
      <c r="A131" s="225" t="s">
        <v>190</v>
      </c>
      <c r="B131" s="216">
        <v>3.6119669766834093E-5</v>
      </c>
      <c r="C131" s="198">
        <v>2.5354549730035049E-7</v>
      </c>
      <c r="D131" s="206">
        <v>3.6373215264134445E-5</v>
      </c>
      <c r="E131" s="216">
        <v>5.1406862166510363</v>
      </c>
      <c r="F131" s="198">
        <v>3.6085541525705041E-2</v>
      </c>
      <c r="G131" s="206">
        <v>5.1767717581767423</v>
      </c>
    </row>
    <row r="132" spans="1:18" x14ac:dyDescent="0.25">
      <c r="A132" s="229" t="s">
        <v>191</v>
      </c>
      <c r="B132" s="216">
        <v>2.1416825586846787E-7</v>
      </c>
      <c r="C132" s="198">
        <v>4.0507979902399542E-7</v>
      </c>
      <c r="D132" s="198">
        <v>6.1924805489246332E-7</v>
      </c>
      <c r="E132" s="216">
        <v>3.0481225550909184E-2</v>
      </c>
      <c r="F132" s="198">
        <v>5.7652468943625891E-2</v>
      </c>
      <c r="G132" s="206">
        <v>8.8133694494535078E-2</v>
      </c>
    </row>
    <row r="133" spans="1:18" x14ac:dyDescent="0.25">
      <c r="A133" s="230" t="s">
        <v>192</v>
      </c>
      <c r="B133" s="227">
        <v>5.4322217156348655E-7</v>
      </c>
      <c r="C133" s="214">
        <v>2.9419203281072295E-7</v>
      </c>
      <c r="D133" s="214">
        <v>8.374142043742095E-7</v>
      </c>
      <c r="E133" s="227">
        <v>7.7313407015139141E-2</v>
      </c>
      <c r="F133" s="214">
        <v>4.1870508171348422E-2</v>
      </c>
      <c r="G133" s="215">
        <v>0.11918391518648756</v>
      </c>
    </row>
    <row r="134" spans="1:18" x14ac:dyDescent="0.25">
      <c r="A134" s="229"/>
      <c r="E134" s="5"/>
      <c r="F134" s="5"/>
      <c r="G134" s="5"/>
    </row>
    <row r="135" spans="1:18" x14ac:dyDescent="0.25">
      <c r="A135" s="77" t="s">
        <v>916</v>
      </c>
      <c r="E135" s="5"/>
      <c r="F135" s="5"/>
      <c r="G135" s="5"/>
    </row>
    <row r="136" spans="1:18" x14ac:dyDescent="0.25">
      <c r="A136" s="69"/>
      <c r="B136" s="202" t="s">
        <v>390</v>
      </c>
      <c r="C136" s="203"/>
      <c r="D136" s="204"/>
      <c r="E136" s="202" t="s">
        <v>391</v>
      </c>
      <c r="F136" s="203"/>
      <c r="G136" s="204"/>
    </row>
    <row r="137" spans="1:18" x14ac:dyDescent="0.25">
      <c r="A137" s="78"/>
      <c r="B137" s="207" t="s">
        <v>343</v>
      </c>
      <c r="C137" s="208" t="s">
        <v>344</v>
      </c>
      <c r="D137" s="209" t="s">
        <v>345</v>
      </c>
      <c r="E137" s="207" t="s">
        <v>343</v>
      </c>
      <c r="F137" s="208" t="s">
        <v>344</v>
      </c>
      <c r="G137" s="209" t="s">
        <v>345</v>
      </c>
    </row>
    <row r="138" spans="1:18" x14ac:dyDescent="0.25">
      <c r="A138" s="69" t="s">
        <v>350</v>
      </c>
      <c r="B138" s="211">
        <v>5115.6211993573888</v>
      </c>
      <c r="C138" s="200">
        <v>7390.8312002858183</v>
      </c>
      <c r="D138" s="212">
        <v>12506.452399643207</v>
      </c>
      <c r="E138" s="211">
        <v>730265098.26896131</v>
      </c>
      <c r="F138" s="200">
        <v>1055055850</v>
      </c>
      <c r="G138" s="212">
        <v>1785320948.2689614</v>
      </c>
    </row>
    <row r="139" spans="1:18" x14ac:dyDescent="0.25">
      <c r="A139" s="78" t="s">
        <v>355</v>
      </c>
      <c r="B139" s="216">
        <v>5108.9294456557964</v>
      </c>
      <c r="C139" s="198">
        <v>0</v>
      </c>
      <c r="D139" s="206">
        <v>5108.9294456557964</v>
      </c>
      <c r="E139" s="216">
        <v>729309837.12196732</v>
      </c>
      <c r="F139" s="198">
        <v>0</v>
      </c>
      <c r="G139" s="206">
        <v>729309837.12196732</v>
      </c>
      <c r="L139" s="198"/>
      <c r="M139" s="198"/>
      <c r="N139" s="198"/>
      <c r="O139" s="198"/>
      <c r="P139" s="198"/>
      <c r="Q139" s="198"/>
      <c r="R139" s="198"/>
    </row>
    <row r="140" spans="1:18" x14ac:dyDescent="0.25">
      <c r="A140" s="143" t="s">
        <v>33</v>
      </c>
      <c r="B140" s="216">
        <v>18.881104765545938</v>
      </c>
      <c r="C140" s="198">
        <v>0</v>
      </c>
      <c r="D140" s="206">
        <v>18.881104765545938</v>
      </c>
      <c r="E140" s="216">
        <v>2695315.2490590974</v>
      </c>
      <c r="F140" s="198">
        <v>0</v>
      </c>
      <c r="G140" s="206">
        <v>2695315.2490590974</v>
      </c>
    </row>
    <row r="141" spans="1:18" x14ac:dyDescent="0.25">
      <c r="A141" s="143" t="s">
        <v>130</v>
      </c>
      <c r="B141" s="216">
        <v>5017.0264753181982</v>
      </c>
      <c r="C141" s="198">
        <v>0</v>
      </c>
      <c r="D141" s="206">
        <v>5017.0264753181982</v>
      </c>
      <c r="E141" s="216">
        <v>716190505.36354351</v>
      </c>
      <c r="F141" s="198">
        <v>0</v>
      </c>
      <c r="G141" s="206">
        <v>716190505.36354351</v>
      </c>
    </row>
    <row r="142" spans="1:18" x14ac:dyDescent="0.25">
      <c r="A142" s="5" t="s">
        <v>173</v>
      </c>
      <c r="B142" s="216">
        <v>73.021865572051524</v>
      </c>
      <c r="C142" s="198">
        <v>0</v>
      </c>
      <c r="D142" s="206">
        <v>73.021865572051524</v>
      </c>
      <c r="E142" s="198">
        <v>10424016.509364627</v>
      </c>
      <c r="F142" s="198">
        <v>0</v>
      </c>
      <c r="G142" s="206">
        <v>10424016.509364627</v>
      </c>
    </row>
    <row r="143" spans="1:18" x14ac:dyDescent="0.25">
      <c r="A143" s="220" t="s">
        <v>174</v>
      </c>
      <c r="B143" s="221">
        <v>4.6491943702545619E-5</v>
      </c>
      <c r="C143" s="222">
        <v>0</v>
      </c>
      <c r="D143" s="223">
        <v>4.6491943702545619E-5</v>
      </c>
      <c r="E143" s="222">
        <v>6.6368174095688293</v>
      </c>
      <c r="F143" s="222">
        <v>0</v>
      </c>
      <c r="G143" s="223">
        <v>6.6368174095688293</v>
      </c>
      <c r="H143" s="198"/>
      <c r="I143" s="198"/>
      <c r="J143" s="198"/>
      <c r="K143" s="198"/>
    </row>
    <row r="144" spans="1:18" x14ac:dyDescent="0.25">
      <c r="A144" s="224" t="s">
        <v>177</v>
      </c>
      <c r="B144" s="211">
        <v>9.6551006473922829E-5</v>
      </c>
      <c r="C144" s="200">
        <v>4.9453108331150788E-5</v>
      </c>
      <c r="D144" s="212">
        <v>1.4600411480507363E-4</v>
      </c>
      <c r="E144" s="200">
        <v>13.782848159184146</v>
      </c>
      <c r="F144" s="200">
        <v>7.0595295483742921</v>
      </c>
      <c r="G144" s="212">
        <v>20.842377707558441</v>
      </c>
    </row>
    <row r="145" spans="1:24" x14ac:dyDescent="0.25">
      <c r="A145" s="225" t="s">
        <v>178</v>
      </c>
      <c r="B145" s="216">
        <v>2.2618108092183094E-4</v>
      </c>
      <c r="C145" s="198">
        <v>4.8204541157437773E-4</v>
      </c>
      <c r="D145" s="198">
        <v>7.082264924962087E-4</v>
      </c>
      <c r="E145" s="216">
        <v>32.287799047104834</v>
      </c>
      <c r="F145" s="198">
        <v>68.812941016368612</v>
      </c>
      <c r="G145" s="206">
        <v>101.10074006347345</v>
      </c>
      <c r="O145" s="198"/>
    </row>
    <row r="146" spans="1:24" x14ac:dyDescent="0.25">
      <c r="A146" s="225" t="s">
        <v>179</v>
      </c>
      <c r="B146" s="216">
        <v>3.3534770561315406E-4</v>
      </c>
      <c r="C146" s="198">
        <v>2.3931407662699479E-3</v>
      </c>
      <c r="D146" s="198">
        <v>2.7284884718831019E-3</v>
      </c>
      <c r="E146" s="216">
        <v>47.871551792111475</v>
      </c>
      <c r="F146" s="198">
        <v>341.62560298075107</v>
      </c>
      <c r="G146" s="206">
        <v>389.49715477286253</v>
      </c>
      <c r="O146" s="198"/>
    </row>
    <row r="147" spans="1:24" x14ac:dyDescent="0.25">
      <c r="A147" s="225" t="s">
        <v>180</v>
      </c>
      <c r="B147" s="216">
        <v>9.6660216489038379E-5</v>
      </c>
      <c r="C147" s="198">
        <v>2.5241017386494319E-6</v>
      </c>
      <c r="D147" s="198">
        <v>9.9184318227687817E-5</v>
      </c>
      <c r="E147" s="216">
        <v>13.798438105998493</v>
      </c>
      <c r="F147" s="198">
        <v>0.3603205421948032</v>
      </c>
      <c r="G147" s="206">
        <v>14.158758648193293</v>
      </c>
      <c r="O147" s="198"/>
    </row>
    <row r="148" spans="1:24" x14ac:dyDescent="0.25">
      <c r="A148" s="226" t="s">
        <v>181</v>
      </c>
      <c r="B148" s="216">
        <v>9.6069593598467409E-5</v>
      </c>
      <c r="C148" s="198">
        <v>2.5241017386494319E-6</v>
      </c>
      <c r="D148" s="198">
        <v>9.8593695337116847E-5</v>
      </c>
      <c r="E148" s="216">
        <v>13.714125513956512</v>
      </c>
      <c r="F148" s="198">
        <v>0.3603205421948032</v>
      </c>
      <c r="G148" s="206">
        <v>14.074446056151318</v>
      </c>
      <c r="O148" s="198"/>
    </row>
    <row r="149" spans="1:24" x14ac:dyDescent="0.25">
      <c r="A149" s="225" t="s">
        <v>182</v>
      </c>
      <c r="B149" s="216">
        <v>1.2790662703309161E-4</v>
      </c>
      <c r="C149" s="198">
        <v>0</v>
      </c>
      <c r="D149" s="198">
        <v>1.2790662703309161E-4</v>
      </c>
      <c r="E149" s="216">
        <v>18.258925342499055</v>
      </c>
      <c r="F149" s="198">
        <v>0</v>
      </c>
      <c r="G149" s="206">
        <v>18.258925342499055</v>
      </c>
      <c r="O149" s="198"/>
    </row>
    <row r="150" spans="1:24" x14ac:dyDescent="0.25">
      <c r="A150" s="143" t="s">
        <v>387</v>
      </c>
      <c r="B150" s="216">
        <v>1.639992844293E-6</v>
      </c>
      <c r="C150" s="198">
        <v>7.9299893308735876E-7</v>
      </c>
      <c r="D150" s="198">
        <v>2.4329917773803588E-6</v>
      </c>
      <c r="E150" s="216">
        <v>0.2341122395357311</v>
      </c>
      <c r="F150" s="198">
        <v>0.11320217452202413</v>
      </c>
      <c r="G150" s="206">
        <v>0.34731441405775526</v>
      </c>
    </row>
    <row r="151" spans="1:24" x14ac:dyDescent="0.25">
      <c r="A151" s="143" t="s">
        <v>388</v>
      </c>
      <c r="B151" s="216">
        <v>1.6874572204964983E-6</v>
      </c>
      <c r="C151" s="198">
        <v>7.6197907520469512E-7</v>
      </c>
      <c r="D151" s="198">
        <v>2.4494362957011932E-6</v>
      </c>
      <c r="E151" s="216">
        <v>0.24088787361842606</v>
      </c>
      <c r="F151" s="198">
        <v>0.10877402812842132</v>
      </c>
      <c r="G151" s="206">
        <v>0.34966190174684736</v>
      </c>
    </row>
    <row r="152" spans="1:24" x14ac:dyDescent="0.25">
      <c r="A152" s="225" t="s">
        <v>85</v>
      </c>
      <c r="B152" s="216">
        <v>2.1918730180361281E-3</v>
      </c>
      <c r="C152" s="198">
        <v>4.6624610403397246E-7</v>
      </c>
      <c r="D152" s="198">
        <v>2.1923392641401622E-3</v>
      </c>
      <c r="E152" s="216">
        <v>312.89423171330736</v>
      </c>
      <c r="F152" s="198">
        <v>6.6557558449140047E-2</v>
      </c>
      <c r="G152" s="206">
        <v>312.96078927175648</v>
      </c>
    </row>
    <row r="153" spans="1:24" x14ac:dyDescent="0.25">
      <c r="A153" s="78" t="s">
        <v>86</v>
      </c>
      <c r="B153" s="216">
        <v>1.5477084661461926E-6</v>
      </c>
      <c r="C153" s="198">
        <v>9.1472818991685364E-7</v>
      </c>
      <c r="D153" s="198">
        <v>2.4624366560630463E-6</v>
      </c>
      <c r="E153" s="216">
        <v>0.2209384610541395</v>
      </c>
      <c r="F153" s="198">
        <v>0.13057926798468425</v>
      </c>
      <c r="G153" s="206">
        <v>0.35151772903882372</v>
      </c>
      <c r="O153" s="198"/>
      <c r="P153" s="198"/>
      <c r="Q153" s="198"/>
      <c r="R153" s="198"/>
      <c r="S153" s="198"/>
      <c r="T153" s="198"/>
      <c r="U153" s="198"/>
      <c r="V153" s="198"/>
      <c r="W153" s="198"/>
      <c r="X153" s="198"/>
    </row>
    <row r="154" spans="1:24" x14ac:dyDescent="0.25">
      <c r="A154" s="143" t="s">
        <v>87</v>
      </c>
      <c r="B154" s="216">
        <v>-0.33271448036818108</v>
      </c>
      <c r="C154" s="198">
        <v>0.51957366721529963</v>
      </c>
      <c r="D154" s="198">
        <v>0.18685918684711855</v>
      </c>
      <c r="E154" s="216">
        <v>-47495.653652404406</v>
      </c>
      <c r="F154" s="198">
        <v>74170.174131463849</v>
      </c>
      <c r="G154" s="206">
        <v>26674.520479059429</v>
      </c>
      <c r="O154" s="198"/>
    </row>
    <row r="155" spans="1:24" x14ac:dyDescent="0.25">
      <c r="A155" s="143" t="s">
        <v>175</v>
      </c>
      <c r="B155" s="216">
        <v>-0.33205813565179354</v>
      </c>
      <c r="C155" s="198">
        <v>0.52048529600207238</v>
      </c>
      <c r="D155" s="198">
        <v>0.18842716035027884</v>
      </c>
      <c r="E155" s="216">
        <v>-47401.959139043785</v>
      </c>
      <c r="F155" s="198">
        <v>74300.310953486754</v>
      </c>
      <c r="G155" s="206">
        <v>26898.351814442965</v>
      </c>
      <c r="O155" s="198"/>
    </row>
    <row r="156" spans="1:24" x14ac:dyDescent="0.25">
      <c r="A156" s="143" t="s">
        <v>176</v>
      </c>
      <c r="B156" s="227">
        <v>-0.26589180236718096</v>
      </c>
      <c r="C156" s="214">
        <v>0.52074168635552132</v>
      </c>
      <c r="D156" s="215">
        <v>0.25484988398834041</v>
      </c>
      <c r="E156" s="227">
        <v>-37956.583495465216</v>
      </c>
      <c r="F156" s="214">
        <v>74336.911186256169</v>
      </c>
      <c r="G156" s="215">
        <v>36380.327690790946</v>
      </c>
      <c r="O156" s="198"/>
    </row>
    <row r="157" spans="1:24" x14ac:dyDescent="0.25">
      <c r="A157" s="228" t="s">
        <v>185</v>
      </c>
      <c r="B157" s="216">
        <v>8.066295621935909E-6</v>
      </c>
      <c r="C157" s="198">
        <v>1.152238023330934E-5</v>
      </c>
      <c r="D157" s="206">
        <v>1.9588675855245249E-5</v>
      </c>
      <c r="E157" s="216">
        <v>1.1514797393050669</v>
      </c>
      <c r="F157" s="198">
        <v>1.6448426897650235</v>
      </c>
      <c r="G157" s="206">
        <v>2.7963224290700905</v>
      </c>
    </row>
    <row r="158" spans="1:24" x14ac:dyDescent="0.25">
      <c r="A158" s="225" t="s">
        <v>186</v>
      </c>
      <c r="B158" s="216">
        <v>1.1940334664893138E-5</v>
      </c>
      <c r="C158" s="198">
        <v>8.8913850761769051E-5</v>
      </c>
      <c r="D158" s="206">
        <v>1.0085418542666219E-4</v>
      </c>
      <c r="E158" s="216">
        <v>1.7045065159472339</v>
      </c>
      <c r="F158" s="198">
        <v>12.692628995315657</v>
      </c>
      <c r="G158" s="206">
        <v>14.39713551126289</v>
      </c>
    </row>
    <row r="159" spans="1:24" x14ac:dyDescent="0.25">
      <c r="A159" s="225" t="s">
        <v>187</v>
      </c>
      <c r="B159" s="216">
        <v>1.9787868015703235E-5</v>
      </c>
      <c r="C159" s="198">
        <v>1.8172516414619594E-4</v>
      </c>
      <c r="D159" s="206">
        <v>2.0151303216189918E-4</v>
      </c>
      <c r="E159" s="216">
        <v>2.8247575060553705</v>
      </c>
      <c r="F159" s="198">
        <v>25.941628529851915</v>
      </c>
      <c r="G159" s="206">
        <v>28.766386035907288</v>
      </c>
    </row>
    <row r="160" spans="1:24" x14ac:dyDescent="0.25">
      <c r="A160" s="225" t="s">
        <v>188</v>
      </c>
      <c r="B160" s="216">
        <v>9.3219861289063595E-6</v>
      </c>
      <c r="C160" s="198">
        <v>6.5668642001924421E-8</v>
      </c>
      <c r="D160" s="206">
        <v>9.3876547709082844E-6</v>
      </c>
      <c r="E160" s="216">
        <v>1.3307320560292544</v>
      </c>
      <c r="F160" s="198">
        <v>9.3743292233499694E-3</v>
      </c>
      <c r="G160" s="206">
        <v>1.3401063852526043</v>
      </c>
    </row>
    <row r="161" spans="1:11" x14ac:dyDescent="0.25">
      <c r="A161" s="226" t="s">
        <v>189</v>
      </c>
      <c r="B161" s="216">
        <v>9.2857937456014541E-6</v>
      </c>
      <c r="C161" s="198">
        <v>6.5668642001924421E-8</v>
      </c>
      <c r="D161" s="206">
        <v>9.351462387603379E-6</v>
      </c>
      <c r="E161" s="216">
        <v>1.3255655213464155</v>
      </c>
      <c r="F161" s="198">
        <v>9.3743292233499694E-3</v>
      </c>
      <c r="G161" s="206">
        <v>1.3349398505697658</v>
      </c>
    </row>
    <row r="162" spans="1:11" x14ac:dyDescent="0.25">
      <c r="A162" s="225" t="s">
        <v>190</v>
      </c>
      <c r="B162" s="216">
        <v>3.780260707122826E-6</v>
      </c>
      <c r="C162" s="198">
        <v>0</v>
      </c>
      <c r="D162" s="206">
        <v>3.780260707122826E-6</v>
      </c>
      <c r="E162" s="216">
        <v>0.53963973273003929</v>
      </c>
      <c r="F162" s="198">
        <v>0</v>
      </c>
      <c r="G162" s="206">
        <v>0.53963973273003929</v>
      </c>
    </row>
    <row r="163" spans="1:11" x14ac:dyDescent="0.25">
      <c r="A163" s="229" t="s">
        <v>191</v>
      </c>
      <c r="B163" s="216">
        <v>2.421780613353126E-8</v>
      </c>
      <c r="C163" s="198">
        <v>2.3509373836688943E-8</v>
      </c>
      <c r="D163" s="198">
        <v>4.7727179970220207E-8</v>
      </c>
      <c r="E163" s="216">
        <v>3.4571399810023966E-3</v>
      </c>
      <c r="F163" s="198">
        <v>3.3560098619592883E-3</v>
      </c>
      <c r="G163" s="206">
        <v>6.8131498429616858E-3</v>
      </c>
    </row>
    <row r="164" spans="1:11" x14ac:dyDescent="0.25">
      <c r="A164" s="230" t="s">
        <v>192</v>
      </c>
      <c r="B164" s="227">
        <v>5.0557157035816948E-8</v>
      </c>
      <c r="C164" s="214">
        <v>1.7073846920500348E-8</v>
      </c>
      <c r="D164" s="214">
        <v>6.76310039563173E-8</v>
      </c>
      <c r="E164" s="227">
        <v>7.2171346962902547E-3</v>
      </c>
      <c r="F164" s="214">
        <v>2.4373255980709918E-3</v>
      </c>
      <c r="G164" s="215">
        <v>9.6544602943612473E-3</v>
      </c>
    </row>
    <row r="165" spans="1:11" x14ac:dyDescent="0.25">
      <c r="E165" s="5"/>
      <c r="F165" s="5"/>
      <c r="G165" s="5"/>
    </row>
    <row r="166" spans="1:11" x14ac:dyDescent="0.25">
      <c r="A166" s="77" t="s">
        <v>917</v>
      </c>
      <c r="E166" s="5"/>
      <c r="F166" s="5"/>
      <c r="G166" s="5"/>
    </row>
    <row r="167" spans="1:11" x14ac:dyDescent="0.25">
      <c r="A167" s="69"/>
      <c r="B167" s="202" t="s">
        <v>390</v>
      </c>
      <c r="C167" s="203"/>
      <c r="D167" s="204"/>
      <c r="E167" s="202" t="s">
        <v>391</v>
      </c>
      <c r="F167" s="203"/>
      <c r="G167" s="204"/>
    </row>
    <row r="168" spans="1:11" x14ac:dyDescent="0.25">
      <c r="A168" s="78"/>
      <c r="B168" s="207" t="s">
        <v>343</v>
      </c>
      <c r="C168" s="208" t="s">
        <v>344</v>
      </c>
      <c r="D168" s="209" t="s">
        <v>345</v>
      </c>
      <c r="E168" s="207" t="s">
        <v>343</v>
      </c>
      <c r="F168" s="208" t="s">
        <v>344</v>
      </c>
      <c r="G168" s="209" t="s">
        <v>345</v>
      </c>
    </row>
    <row r="169" spans="1:11" x14ac:dyDescent="0.25">
      <c r="A169" s="69" t="s">
        <v>350</v>
      </c>
      <c r="B169" s="211">
        <v>3173.248134955536</v>
      </c>
      <c r="C169" s="200">
        <v>7401.9508059030986</v>
      </c>
      <c r="D169" s="212">
        <v>10575.198940858634</v>
      </c>
      <c r="E169" s="211">
        <v>452306979.07589644</v>
      </c>
      <c r="F169" s="200">
        <v>1055055850</v>
      </c>
      <c r="G169" s="212">
        <v>1507362829.0758963</v>
      </c>
    </row>
    <row r="170" spans="1:11" x14ac:dyDescent="0.25">
      <c r="A170" s="78" t="s">
        <v>355</v>
      </c>
      <c r="B170" s="216">
        <v>3151.2351993251082</v>
      </c>
      <c r="C170" s="198">
        <v>3719.9151204183513</v>
      </c>
      <c r="D170" s="206">
        <v>6871.1503197434595</v>
      </c>
      <c r="E170" s="216">
        <v>449169309.4099437</v>
      </c>
      <c r="F170" s="198">
        <v>530227545.71279377</v>
      </c>
      <c r="G170" s="206">
        <v>979396855.12273753</v>
      </c>
    </row>
    <row r="171" spans="1:11" x14ac:dyDescent="0.25">
      <c r="A171" s="143" t="s">
        <v>33</v>
      </c>
      <c r="B171" s="216">
        <v>60.865927821597289</v>
      </c>
      <c r="C171" s="198">
        <v>0</v>
      </c>
      <c r="D171" s="206">
        <v>60.865927821597289</v>
      </c>
      <c r="E171" s="216">
        <v>8675679.5468892585</v>
      </c>
      <c r="F171" s="198">
        <v>0</v>
      </c>
      <c r="G171" s="206">
        <v>8675679.5468892585</v>
      </c>
    </row>
    <row r="172" spans="1:11" x14ac:dyDescent="0.25">
      <c r="A172" s="143" t="s">
        <v>130</v>
      </c>
      <c r="B172" s="216">
        <v>2889.3109570957431</v>
      </c>
      <c r="C172" s="198">
        <v>0</v>
      </c>
      <c r="D172" s="206">
        <v>2889.3109570957431</v>
      </c>
      <c r="E172" s="216">
        <v>411835272.57731271</v>
      </c>
      <c r="F172" s="198">
        <v>0</v>
      </c>
      <c r="G172" s="206">
        <v>411835272.57731271</v>
      </c>
    </row>
    <row r="173" spans="1:11" x14ac:dyDescent="0.25">
      <c r="A173" s="5" t="s">
        <v>173</v>
      </c>
      <c r="B173" s="216">
        <v>201.0583144077676</v>
      </c>
      <c r="C173" s="198">
        <v>3719.9151204183513</v>
      </c>
      <c r="D173" s="206">
        <v>3920.973434826119</v>
      </c>
      <c r="E173" s="198">
        <v>28658357.285741668</v>
      </c>
      <c r="F173" s="198">
        <v>530227545.71279377</v>
      </c>
      <c r="G173" s="206">
        <v>558885902.99853551</v>
      </c>
    </row>
    <row r="174" spans="1:11" x14ac:dyDescent="0.25">
      <c r="A174" s="220" t="s">
        <v>174</v>
      </c>
      <c r="B174" s="221">
        <v>6.8373575251291535E-2</v>
      </c>
      <c r="C174" s="222">
        <v>0</v>
      </c>
      <c r="D174" s="223">
        <v>6.8373575251291535E-2</v>
      </c>
      <c r="E174" s="222">
        <v>9745.8011335011743</v>
      </c>
      <c r="F174" s="222">
        <v>0</v>
      </c>
      <c r="G174" s="223">
        <v>9745.8011335011743</v>
      </c>
      <c r="H174" s="198"/>
      <c r="I174" s="198"/>
      <c r="J174" s="198"/>
      <c r="K174" s="198"/>
    </row>
    <row r="175" spans="1:11" x14ac:dyDescent="0.25">
      <c r="A175" s="224" t="s">
        <v>177</v>
      </c>
      <c r="B175" s="211">
        <v>7.3127616200832391E-5</v>
      </c>
      <c r="C175" s="200">
        <v>4.9453108331150788E-5</v>
      </c>
      <c r="D175" s="212">
        <v>1.2258072453198319E-4</v>
      </c>
      <c r="E175" s="200">
        <v>10.42343042967976</v>
      </c>
      <c r="F175" s="200">
        <v>7.0489243462485422</v>
      </c>
      <c r="G175" s="212">
        <v>17.472354775928306</v>
      </c>
    </row>
    <row r="176" spans="1:11" x14ac:dyDescent="0.25">
      <c r="A176" s="225" t="s">
        <v>178</v>
      </c>
      <c r="B176" s="216">
        <v>1.5794844879702999E-4</v>
      </c>
      <c r="C176" s="198">
        <v>4.8208600273249354E-4</v>
      </c>
      <c r="D176" s="198">
        <v>6.4003445152952356E-4</v>
      </c>
      <c r="E176" s="216">
        <v>22.513583144707209</v>
      </c>
      <c r="F176" s="198">
        <v>68.715352306908045</v>
      </c>
      <c r="G176" s="206">
        <v>91.228935451615243</v>
      </c>
    </row>
    <row r="177" spans="1:7" x14ac:dyDescent="0.25">
      <c r="A177" s="225" t="s">
        <v>179</v>
      </c>
      <c r="B177" s="216">
        <v>2.7269168543409662E-4</v>
      </c>
      <c r="C177" s="198">
        <v>2.3929551859198871E-3</v>
      </c>
      <c r="D177" s="198">
        <v>2.6656468713539836E-3</v>
      </c>
      <c r="E177" s="216">
        <v>38.868801685922726</v>
      </c>
      <c r="F177" s="198">
        <v>341.0859425976123</v>
      </c>
      <c r="G177" s="206">
        <v>379.95474428353498</v>
      </c>
    </row>
    <row r="178" spans="1:7" x14ac:dyDescent="0.25">
      <c r="A178" s="225" t="s">
        <v>180</v>
      </c>
      <c r="B178" s="216">
        <v>5.4707068601890705E-5</v>
      </c>
      <c r="C178" s="198">
        <v>2.9145743917961683E-5</v>
      </c>
      <c r="D178" s="198">
        <v>8.3852812519852381E-5</v>
      </c>
      <c r="E178" s="216">
        <v>7.7978109120564358</v>
      </c>
      <c r="F178" s="198">
        <v>4.1543626038049029</v>
      </c>
      <c r="G178" s="206">
        <v>11.952173515861336</v>
      </c>
    </row>
    <row r="179" spans="1:7" x14ac:dyDescent="0.25">
      <c r="A179" s="226" t="s">
        <v>181</v>
      </c>
      <c r="B179" s="216">
        <v>5.3282096186955593E-5</v>
      </c>
      <c r="C179" s="198">
        <v>2.9145743917961683E-5</v>
      </c>
      <c r="D179" s="198">
        <v>8.2427840104917275E-5</v>
      </c>
      <c r="E179" s="216">
        <v>7.5946988512106737</v>
      </c>
      <c r="F179" s="198">
        <v>4.1543626038049029</v>
      </c>
      <c r="G179" s="206">
        <v>11.749061455015575</v>
      </c>
    </row>
    <row r="180" spans="1:7" x14ac:dyDescent="0.25">
      <c r="A180" s="225" t="s">
        <v>182</v>
      </c>
      <c r="B180" s="216">
        <v>1.2163368508593172E-4</v>
      </c>
      <c r="C180" s="198">
        <v>1.918182459849204E-6</v>
      </c>
      <c r="D180" s="198">
        <v>1.2355186754578091E-4</v>
      </c>
      <c r="E180" s="216">
        <v>17.337366104166193</v>
      </c>
      <c r="F180" s="198">
        <v>0.27341300674645236</v>
      </c>
      <c r="G180" s="206">
        <v>17.610779110912642</v>
      </c>
    </row>
    <row r="181" spans="1:7" x14ac:dyDescent="0.25">
      <c r="A181" s="143" t="s">
        <v>387</v>
      </c>
      <c r="B181" s="216">
        <v>1.68332716169547E-6</v>
      </c>
      <c r="C181" s="198">
        <v>9.1276711015746186E-6</v>
      </c>
      <c r="D181" s="198">
        <v>1.0810998263270088E-5</v>
      </c>
      <c r="E181" s="216">
        <v>0.23993731057957421</v>
      </c>
      <c r="F181" s="198">
        <v>1.3010357735574387</v>
      </c>
      <c r="G181" s="206">
        <v>1.5409730841370131</v>
      </c>
    </row>
    <row r="182" spans="1:7" x14ac:dyDescent="0.25">
      <c r="A182" s="143" t="s">
        <v>388</v>
      </c>
      <c r="B182" s="216">
        <v>2.6284353721219275E-6</v>
      </c>
      <c r="C182" s="198">
        <v>8.8263317410121155E-6</v>
      </c>
      <c r="D182" s="198">
        <v>1.1454767113134043E-5</v>
      </c>
      <c r="E182" s="216">
        <v>0.37465070876890544</v>
      </c>
      <c r="F182" s="198">
        <v>1.2580836027671143</v>
      </c>
      <c r="G182" s="206">
        <v>1.6327343115360198</v>
      </c>
    </row>
    <row r="183" spans="1:7" x14ac:dyDescent="0.25">
      <c r="A183" s="225" t="s">
        <v>85</v>
      </c>
      <c r="B183" s="216">
        <v>1.679881241859573E-3</v>
      </c>
      <c r="C183" s="198">
        <v>4.6624610403397246E-7</v>
      </c>
      <c r="D183" s="198">
        <v>1.680347487963607E-3</v>
      </c>
      <c r="E183" s="216">
        <v>239.4461376473528</v>
      </c>
      <c r="F183" s="198">
        <v>6.6457572131990619E-2</v>
      </c>
      <c r="G183" s="206">
        <v>239.51259521948478</v>
      </c>
    </row>
    <row r="184" spans="1:7" x14ac:dyDescent="0.25">
      <c r="A184" s="78" t="s">
        <v>86</v>
      </c>
      <c r="B184" s="216">
        <v>1.5136381823520574E-6</v>
      </c>
      <c r="C184" s="198">
        <v>9.1472818991685364E-7</v>
      </c>
      <c r="D184" s="198">
        <v>2.4283663722689108E-6</v>
      </c>
      <c r="E184" s="216">
        <v>0.21575026110688411</v>
      </c>
      <c r="F184" s="198">
        <v>0.13038310483798718</v>
      </c>
      <c r="G184" s="206">
        <v>0.34613336594487121</v>
      </c>
    </row>
    <row r="185" spans="1:7" x14ac:dyDescent="0.25">
      <c r="A185" s="143" t="s">
        <v>87</v>
      </c>
      <c r="B185" s="216">
        <v>-0.1284045551288088</v>
      </c>
      <c r="C185" s="198">
        <v>0.5293658318597575</v>
      </c>
      <c r="D185" s="198">
        <v>0.40096127673094872</v>
      </c>
      <c r="E185" s="216">
        <v>-18302.469255436816</v>
      </c>
      <c r="F185" s="198">
        <v>75454.50278436573</v>
      </c>
      <c r="G185" s="206">
        <v>57152.033528928921</v>
      </c>
    </row>
    <row r="186" spans="1:7" x14ac:dyDescent="0.25">
      <c r="A186" s="143" t="s">
        <v>175</v>
      </c>
      <c r="B186" s="216">
        <v>-0.12792843601973039</v>
      </c>
      <c r="C186" s="198">
        <v>0.53027752443263587</v>
      </c>
      <c r="D186" s="198">
        <v>0.40234908841290551</v>
      </c>
      <c r="E186" s="216">
        <v>-18234.604409465486</v>
      </c>
      <c r="F186" s="198">
        <v>75584.453199822397</v>
      </c>
      <c r="G186" s="206">
        <v>57349.848790356904</v>
      </c>
    </row>
    <row r="187" spans="1:7" x14ac:dyDescent="0.25">
      <c r="A187" s="143" t="s">
        <v>176</v>
      </c>
      <c r="B187" s="227">
        <v>-7.7130884645619902E-2</v>
      </c>
      <c r="C187" s="214">
        <v>0.5305339147860848</v>
      </c>
      <c r="D187" s="215">
        <v>0.45340303014046501</v>
      </c>
      <c r="E187" s="227">
        <v>-10994.046460851578</v>
      </c>
      <c r="F187" s="214">
        <v>75620.99844976842</v>
      </c>
      <c r="G187" s="215">
        <v>64626.951988916837</v>
      </c>
    </row>
    <row r="188" spans="1:7" x14ac:dyDescent="0.25">
      <c r="A188" s="228" t="s">
        <v>185</v>
      </c>
      <c r="B188" s="216">
        <v>1.2795813432113205E-5</v>
      </c>
      <c r="C188" s="198">
        <v>1.152238023330934E-5</v>
      </c>
      <c r="D188" s="206">
        <v>2.4318193665422546E-5</v>
      </c>
      <c r="E188" s="216">
        <v>1.8238837532253049</v>
      </c>
      <c r="F188" s="198">
        <v>1.6423717192746408</v>
      </c>
      <c r="G188" s="206">
        <v>3.4662554724999453</v>
      </c>
    </row>
    <row r="189" spans="1:7" x14ac:dyDescent="0.25">
      <c r="A189" s="225" t="s">
        <v>186</v>
      </c>
      <c r="B189" s="216">
        <v>1.2652308234636284E-5</v>
      </c>
      <c r="C189" s="198">
        <v>8.8954441919884911E-5</v>
      </c>
      <c r="D189" s="206">
        <v>1.016067501545212E-4</v>
      </c>
      <c r="E189" s="216">
        <v>1.8034288755756611</v>
      </c>
      <c r="F189" s="198">
        <v>12.679347214279289</v>
      </c>
      <c r="G189" s="206">
        <v>14.482776089854953</v>
      </c>
    </row>
    <row r="190" spans="1:7" x14ac:dyDescent="0.25">
      <c r="A190" s="225" t="s">
        <v>187</v>
      </c>
      <c r="B190" s="216">
        <v>2.3611110172751322E-5</v>
      </c>
      <c r="C190" s="198">
        <v>1.9822563844459383E-4</v>
      </c>
      <c r="D190" s="206">
        <v>2.2183674861734514E-4</v>
      </c>
      <c r="E190" s="216">
        <v>3.3654695317468328</v>
      </c>
      <c r="F190" s="198">
        <v>28.254594625806476</v>
      </c>
      <c r="G190" s="206">
        <v>31.620064157553308</v>
      </c>
    </row>
    <row r="191" spans="1:7" x14ac:dyDescent="0.25">
      <c r="A191" s="225" t="s">
        <v>188</v>
      </c>
      <c r="B191" s="216">
        <v>5.9861664240819908E-6</v>
      </c>
      <c r="C191" s="198">
        <v>1.1229456116917304E-7</v>
      </c>
      <c r="D191" s="206">
        <v>6.0984609852511634E-6</v>
      </c>
      <c r="E191" s="216">
        <v>0.85325342878048394</v>
      </c>
      <c r="F191" s="198">
        <v>1.6006190366765573E-2</v>
      </c>
      <c r="G191" s="206">
        <v>0.86925961914724947</v>
      </c>
    </row>
    <row r="192" spans="1:7" x14ac:dyDescent="0.25">
      <c r="A192" s="226" t="s">
        <v>189</v>
      </c>
      <c r="B192" s="216">
        <v>5.6572232102221403E-6</v>
      </c>
      <c r="C192" s="198">
        <v>1.1229456116917304E-7</v>
      </c>
      <c r="D192" s="206">
        <v>5.7695177713913129E-6</v>
      </c>
      <c r="E192" s="216">
        <v>0.8063666726804759</v>
      </c>
      <c r="F192" s="198">
        <v>1.6006190366765573E-2</v>
      </c>
      <c r="G192" s="206">
        <v>0.82237286304724133</v>
      </c>
    </row>
    <row r="193" spans="1:11" x14ac:dyDescent="0.25">
      <c r="A193" s="225" t="s">
        <v>190</v>
      </c>
      <c r="B193" s="216">
        <v>2.0008314384365399E-5</v>
      </c>
      <c r="C193" s="198">
        <v>1.2912576517845577E-7</v>
      </c>
      <c r="D193" s="206">
        <v>2.0137440149543854E-5</v>
      </c>
      <c r="E193" s="216">
        <v>2.8519358873648017</v>
      </c>
      <c r="F193" s="198">
        <v>1.8405268760852602E-2</v>
      </c>
      <c r="G193" s="206">
        <v>2.870341156125654</v>
      </c>
    </row>
    <row r="194" spans="1:11" x14ac:dyDescent="0.25">
      <c r="A194" s="229" t="s">
        <v>191</v>
      </c>
      <c r="B194" s="216">
        <v>1.1953574267701198E-7</v>
      </c>
      <c r="C194" s="198">
        <v>4.0201452898563952E-8</v>
      </c>
      <c r="D194" s="198">
        <v>1.5973719557557592E-7</v>
      </c>
      <c r="E194" s="216">
        <v>1.7038330556709076E-2</v>
      </c>
      <c r="F194" s="198">
        <v>5.7302161513020766E-3</v>
      </c>
      <c r="G194" s="206">
        <v>2.276854670801115E-2</v>
      </c>
    </row>
    <row r="195" spans="1:11" x14ac:dyDescent="0.25">
      <c r="A195" s="230" t="s">
        <v>192</v>
      </c>
      <c r="B195" s="227">
        <v>2.9777860505239151E-7</v>
      </c>
      <c r="C195" s="214">
        <v>2.9196585903984991E-8</v>
      </c>
      <c r="D195" s="214">
        <v>3.2697519095637649E-7</v>
      </c>
      <c r="E195" s="227">
        <v>4.2444629463736831E-2</v>
      </c>
      <c r="F195" s="214">
        <v>4.1616094953590491E-3</v>
      </c>
      <c r="G195" s="215">
        <v>4.6606238959095873E-2</v>
      </c>
    </row>
    <row r="196" spans="1:11" x14ac:dyDescent="0.25">
      <c r="A196" s="229"/>
      <c r="E196" s="5"/>
      <c r="F196" s="5"/>
      <c r="G196" s="5"/>
    </row>
    <row r="197" spans="1:11" x14ac:dyDescent="0.25">
      <c r="A197" s="45" t="s">
        <v>393</v>
      </c>
      <c r="E197" s="5"/>
      <c r="F197" s="5"/>
      <c r="G197" s="5"/>
    </row>
    <row r="198" spans="1:11" x14ac:dyDescent="0.25">
      <c r="A198" s="69"/>
      <c r="B198" s="202" t="s">
        <v>390</v>
      </c>
      <c r="C198" s="203"/>
      <c r="D198" s="204"/>
      <c r="E198" s="202" t="s">
        <v>391</v>
      </c>
      <c r="F198" s="203"/>
      <c r="G198" s="204"/>
    </row>
    <row r="199" spans="1:11" x14ac:dyDescent="0.25">
      <c r="A199" s="78"/>
      <c r="B199" s="207" t="s">
        <v>343</v>
      </c>
      <c r="C199" s="208" t="s">
        <v>344</v>
      </c>
      <c r="D199" s="209" t="s">
        <v>345</v>
      </c>
      <c r="E199" s="207" t="s">
        <v>343</v>
      </c>
      <c r="F199" s="208" t="s">
        <v>344</v>
      </c>
      <c r="G199" s="209" t="s">
        <v>345</v>
      </c>
    </row>
    <row r="200" spans="1:11" x14ac:dyDescent="0.25">
      <c r="A200" s="69" t="s">
        <v>350</v>
      </c>
      <c r="B200" s="211">
        <v>1045.4544492486837</v>
      </c>
      <c r="C200" s="200">
        <v>6225.405568127675</v>
      </c>
      <c r="D200" s="212">
        <v>7270.8600173763589</v>
      </c>
      <c r="E200" s="211">
        <v>177179272.98350924</v>
      </c>
      <c r="F200" s="200">
        <v>1055055850</v>
      </c>
      <c r="G200" s="212">
        <v>1232235122.9835091</v>
      </c>
    </row>
    <row r="201" spans="1:11" x14ac:dyDescent="0.25">
      <c r="A201" s="78" t="s">
        <v>355</v>
      </c>
      <c r="B201" s="216">
        <v>1014.1942122201583</v>
      </c>
      <c r="C201" s="198">
        <v>6225.405568127675</v>
      </c>
      <c r="D201" s="206">
        <v>7239.5997803478331</v>
      </c>
      <c r="E201" s="216">
        <v>171881417.99423957</v>
      </c>
      <c r="F201" s="198">
        <v>1055055850</v>
      </c>
      <c r="G201" s="206">
        <v>1226937267.9942393</v>
      </c>
    </row>
    <row r="202" spans="1:11" x14ac:dyDescent="0.25">
      <c r="A202" s="143" t="s">
        <v>33</v>
      </c>
      <c r="B202" s="216">
        <v>86.119333409234841</v>
      </c>
      <c r="C202" s="198">
        <v>0</v>
      </c>
      <c r="D202" s="206">
        <v>86.119333409234841</v>
      </c>
      <c r="E202" s="216">
        <v>14595146.53578474</v>
      </c>
      <c r="F202" s="198">
        <v>0</v>
      </c>
      <c r="G202" s="206">
        <v>14595146.53578474</v>
      </c>
    </row>
    <row r="203" spans="1:11" x14ac:dyDescent="0.25">
      <c r="A203" s="143" t="s">
        <v>130</v>
      </c>
      <c r="B203" s="216">
        <v>652.47795893627767</v>
      </c>
      <c r="C203" s="198">
        <v>0</v>
      </c>
      <c r="D203" s="206">
        <v>652.47795893627767</v>
      </c>
      <c r="E203" s="216">
        <v>110579251.43001081</v>
      </c>
      <c r="F203" s="198">
        <v>0</v>
      </c>
      <c r="G203" s="206">
        <v>110579251.43001081</v>
      </c>
    </row>
    <row r="204" spans="1:11" x14ac:dyDescent="0.25">
      <c r="A204" s="5" t="s">
        <v>173</v>
      </c>
      <c r="B204" s="216">
        <v>275.59691987464589</v>
      </c>
      <c r="C204" s="198">
        <v>6225.405568127675</v>
      </c>
      <c r="D204" s="206">
        <v>6501.0024880023211</v>
      </c>
      <c r="E204" s="198">
        <v>46707020.028444044</v>
      </c>
      <c r="F204" s="198">
        <v>1055055850</v>
      </c>
      <c r="G204" s="206">
        <v>1101762870.0284443</v>
      </c>
    </row>
    <row r="205" spans="1:11" x14ac:dyDescent="0.25">
      <c r="A205" s="220" t="s">
        <v>174</v>
      </c>
      <c r="B205" s="221">
        <v>0.11438676170668001</v>
      </c>
      <c r="C205" s="222">
        <v>0</v>
      </c>
      <c r="D205" s="223">
        <v>0.11438676170668001</v>
      </c>
      <c r="E205" s="222">
        <v>19385.792745625924</v>
      </c>
      <c r="F205" s="222">
        <v>0</v>
      </c>
      <c r="G205" s="223">
        <v>19385.792745625924</v>
      </c>
      <c r="H205" s="198"/>
      <c r="I205" s="198"/>
      <c r="J205" s="198"/>
      <c r="K205" s="198"/>
    </row>
    <row r="206" spans="1:11" x14ac:dyDescent="0.25">
      <c r="A206" s="224" t="s">
        <v>177</v>
      </c>
      <c r="B206" s="211">
        <v>4.1883380864716154E-5</v>
      </c>
      <c r="C206" s="200">
        <v>2.4510763159498924E-5</v>
      </c>
      <c r="D206" s="212">
        <v>6.6394144024215082E-5</v>
      </c>
      <c r="E206" s="200">
        <v>7.0982212348274381</v>
      </c>
      <c r="F206" s="200">
        <v>4.1539822227472039</v>
      </c>
      <c r="G206" s="212">
        <v>11.252203457574643</v>
      </c>
    </row>
    <row r="207" spans="1:11" x14ac:dyDescent="0.25">
      <c r="A207" s="225" t="s">
        <v>178</v>
      </c>
      <c r="B207" s="216">
        <v>7.5756501494257401E-5</v>
      </c>
      <c r="C207" s="198">
        <v>2.1481729615157772E-4</v>
      </c>
      <c r="D207" s="198">
        <v>2.9057379764583515E-4</v>
      </c>
      <c r="E207" s="216">
        <v>12.838896872238415</v>
      </c>
      <c r="F207" s="198">
        <v>36.406342125926592</v>
      </c>
      <c r="G207" s="206">
        <v>49.245238998165014</v>
      </c>
    </row>
    <row r="208" spans="1:11" x14ac:dyDescent="0.25">
      <c r="A208" s="225" t="s">
        <v>179</v>
      </c>
      <c r="B208" s="216">
        <v>1.7676693697610811E-4</v>
      </c>
      <c r="C208" s="198">
        <v>2.7565294103573394E-3</v>
      </c>
      <c r="D208" s="198">
        <v>2.9332963473334478E-3</v>
      </c>
      <c r="E208" s="216">
        <v>29.957725469011454</v>
      </c>
      <c r="F208" s="198">
        <v>467.16514261885214</v>
      </c>
      <c r="G208" s="206">
        <v>497.12286808786359</v>
      </c>
    </row>
    <row r="209" spans="1:7" x14ac:dyDescent="0.25">
      <c r="A209" s="225" t="s">
        <v>180</v>
      </c>
      <c r="B209" s="216">
        <v>1.0964910045426605E-5</v>
      </c>
      <c r="C209" s="198">
        <v>2.8246719372816809E-5</v>
      </c>
      <c r="D209" s="198">
        <v>3.9211629418243411E-5</v>
      </c>
      <c r="E209" s="216">
        <v>1.8582873616104698</v>
      </c>
      <c r="F209" s="198">
        <v>4.7871365474043781</v>
      </c>
      <c r="G209" s="206">
        <v>6.6454239090148466</v>
      </c>
    </row>
    <row r="210" spans="1:7" x14ac:dyDescent="0.25">
      <c r="A210" s="226" t="s">
        <v>181</v>
      </c>
      <c r="B210" s="216">
        <v>9.0725942691779231E-6</v>
      </c>
      <c r="C210" s="198">
        <v>2.8246719372816809E-5</v>
      </c>
      <c r="D210" s="198">
        <v>3.7319313641994734E-5</v>
      </c>
      <c r="E210" s="216">
        <v>1.5375855522376034</v>
      </c>
      <c r="F210" s="198">
        <v>4.7871365474043781</v>
      </c>
      <c r="G210" s="206">
        <v>6.3247220996419804</v>
      </c>
    </row>
    <row r="211" spans="1:7" x14ac:dyDescent="0.25">
      <c r="A211" s="225" t="s">
        <v>182</v>
      </c>
      <c r="B211" s="216">
        <v>9.6917594877151696E-5</v>
      </c>
      <c r="C211" s="198">
        <v>3.1630236142911972E-6</v>
      </c>
      <c r="D211" s="198">
        <v>1.0008061849144289E-4</v>
      </c>
      <c r="E211" s="216">
        <v>16.425190989415686</v>
      </c>
      <c r="F211" s="198">
        <v>0.53605609006928401</v>
      </c>
      <c r="G211" s="206">
        <v>16.96124707948497</v>
      </c>
    </row>
    <row r="212" spans="1:7" x14ac:dyDescent="0.25">
      <c r="A212" s="143" t="s">
        <v>387</v>
      </c>
      <c r="B212" s="216">
        <v>1.4497822394724162E-6</v>
      </c>
      <c r="C212" s="198">
        <v>1.1464794844230674E-5</v>
      </c>
      <c r="D212" s="198">
        <v>1.291457708370309E-5</v>
      </c>
      <c r="E212" s="216">
        <v>0.24570306564645386</v>
      </c>
      <c r="F212" s="198">
        <v>1.9430057587546619</v>
      </c>
      <c r="G212" s="206">
        <v>2.1887088244011159</v>
      </c>
    </row>
    <row r="213" spans="1:7" x14ac:dyDescent="0.25">
      <c r="A213" s="143" t="s">
        <v>388</v>
      </c>
      <c r="B213" s="216">
        <v>2.9918804224188193E-6</v>
      </c>
      <c r="C213" s="198">
        <v>1.1078186054435999E-5</v>
      </c>
      <c r="D213" s="198">
        <v>1.4070066476854819E-5</v>
      </c>
      <c r="E213" s="216">
        <v>0.50705145353651415</v>
      </c>
      <c r="F213" s="198">
        <v>1.8774849086075496</v>
      </c>
      <c r="G213" s="206">
        <v>2.3845363621440638</v>
      </c>
    </row>
    <row r="214" spans="1:7" x14ac:dyDescent="0.25">
      <c r="A214" s="225" t="s">
        <v>85</v>
      </c>
      <c r="B214" s="216">
        <v>9.8389218504262065E-4</v>
      </c>
      <c r="C214" s="198">
        <v>1.6930960529702417E-7</v>
      </c>
      <c r="D214" s="198">
        <v>9.8406149464791773E-4</v>
      </c>
      <c r="E214" s="216">
        <v>166.74595642620952</v>
      </c>
      <c r="F214" s="198">
        <v>2.8693887904164387E-2</v>
      </c>
      <c r="G214" s="206">
        <v>166.7746503141137</v>
      </c>
    </row>
    <row r="215" spans="1:7" x14ac:dyDescent="0.25">
      <c r="A215" s="78" t="s">
        <v>86</v>
      </c>
      <c r="B215" s="216">
        <v>1.2427428568073607E-6</v>
      </c>
      <c r="C215" s="198">
        <v>3.3216849953045242E-7</v>
      </c>
      <c r="D215" s="198">
        <v>1.5749113563378131E-6</v>
      </c>
      <c r="E215" s="216">
        <v>0.21061489195709665</v>
      </c>
      <c r="F215" s="198">
        <v>5.6294536119793355E-2</v>
      </c>
      <c r="G215" s="206">
        <v>0.26690942807689005</v>
      </c>
    </row>
    <row r="216" spans="1:7" x14ac:dyDescent="0.25">
      <c r="A216" s="143" t="s">
        <v>87</v>
      </c>
      <c r="B216" s="216">
        <v>6.6312147936932381E-2</v>
      </c>
      <c r="C216" s="198">
        <v>0.45295229053166708</v>
      </c>
      <c r="D216" s="198">
        <v>0.51926443846859949</v>
      </c>
      <c r="E216" s="216">
        <v>11238.307101647628</v>
      </c>
      <c r="F216" s="198">
        <v>76764.470790946885</v>
      </c>
      <c r="G216" s="206">
        <v>88002.777892594517</v>
      </c>
    </row>
    <row r="217" spans="1:7" x14ac:dyDescent="0.25">
      <c r="A217" s="143" t="s">
        <v>175</v>
      </c>
      <c r="B217" s="216">
        <v>6.6561730404880295E-2</v>
      </c>
      <c r="C217" s="198">
        <v>0.45336625244699047</v>
      </c>
      <c r="D217" s="198">
        <v>0.51992798285187081</v>
      </c>
      <c r="E217" s="216">
        <v>11280.605300533502</v>
      </c>
      <c r="F217" s="198">
        <v>76834.627335072306</v>
      </c>
      <c r="G217" s="206">
        <v>88115.232635605833</v>
      </c>
    </row>
    <row r="218" spans="1:7" x14ac:dyDescent="0.25">
      <c r="A218" s="143" t="s">
        <v>176</v>
      </c>
      <c r="B218" s="227">
        <v>9.6407822813212862E-2</v>
      </c>
      <c r="C218" s="214">
        <v>0.45345935638752494</v>
      </c>
      <c r="D218" s="215">
        <v>0.54986717920073791</v>
      </c>
      <c r="E218" s="227">
        <v>16338.796939688418</v>
      </c>
      <c r="F218" s="214">
        <v>76850.406203781182</v>
      </c>
      <c r="G218" s="215">
        <v>93189.203143469626</v>
      </c>
    </row>
    <row r="219" spans="1:7" x14ac:dyDescent="0.25">
      <c r="A219" s="228" t="s">
        <v>185</v>
      </c>
      <c r="B219" s="216">
        <v>1.4689059703360966E-5</v>
      </c>
      <c r="C219" s="198">
        <v>4.0177693669918289E-6</v>
      </c>
      <c r="D219" s="206">
        <v>1.8706829070352796E-5</v>
      </c>
      <c r="E219" s="216">
        <v>2.4894407603537538</v>
      </c>
      <c r="F219" s="198">
        <v>0.68091484614237263</v>
      </c>
      <c r="G219" s="206">
        <v>3.1703556064961265</v>
      </c>
    </row>
    <row r="220" spans="1:7" x14ac:dyDescent="0.25">
      <c r="A220" s="225" t="s">
        <v>186</v>
      </c>
      <c r="B220" s="216">
        <v>1.1218967254808183E-5</v>
      </c>
      <c r="C220" s="198">
        <v>3.2964383708773561E-5</v>
      </c>
      <c r="D220" s="206">
        <v>4.4183350963581744E-5</v>
      </c>
      <c r="E220" s="216">
        <v>1.9013439210682217</v>
      </c>
      <c r="F220" s="198">
        <v>5.5866666826730613</v>
      </c>
      <c r="G220" s="206">
        <v>7.4880106037412819</v>
      </c>
    </row>
    <row r="221" spans="1:7" x14ac:dyDescent="0.25">
      <c r="A221" s="225" t="s">
        <v>187</v>
      </c>
      <c r="B221" s="216">
        <v>2.3016115509342594E-5</v>
      </c>
      <c r="C221" s="198">
        <v>1.0096119094471642E-4</v>
      </c>
      <c r="D221" s="206">
        <v>1.2397730645405901E-4</v>
      </c>
      <c r="E221" s="216">
        <v>3.9006755538516611</v>
      </c>
      <c r="F221" s="198">
        <v>17.110482837381866</v>
      </c>
      <c r="G221" s="206">
        <v>21.011158391233526</v>
      </c>
    </row>
    <row r="222" spans="1:7" x14ac:dyDescent="0.25">
      <c r="A222" s="225" t="s">
        <v>188</v>
      </c>
      <c r="B222" s="216">
        <v>2.2459655778917916E-6</v>
      </c>
      <c r="C222" s="198">
        <v>2.3476056556532033E-7</v>
      </c>
      <c r="D222" s="206">
        <v>2.4807261434571118E-6</v>
      </c>
      <c r="E222" s="216">
        <v>0.38063690725390625</v>
      </c>
      <c r="F222" s="198">
        <v>3.978624450061212E-2</v>
      </c>
      <c r="G222" s="206">
        <v>0.42042315175451833</v>
      </c>
    </row>
    <row r="223" spans="1:7" x14ac:dyDescent="0.25">
      <c r="A223" s="226" t="s">
        <v>189</v>
      </c>
      <c r="B223" s="216">
        <v>1.725642771603956E-6</v>
      </c>
      <c r="C223" s="198">
        <v>2.3476056556532033E-7</v>
      </c>
      <c r="D223" s="206">
        <v>1.9604033371692762E-6</v>
      </c>
      <c r="E223" s="216">
        <v>0.29245476158407741</v>
      </c>
      <c r="F223" s="198">
        <v>3.978624450061212E-2</v>
      </c>
      <c r="G223" s="206">
        <v>0.33224100608468954</v>
      </c>
    </row>
    <row r="224" spans="1:7" x14ac:dyDescent="0.25">
      <c r="A224" s="225" t="s">
        <v>190</v>
      </c>
      <c r="B224" s="216">
        <v>3.0332855457023023E-5</v>
      </c>
      <c r="C224" s="198">
        <v>9.2070877807554113E-8</v>
      </c>
      <c r="D224" s="206">
        <v>3.0424926334830578E-5</v>
      </c>
      <c r="E224" s="216">
        <v>5.1406862166510372</v>
      </c>
      <c r="F224" s="198">
        <v>1.5603789533460149E-2</v>
      </c>
      <c r="G224" s="206">
        <v>5.1562900061844985</v>
      </c>
    </row>
    <row r="225" spans="1:11" x14ac:dyDescent="0.25">
      <c r="A225" s="229" t="s">
        <v>191</v>
      </c>
      <c r="B225" s="216">
        <v>1.7985587328669435E-7</v>
      </c>
      <c r="C225" s="198">
        <v>8.4044282472384675E-8</v>
      </c>
      <c r="D225" s="198">
        <v>2.6390015575907901E-7</v>
      </c>
      <c r="E225" s="216">
        <v>3.0481225550909184E-2</v>
      </c>
      <c r="F225" s="198">
        <v>1.4243475531219137E-2</v>
      </c>
      <c r="G225" s="206">
        <v>4.4724701082128317E-2</v>
      </c>
    </row>
    <row r="226" spans="1:11" x14ac:dyDescent="0.25">
      <c r="A226" s="230" t="s">
        <v>192</v>
      </c>
      <c r="B226" s="227">
        <v>4.5619131396974717E-7</v>
      </c>
      <c r="C226" s="214">
        <v>6.1037747046983292E-8</v>
      </c>
      <c r="D226" s="214">
        <v>5.1722906101673045E-7</v>
      </c>
      <c r="E226" s="227">
        <v>7.7313407015139141E-2</v>
      </c>
      <c r="F226" s="214">
        <v>1.0344423570159151E-2</v>
      </c>
      <c r="G226" s="215">
        <v>8.7657830585298288E-2</v>
      </c>
    </row>
    <row r="227" spans="1:11" x14ac:dyDescent="0.25">
      <c r="A227" s="229"/>
      <c r="E227" s="5"/>
      <c r="F227" s="5"/>
      <c r="G227" s="5"/>
    </row>
    <row r="228" spans="1:11" x14ac:dyDescent="0.25">
      <c r="A228" s="77" t="s">
        <v>918</v>
      </c>
      <c r="E228" s="5"/>
      <c r="F228" s="5"/>
      <c r="G228" s="5"/>
    </row>
    <row r="229" spans="1:11" x14ac:dyDescent="0.25">
      <c r="A229" s="69"/>
      <c r="B229" s="202" t="s">
        <v>390</v>
      </c>
      <c r="C229" s="203"/>
      <c r="D229" s="204"/>
      <c r="E229" s="202" t="s">
        <v>391</v>
      </c>
      <c r="F229" s="203"/>
      <c r="G229" s="204"/>
    </row>
    <row r="230" spans="1:11" x14ac:dyDescent="0.25">
      <c r="A230" s="78"/>
      <c r="B230" s="207" t="s">
        <v>343</v>
      </c>
      <c r="C230" s="208" t="s">
        <v>344</v>
      </c>
      <c r="D230" s="209" t="s">
        <v>345</v>
      </c>
      <c r="E230" s="207" t="s">
        <v>343</v>
      </c>
      <c r="F230" s="208" t="s">
        <v>344</v>
      </c>
      <c r="G230" s="209" t="s">
        <v>345</v>
      </c>
    </row>
    <row r="231" spans="1:11" x14ac:dyDescent="0.25">
      <c r="A231" s="69" t="s">
        <v>350</v>
      </c>
      <c r="B231" s="211">
        <v>4296.0359110335039</v>
      </c>
      <c r="C231" s="200">
        <v>6206.7293514232933</v>
      </c>
      <c r="D231" s="212">
        <v>10502.765262456796</v>
      </c>
      <c r="E231" s="211">
        <v>730265098.26896119</v>
      </c>
      <c r="F231" s="200">
        <v>1055055850</v>
      </c>
      <c r="G231" s="212">
        <v>1785320948.268961</v>
      </c>
    </row>
    <row r="232" spans="1:11" x14ac:dyDescent="0.25">
      <c r="A232" s="78" t="s">
        <v>355</v>
      </c>
      <c r="B232" s="216">
        <v>4290.4162583873231</v>
      </c>
      <c r="C232" s="198">
        <v>0</v>
      </c>
      <c r="D232" s="206">
        <v>4290.4162583873231</v>
      </c>
      <c r="E232" s="216">
        <v>729309837.12196743</v>
      </c>
      <c r="F232" s="198">
        <v>0</v>
      </c>
      <c r="G232" s="206">
        <v>729309837.12196743</v>
      </c>
    </row>
    <row r="233" spans="1:11" x14ac:dyDescent="0.25">
      <c r="A233" s="143" t="s">
        <v>33</v>
      </c>
      <c r="B233" s="216">
        <v>15.856120097977643</v>
      </c>
      <c r="C233" s="198">
        <v>0</v>
      </c>
      <c r="D233" s="206">
        <v>15.856120097977643</v>
      </c>
      <c r="E233" s="216">
        <v>2695315.2490590974</v>
      </c>
      <c r="F233" s="198">
        <v>0</v>
      </c>
      <c r="G233" s="206">
        <v>2695315.2490590974</v>
      </c>
    </row>
    <row r="234" spans="1:11" x14ac:dyDescent="0.25">
      <c r="A234" s="143" t="s">
        <v>130</v>
      </c>
      <c r="B234" s="216">
        <v>4213.2372716103964</v>
      </c>
      <c r="C234" s="198">
        <v>0</v>
      </c>
      <c r="D234" s="206">
        <v>4213.2372716103964</v>
      </c>
      <c r="E234" s="216">
        <v>716190505.36354351</v>
      </c>
      <c r="F234" s="198">
        <v>0</v>
      </c>
      <c r="G234" s="206">
        <v>716190505.36354351</v>
      </c>
    </row>
    <row r="235" spans="1:11" x14ac:dyDescent="0.25">
      <c r="A235" s="5" t="s">
        <v>173</v>
      </c>
      <c r="B235" s="216">
        <v>61.322866678948245</v>
      </c>
      <c r="C235" s="198">
        <v>0</v>
      </c>
      <c r="D235" s="206">
        <v>61.322866678948245</v>
      </c>
      <c r="E235" s="198">
        <v>10424016.509364627</v>
      </c>
      <c r="F235" s="198">
        <v>0</v>
      </c>
      <c r="G235" s="206">
        <v>10424016.509364627</v>
      </c>
    </row>
    <row r="236" spans="1:11" x14ac:dyDescent="0.25">
      <c r="A236" s="220" t="s">
        <v>174</v>
      </c>
      <c r="B236" s="221">
        <v>3.9043363833306045E-5</v>
      </c>
      <c r="C236" s="222">
        <v>0</v>
      </c>
      <c r="D236" s="223">
        <v>3.9043363833306045E-5</v>
      </c>
      <c r="E236" s="222">
        <v>6.6368174095688293</v>
      </c>
      <c r="F236" s="222">
        <v>0</v>
      </c>
      <c r="G236" s="223">
        <v>6.6368174095688293</v>
      </c>
      <c r="H236" s="198"/>
      <c r="I236" s="198"/>
      <c r="J236" s="198"/>
      <c r="K236" s="198"/>
    </row>
    <row r="237" spans="1:11" x14ac:dyDescent="0.25">
      <c r="A237" s="224" t="s">
        <v>177</v>
      </c>
      <c r="B237" s="211">
        <v>8.1082350489615081E-5</v>
      </c>
      <c r="C237" s="200">
        <v>2.4510763159498924E-5</v>
      </c>
      <c r="D237" s="212">
        <v>1.0559311364911401E-4</v>
      </c>
      <c r="E237" s="200">
        <v>13.782848159184146</v>
      </c>
      <c r="F237" s="200">
        <v>4.166481667750455</v>
      </c>
      <c r="G237" s="212">
        <v>17.949329826934605</v>
      </c>
    </row>
    <row r="238" spans="1:11" x14ac:dyDescent="0.25">
      <c r="A238" s="225" t="s">
        <v>178</v>
      </c>
      <c r="B238" s="216">
        <v>1.8994409636089181E-4</v>
      </c>
      <c r="C238" s="198">
        <v>2.1154427343925968E-4</v>
      </c>
      <c r="D238" s="198">
        <v>4.0148836980015152E-4</v>
      </c>
      <c r="E238" s="216">
        <v>32.287799047104834</v>
      </c>
      <c r="F238" s="198">
        <v>35.959522413347955</v>
      </c>
      <c r="G238" s="206">
        <v>68.247321460452795</v>
      </c>
    </row>
    <row r="239" spans="1:11" x14ac:dyDescent="0.25">
      <c r="A239" s="225" t="s">
        <v>179</v>
      </c>
      <c r="B239" s="216">
        <v>2.8162088822717649E-4</v>
      </c>
      <c r="C239" s="198">
        <v>2.5274968108783733E-3</v>
      </c>
      <c r="D239" s="198">
        <v>2.8091176991055498E-3</v>
      </c>
      <c r="E239" s="216">
        <v>47.871551792111475</v>
      </c>
      <c r="F239" s="198">
        <v>429.63856569032924</v>
      </c>
      <c r="G239" s="206">
        <v>477.51011748244076</v>
      </c>
    </row>
    <row r="240" spans="1:11" x14ac:dyDescent="0.25">
      <c r="A240" s="225" t="s">
        <v>180</v>
      </c>
      <c r="B240" s="216">
        <v>8.1174063720227194E-5</v>
      </c>
      <c r="C240" s="198">
        <v>2.1538472243727714E-6</v>
      </c>
      <c r="D240" s="198">
        <v>8.3327910944599968E-5</v>
      </c>
      <c r="E240" s="216">
        <v>13.798438105998491</v>
      </c>
      <c r="F240" s="198">
        <v>0.36612344206045555</v>
      </c>
      <c r="G240" s="206">
        <v>14.164561548058947</v>
      </c>
    </row>
    <row r="241" spans="1:7" x14ac:dyDescent="0.25">
      <c r="A241" s="226" t="s">
        <v>181</v>
      </c>
      <c r="B241" s="216">
        <v>8.0678065864074356E-5</v>
      </c>
      <c r="C241" s="198">
        <v>2.1538472243727714E-6</v>
      </c>
      <c r="D241" s="198">
        <v>8.2831913088447131E-5</v>
      </c>
      <c r="E241" s="216">
        <v>13.714125513956512</v>
      </c>
      <c r="F241" s="198">
        <v>0.36612344206045555</v>
      </c>
      <c r="G241" s="206">
        <v>14.08024895601697</v>
      </c>
    </row>
    <row r="242" spans="1:7" x14ac:dyDescent="0.25">
      <c r="A242" s="225" t="s">
        <v>182</v>
      </c>
      <c r="B242" s="216">
        <v>1.0741441588019771E-4</v>
      </c>
      <c r="C242" s="198">
        <v>0</v>
      </c>
      <c r="D242" s="198">
        <v>1.0741441588019771E-4</v>
      </c>
      <c r="E242" s="216">
        <v>18.258925342499055</v>
      </c>
      <c r="F242" s="198">
        <v>0</v>
      </c>
      <c r="G242" s="206">
        <v>18.258925342499055</v>
      </c>
    </row>
    <row r="243" spans="1:7" x14ac:dyDescent="0.25">
      <c r="A243" s="143" t="s">
        <v>387</v>
      </c>
      <c r="B243" s="216">
        <v>1.377245866798296E-6</v>
      </c>
      <c r="C243" s="198">
        <v>6.7501383848223947E-7</v>
      </c>
      <c r="D243" s="198">
        <v>2.0522597052805353E-6</v>
      </c>
      <c r="E243" s="216">
        <v>0.23411223953573107</v>
      </c>
      <c r="F243" s="198">
        <v>0.11474276689031546</v>
      </c>
      <c r="G243" s="206">
        <v>0.34885500642604655</v>
      </c>
    </row>
    <row r="244" spans="1:7" x14ac:dyDescent="0.25">
      <c r="A244" s="143" t="s">
        <v>388</v>
      </c>
      <c r="B244" s="216">
        <v>1.4171058675134874E-6</v>
      </c>
      <c r="C244" s="198">
        <v>6.5179425872043506E-7</v>
      </c>
      <c r="D244" s="198">
        <v>2.0689001262339226E-6</v>
      </c>
      <c r="E244" s="216">
        <v>0.24088787361842606</v>
      </c>
      <c r="F244" s="198">
        <v>0.11079576806449819</v>
      </c>
      <c r="G244" s="206">
        <v>0.35168364168292426</v>
      </c>
    </row>
    <row r="245" spans="1:7" x14ac:dyDescent="0.25">
      <c r="A245" s="225" t="s">
        <v>85</v>
      </c>
      <c r="B245" s="216">
        <v>1.8407080647588712E-3</v>
      </c>
      <c r="C245" s="198">
        <v>1.6930960529702417E-7</v>
      </c>
      <c r="D245" s="198">
        <v>1.8408773743641682E-3</v>
      </c>
      <c r="E245" s="216">
        <v>312.89423171330736</v>
      </c>
      <c r="F245" s="198">
        <v>2.8780228589934183E-2</v>
      </c>
      <c r="G245" s="206">
        <v>312.92301194189724</v>
      </c>
    </row>
    <row r="246" spans="1:7" x14ac:dyDescent="0.25">
      <c r="A246" s="78" t="s">
        <v>86</v>
      </c>
      <c r="B246" s="216">
        <v>1.2997465784233316E-6</v>
      </c>
      <c r="C246" s="198">
        <v>3.3216849953045242E-7</v>
      </c>
      <c r="D246" s="198">
        <v>1.631915077953784E-6</v>
      </c>
      <c r="E246" s="216">
        <v>0.2209384610541395</v>
      </c>
      <c r="F246" s="198">
        <v>5.6463927903503859E-2</v>
      </c>
      <c r="G246" s="206">
        <v>0.27740238895764335</v>
      </c>
    </row>
    <row r="247" spans="1:7" x14ac:dyDescent="0.25">
      <c r="A247" s="143" t="s">
        <v>87</v>
      </c>
      <c r="B247" s="216">
        <v>-0.27940953797793111</v>
      </c>
      <c r="C247" s="198">
        <v>0.43668895743135516</v>
      </c>
      <c r="D247" s="198">
        <v>0.15727941945342405</v>
      </c>
      <c r="E247" s="216">
        <v>-47495.653652404399</v>
      </c>
      <c r="F247" s="198">
        <v>74230.921485677449</v>
      </c>
      <c r="G247" s="206">
        <v>26735.267833273043</v>
      </c>
    </row>
    <row r="248" spans="1:7" x14ac:dyDescent="0.25">
      <c r="A248" s="143" t="s">
        <v>175</v>
      </c>
      <c r="B248" s="216">
        <v>-0.2788583477389095</v>
      </c>
      <c r="C248" s="198">
        <v>0.4370977760252735</v>
      </c>
      <c r="D248" s="198">
        <v>0.158239428286364</v>
      </c>
      <c r="E248" s="216">
        <v>-47401.959139043785</v>
      </c>
      <c r="F248" s="198">
        <v>74300.41484114388</v>
      </c>
      <c r="G248" s="206">
        <v>26898.45570210008</v>
      </c>
    </row>
    <row r="249" spans="1:7" x14ac:dyDescent="0.25">
      <c r="A249" s="143" t="s">
        <v>176</v>
      </c>
      <c r="B249" s="227">
        <v>-0.22329267295286118</v>
      </c>
      <c r="C249" s="214">
        <v>0.43719087996580797</v>
      </c>
      <c r="D249" s="215">
        <v>0.21389820701294682</v>
      </c>
      <c r="E249" s="227">
        <v>-37956.583495465216</v>
      </c>
      <c r="F249" s="214">
        <v>74316.241188896005</v>
      </c>
      <c r="G249" s="215">
        <v>36359.657693430774</v>
      </c>
    </row>
    <row r="250" spans="1:7" x14ac:dyDescent="0.25">
      <c r="A250" s="228" t="s">
        <v>185</v>
      </c>
      <c r="B250" s="216">
        <v>6.7739760843125043E-6</v>
      </c>
      <c r="C250" s="198">
        <v>4.0177693669918289E-6</v>
      </c>
      <c r="D250" s="206">
        <v>1.0791745451304333E-5</v>
      </c>
      <c r="E250" s="216">
        <v>1.1514797393050669</v>
      </c>
      <c r="F250" s="198">
        <v>0.68296373735443583</v>
      </c>
      <c r="G250" s="206">
        <v>1.8344434766595026</v>
      </c>
    </row>
    <row r="251" spans="1:7" x14ac:dyDescent="0.25">
      <c r="A251" s="225" t="s">
        <v>186</v>
      </c>
      <c r="B251" s="216">
        <v>1.0027346535467248E-5</v>
      </c>
      <c r="C251" s="198">
        <v>2.9691360996455525E-5</v>
      </c>
      <c r="D251" s="206">
        <v>3.9718707531922775E-5</v>
      </c>
      <c r="E251" s="216">
        <v>1.7045065159472339</v>
      </c>
      <c r="F251" s="198">
        <v>5.0471097320505374</v>
      </c>
      <c r="G251" s="206">
        <v>6.7516162479977719</v>
      </c>
    </row>
    <row r="252" spans="1:7" x14ac:dyDescent="0.25">
      <c r="A252" s="225" t="s">
        <v>187</v>
      </c>
      <c r="B252" s="216">
        <v>1.6617608748851664E-5</v>
      </c>
      <c r="C252" s="198">
        <v>9.2557093728076232E-5</v>
      </c>
      <c r="D252" s="206">
        <v>1.091747024769279E-4</v>
      </c>
      <c r="E252" s="216">
        <v>2.82475750605537</v>
      </c>
      <c r="F252" s="198">
        <v>15.733391560631189</v>
      </c>
      <c r="G252" s="206">
        <v>18.558149066686561</v>
      </c>
    </row>
    <row r="253" spans="1:7" x14ac:dyDescent="0.25">
      <c r="A253" s="225" t="s">
        <v>188</v>
      </c>
      <c r="B253" s="216">
        <v>7.8284895638810388E-6</v>
      </c>
      <c r="C253" s="198">
        <v>1.9103494523597993E-8</v>
      </c>
      <c r="D253" s="206">
        <v>7.8475930584046362E-6</v>
      </c>
      <c r="E253" s="216">
        <v>1.3307320560292542</v>
      </c>
      <c r="F253" s="198">
        <v>3.2473227865080232E-3</v>
      </c>
      <c r="G253" s="206">
        <v>1.3339793788157621</v>
      </c>
    </row>
    <row r="254" spans="1:7" x14ac:dyDescent="0.25">
      <c r="A254" s="226" t="s">
        <v>189</v>
      </c>
      <c r="B254" s="216">
        <v>7.7980956444869887E-6</v>
      </c>
      <c r="C254" s="198">
        <v>1.9103494523597993E-8</v>
      </c>
      <c r="D254" s="206">
        <v>7.817199139010586E-6</v>
      </c>
      <c r="E254" s="216">
        <v>1.3255655213464155</v>
      </c>
      <c r="F254" s="198">
        <v>3.2473227865080232E-3</v>
      </c>
      <c r="G254" s="206">
        <v>1.3288128441329234</v>
      </c>
    </row>
    <row r="255" spans="1:7" x14ac:dyDescent="0.25">
      <c r="A255" s="225" t="s">
        <v>190</v>
      </c>
      <c r="B255" s="216">
        <v>3.174616555445625E-6</v>
      </c>
      <c r="C255" s="198">
        <v>0</v>
      </c>
      <c r="D255" s="206">
        <v>3.174616555445625E-6</v>
      </c>
      <c r="E255" s="216">
        <v>0.53963973273003929</v>
      </c>
      <c r="F255" s="198">
        <v>0</v>
      </c>
      <c r="G255" s="206">
        <v>0.53963973273003929</v>
      </c>
    </row>
    <row r="256" spans="1:7" x14ac:dyDescent="0.25">
      <c r="A256" s="229" t="s">
        <v>191</v>
      </c>
      <c r="B256" s="216">
        <v>2.0337816421819321E-8</v>
      </c>
      <c r="C256" s="198">
        <v>6.8390510394480802E-9</v>
      </c>
      <c r="D256" s="198">
        <v>2.7176867461267402E-8</v>
      </c>
      <c r="E256" s="216">
        <v>3.4571399810023966E-3</v>
      </c>
      <c r="F256" s="198">
        <v>1.162541557569872E-3</v>
      </c>
      <c r="G256" s="206">
        <v>4.6196815385722689E-3</v>
      </c>
    </row>
    <row r="257" spans="1:11" x14ac:dyDescent="0.25">
      <c r="A257" s="230" t="s">
        <v>192</v>
      </c>
      <c r="B257" s="227">
        <v>4.2457280107626677E-8</v>
      </c>
      <c r="C257" s="214">
        <v>4.9669085761354784E-9</v>
      </c>
      <c r="D257" s="214">
        <v>4.7424188683762154E-8</v>
      </c>
      <c r="E257" s="227">
        <v>7.2171346962902538E-3</v>
      </c>
      <c r="F257" s="214">
        <v>8.4430392449208599E-4</v>
      </c>
      <c r="G257" s="215">
        <v>8.0614386207823394E-3</v>
      </c>
    </row>
    <row r="258" spans="1:11" x14ac:dyDescent="0.25">
      <c r="E258" s="5"/>
      <c r="F258" s="5"/>
      <c r="G258" s="5"/>
    </row>
    <row r="259" spans="1:11" x14ac:dyDescent="0.25">
      <c r="A259" s="77" t="s">
        <v>919</v>
      </c>
      <c r="E259" s="5"/>
      <c r="F259" s="5"/>
      <c r="G259" s="5"/>
    </row>
    <row r="260" spans="1:11" x14ac:dyDescent="0.25">
      <c r="A260" s="69"/>
      <c r="B260" s="202" t="s">
        <v>390</v>
      </c>
      <c r="C260" s="203"/>
      <c r="D260" s="204"/>
      <c r="E260" s="202" t="s">
        <v>391</v>
      </c>
      <c r="F260" s="203"/>
      <c r="G260" s="204"/>
    </row>
    <row r="261" spans="1:11" x14ac:dyDescent="0.25">
      <c r="A261" s="78"/>
      <c r="B261" s="207" t="s">
        <v>343</v>
      </c>
      <c r="C261" s="208" t="s">
        <v>344</v>
      </c>
      <c r="D261" s="209" t="s">
        <v>345</v>
      </c>
      <c r="E261" s="207" t="s">
        <v>343</v>
      </c>
      <c r="F261" s="208" t="s">
        <v>344</v>
      </c>
      <c r="G261" s="209" t="s">
        <v>345</v>
      </c>
    </row>
    <row r="262" spans="1:11" x14ac:dyDescent="0.25">
      <c r="A262" s="69" t="s">
        <v>350</v>
      </c>
      <c r="B262" s="211">
        <v>2664.8548458008463</v>
      </c>
      <c r="C262" s="200">
        <v>6216.0674597754842</v>
      </c>
      <c r="D262" s="212">
        <v>8880.9223055763305</v>
      </c>
      <c r="E262" s="211">
        <v>452306979.07589644</v>
      </c>
      <c r="F262" s="200">
        <v>1055055850</v>
      </c>
      <c r="G262" s="212">
        <v>1507362829.0758965</v>
      </c>
    </row>
    <row r="263" spans="1:11" x14ac:dyDescent="0.25">
      <c r="A263" s="78" t="s">
        <v>355</v>
      </c>
      <c r="B263" s="216">
        <v>2646.3686525722574</v>
      </c>
      <c r="C263" s="198">
        <v>3123.9390722130165</v>
      </c>
      <c r="D263" s="206">
        <v>5770.3077247852743</v>
      </c>
      <c r="E263" s="216">
        <v>449169309.40994376</v>
      </c>
      <c r="F263" s="198">
        <v>530227545.71279377</v>
      </c>
      <c r="G263" s="206">
        <v>979396855.12273765</v>
      </c>
    </row>
    <row r="264" spans="1:11" x14ac:dyDescent="0.25">
      <c r="A264" s="143" t="s">
        <v>33</v>
      </c>
      <c r="B264" s="216">
        <v>51.114459317824775</v>
      </c>
      <c r="C264" s="198">
        <v>0</v>
      </c>
      <c r="D264" s="206">
        <v>51.114459317824775</v>
      </c>
      <c r="E264" s="216">
        <v>8675679.5468892585</v>
      </c>
      <c r="F264" s="198">
        <v>0</v>
      </c>
      <c r="G264" s="206">
        <v>8675679.5468892585</v>
      </c>
    </row>
    <row r="265" spans="1:11" x14ac:dyDescent="0.25">
      <c r="A265" s="143" t="s">
        <v>130</v>
      </c>
      <c r="B265" s="216">
        <v>2426.4078879384451</v>
      </c>
      <c r="C265" s="198">
        <v>0</v>
      </c>
      <c r="D265" s="206">
        <v>2426.4078879384451</v>
      </c>
      <c r="E265" s="216">
        <v>411835272.57731277</v>
      </c>
      <c r="F265" s="198">
        <v>0</v>
      </c>
      <c r="G265" s="206">
        <v>411835272.57731277</v>
      </c>
    </row>
    <row r="266" spans="1:11" x14ac:dyDescent="0.25">
      <c r="A266" s="5" t="s">
        <v>173</v>
      </c>
      <c r="B266" s="216">
        <v>168.84630531598725</v>
      </c>
      <c r="C266" s="198">
        <v>3123.9390722130165</v>
      </c>
      <c r="D266" s="206">
        <v>3292.7853775290037</v>
      </c>
      <c r="E266" s="198">
        <v>28658357.285741664</v>
      </c>
      <c r="F266" s="198">
        <v>530227545.71279377</v>
      </c>
      <c r="G266" s="206">
        <v>558885902.99853539</v>
      </c>
    </row>
    <row r="267" spans="1:11" x14ac:dyDescent="0.25">
      <c r="A267" s="220" t="s">
        <v>174</v>
      </c>
      <c r="B267" s="221">
        <v>5.7419289505289871E-2</v>
      </c>
      <c r="C267" s="222">
        <v>0</v>
      </c>
      <c r="D267" s="223">
        <v>5.7419289505289871E-2</v>
      </c>
      <c r="E267" s="222">
        <v>9745.8011335011743</v>
      </c>
      <c r="F267" s="222">
        <v>0</v>
      </c>
      <c r="G267" s="223">
        <v>9745.8011335011743</v>
      </c>
      <c r="H267" s="198"/>
      <c r="I267" s="198"/>
      <c r="J267" s="198"/>
      <c r="K267" s="198"/>
    </row>
    <row r="268" spans="1:11" x14ac:dyDescent="0.25">
      <c r="A268" s="224" t="s">
        <v>177</v>
      </c>
      <c r="B268" s="211">
        <v>6.1411674759365541E-5</v>
      </c>
      <c r="C268" s="200">
        <v>2.4510763159498924E-5</v>
      </c>
      <c r="D268" s="212">
        <v>8.5922437918864469E-5</v>
      </c>
      <c r="E268" s="200">
        <v>10.42343042967976</v>
      </c>
      <c r="F268" s="200">
        <v>4.1602225565820774</v>
      </c>
      <c r="G268" s="212">
        <v>14.583652986261837</v>
      </c>
    </row>
    <row r="269" spans="1:11" x14ac:dyDescent="0.25">
      <c r="A269" s="225" t="s">
        <v>178</v>
      </c>
      <c r="B269" s="216">
        <v>1.3264316916375974E-4</v>
      </c>
      <c r="C269" s="198">
        <v>2.1155782820849481E-4</v>
      </c>
      <c r="D269" s="198">
        <v>3.4420099737225457E-4</v>
      </c>
      <c r="E269" s="216">
        <v>22.513583144707212</v>
      </c>
      <c r="F269" s="198">
        <v>35.907802756170426</v>
      </c>
      <c r="G269" s="206">
        <v>58.421385900877645</v>
      </c>
    </row>
    <row r="270" spans="1:11" x14ac:dyDescent="0.25">
      <c r="A270" s="225" t="s">
        <v>179</v>
      </c>
      <c r="B270" s="216">
        <v>2.2900313131321977E-4</v>
      </c>
      <c r="C270" s="198">
        <v>2.5175282706102033E-3</v>
      </c>
      <c r="D270" s="198">
        <v>2.7465314019234229E-3</v>
      </c>
      <c r="E270" s="216">
        <v>38.868801685922719</v>
      </c>
      <c r="F270" s="198">
        <v>427.30117500102131</v>
      </c>
      <c r="G270" s="206">
        <v>466.16997668694393</v>
      </c>
    </row>
    <row r="271" spans="1:11" x14ac:dyDescent="0.25">
      <c r="A271" s="225" t="s">
        <v>180</v>
      </c>
      <c r="B271" s="216">
        <v>4.5942324918549289E-5</v>
      </c>
      <c r="C271" s="198">
        <v>2.5243430246405779E-5</v>
      </c>
      <c r="D271" s="198">
        <v>7.1185755164955068E-5</v>
      </c>
      <c r="E271" s="216">
        <v>7.7978109120564358</v>
      </c>
      <c r="F271" s="198">
        <v>4.2845784618462472</v>
      </c>
      <c r="G271" s="206">
        <v>12.082389373902684</v>
      </c>
    </row>
    <row r="272" spans="1:11" x14ac:dyDescent="0.25">
      <c r="A272" s="226" t="s">
        <v>181</v>
      </c>
      <c r="B272" s="216">
        <v>4.4745650569877347E-5</v>
      </c>
      <c r="C272" s="198">
        <v>2.5243430246405779E-5</v>
      </c>
      <c r="D272" s="198">
        <v>6.9989080816283119E-5</v>
      </c>
      <c r="E272" s="216">
        <v>7.5946988512106746</v>
      </c>
      <c r="F272" s="198">
        <v>4.2845784618462472</v>
      </c>
      <c r="G272" s="206">
        <v>11.879277313056921</v>
      </c>
    </row>
    <row r="273" spans="1:7" x14ac:dyDescent="0.25">
      <c r="A273" s="225" t="s">
        <v>182</v>
      </c>
      <c r="B273" s="216">
        <v>1.0214647620628039E-4</v>
      </c>
      <c r="C273" s="198">
        <v>1.6108660923646817E-6</v>
      </c>
      <c r="D273" s="198">
        <v>1.0375734229864507E-4</v>
      </c>
      <c r="E273" s="216">
        <v>17.337366104166193</v>
      </c>
      <c r="F273" s="198">
        <v>0.27341300674645236</v>
      </c>
      <c r="G273" s="206">
        <v>17.610779110912645</v>
      </c>
    </row>
    <row r="274" spans="1:7" x14ac:dyDescent="0.25">
      <c r="A274" s="143" t="s">
        <v>387</v>
      </c>
      <c r="B274" s="216">
        <v>1.4136374948110429E-6</v>
      </c>
      <c r="C274" s="198">
        <v>7.9026636965195854E-6</v>
      </c>
      <c r="D274" s="198">
        <v>9.3163011913306281E-6</v>
      </c>
      <c r="E274" s="216">
        <v>0.23993731057957421</v>
      </c>
      <c r="F274" s="198">
        <v>1.3413225672902787</v>
      </c>
      <c r="G274" s="206">
        <v>1.5812598778698528</v>
      </c>
    </row>
    <row r="275" spans="1:7" x14ac:dyDescent="0.25">
      <c r="A275" s="143" t="s">
        <v>388</v>
      </c>
      <c r="B275" s="216">
        <v>2.2073277728000984E-6</v>
      </c>
      <c r="C275" s="198">
        <v>7.6473546699061368E-6</v>
      </c>
      <c r="D275" s="198">
        <v>9.8546824427062352E-6</v>
      </c>
      <c r="E275" s="216">
        <v>0.37465070876890544</v>
      </c>
      <c r="F275" s="198">
        <v>1.2979888544840064</v>
      </c>
      <c r="G275" s="206">
        <v>1.6726395632529119</v>
      </c>
    </row>
    <row r="276" spans="1:7" x14ac:dyDescent="0.25">
      <c r="A276" s="225" t="s">
        <v>85</v>
      </c>
      <c r="B276" s="216">
        <v>1.4107436536166605E-3</v>
      </c>
      <c r="C276" s="198">
        <v>1.6930960529702417E-7</v>
      </c>
      <c r="D276" s="198">
        <v>1.4109129632219576E-3</v>
      </c>
      <c r="E276" s="216">
        <v>239.4461376473528</v>
      </c>
      <c r="F276" s="198">
        <v>2.8736993394255766E-2</v>
      </c>
      <c r="G276" s="206">
        <v>239.47487464074703</v>
      </c>
    </row>
    <row r="277" spans="1:7" x14ac:dyDescent="0.25">
      <c r="A277" s="78" t="s">
        <v>86</v>
      </c>
      <c r="B277" s="216">
        <v>1.2711347721588072E-6</v>
      </c>
      <c r="C277" s="198">
        <v>3.3216849953045242E-7</v>
      </c>
      <c r="D277" s="198">
        <v>1.6033032716892596E-6</v>
      </c>
      <c r="E277" s="216">
        <v>0.21575026110688411</v>
      </c>
      <c r="F277" s="198">
        <v>5.6379104776958781E-2</v>
      </c>
      <c r="G277" s="206">
        <v>0.2721293658838429</v>
      </c>
    </row>
    <row r="278" spans="1:7" x14ac:dyDescent="0.25">
      <c r="A278" s="143" t="s">
        <v>87</v>
      </c>
      <c r="B278" s="216">
        <v>-0.10783256978506124</v>
      </c>
      <c r="C278" s="198">
        <v>0.44491232940962011</v>
      </c>
      <c r="D278" s="198">
        <v>0.33707975962455888</v>
      </c>
      <c r="E278" s="216">
        <v>-18302.469255436827</v>
      </c>
      <c r="F278" s="198">
        <v>75515.164357257658</v>
      </c>
      <c r="G278" s="206">
        <v>57212.69510182082</v>
      </c>
    </row>
    <row r="279" spans="1:7" x14ac:dyDescent="0.25">
      <c r="A279" s="143" t="s">
        <v>175</v>
      </c>
      <c r="B279" s="216">
        <v>-0.10743273079956578</v>
      </c>
      <c r="C279" s="198">
        <v>0.4453211693038901</v>
      </c>
      <c r="D279" s="198">
        <v>0.33788843850432432</v>
      </c>
      <c r="E279" s="216">
        <v>-18234.604409465497</v>
      </c>
      <c r="F279" s="198">
        <v>75584.556931413928</v>
      </c>
      <c r="G279" s="206">
        <v>57349.952521948428</v>
      </c>
    </row>
    <row r="280" spans="1:7" x14ac:dyDescent="0.25">
      <c r="A280" s="143" t="s">
        <v>176</v>
      </c>
      <c r="B280" s="227">
        <v>-6.4773570476443887E-2</v>
      </c>
      <c r="C280" s="214">
        <v>0.44541427324442456</v>
      </c>
      <c r="D280" s="215">
        <v>0.38064070276798068</v>
      </c>
      <c r="E280" s="227">
        <v>-10994.046460851589</v>
      </c>
      <c r="F280" s="214">
        <v>75600.359503981657</v>
      </c>
      <c r="G280" s="215">
        <v>64606.31304313006</v>
      </c>
    </row>
    <row r="281" spans="1:7" x14ac:dyDescent="0.25">
      <c r="A281" s="228" t="s">
        <v>185</v>
      </c>
      <c r="B281" s="216">
        <v>1.0745767106866426E-5</v>
      </c>
      <c r="C281" s="198">
        <v>4.0177693669918289E-6</v>
      </c>
      <c r="D281" s="206">
        <v>1.4763536473858254E-5</v>
      </c>
      <c r="E281" s="216">
        <v>1.8238837532253049</v>
      </c>
      <c r="F281" s="198">
        <v>0.6819377527715299</v>
      </c>
      <c r="G281" s="206">
        <v>2.5058215059968347</v>
      </c>
    </row>
    <row r="282" spans="1:7" x14ac:dyDescent="0.25">
      <c r="A282" s="225" t="s">
        <v>186</v>
      </c>
      <c r="B282" s="216">
        <v>1.0625253202932676E-5</v>
      </c>
      <c r="C282" s="198">
        <v>2.9704915765690647E-5</v>
      </c>
      <c r="D282" s="206">
        <v>4.0330168968623322E-5</v>
      </c>
      <c r="E282" s="216">
        <v>1.8034288755756611</v>
      </c>
      <c r="F282" s="198">
        <v>5.0418283513096096</v>
      </c>
      <c r="G282" s="206">
        <v>6.8452572268852707</v>
      </c>
    </row>
    <row r="283" spans="1:7" x14ac:dyDescent="0.25">
      <c r="A283" s="225" t="s">
        <v>187</v>
      </c>
      <c r="B283" s="216">
        <v>1.9828320598532602E-5</v>
      </c>
      <c r="C283" s="198">
        <v>1.0096119094471642E-4</v>
      </c>
      <c r="D283" s="206">
        <v>1.2078951154324902E-4</v>
      </c>
      <c r="E283" s="216">
        <v>3.3654695317468328</v>
      </c>
      <c r="F283" s="198">
        <v>17.136187118058952</v>
      </c>
      <c r="G283" s="206">
        <v>20.501656649805785</v>
      </c>
    </row>
    <row r="284" spans="1:7" x14ac:dyDescent="0.25">
      <c r="A284" s="225" t="s">
        <v>188</v>
      </c>
      <c r="B284" s="216">
        <v>5.0271091085692054E-6</v>
      </c>
      <c r="C284" s="198">
        <v>3.2667319879437605E-8</v>
      </c>
      <c r="D284" s="206">
        <v>5.0597764284486427E-6</v>
      </c>
      <c r="E284" s="216">
        <v>0.85325342878048405</v>
      </c>
      <c r="F284" s="198">
        <v>5.5446384978368301E-3</v>
      </c>
      <c r="G284" s="206">
        <v>0.85879806727832075</v>
      </c>
    </row>
    <row r="285" spans="1:7" x14ac:dyDescent="0.25">
      <c r="A285" s="226" t="s">
        <v>189</v>
      </c>
      <c r="B285" s="216">
        <v>4.7508666339289386E-6</v>
      </c>
      <c r="C285" s="198">
        <v>3.2667319879437605E-8</v>
      </c>
      <c r="D285" s="206">
        <v>4.7835339538083759E-6</v>
      </c>
      <c r="E285" s="216">
        <v>0.8063666726804759</v>
      </c>
      <c r="F285" s="198">
        <v>5.5446384978368301E-3</v>
      </c>
      <c r="G285" s="206">
        <v>0.81191131117831272</v>
      </c>
    </row>
    <row r="286" spans="1:7" x14ac:dyDescent="0.25">
      <c r="A286" s="225" t="s">
        <v>190</v>
      </c>
      <c r="B286" s="216">
        <v>1.6802736904225746E-5</v>
      </c>
      <c r="C286" s="198">
        <v>4.6889898160838255E-8</v>
      </c>
      <c r="D286" s="206">
        <v>1.6849626802386586E-5</v>
      </c>
      <c r="E286" s="216">
        <v>2.8519358873648013</v>
      </c>
      <c r="F286" s="198">
        <v>7.9586429331131303E-3</v>
      </c>
      <c r="G286" s="206">
        <v>2.8598945302979146</v>
      </c>
    </row>
    <row r="287" spans="1:7" x14ac:dyDescent="0.25">
      <c r="A287" s="229" t="s">
        <v>191</v>
      </c>
      <c r="B287" s="216">
        <v>1.0038464991446435E-7</v>
      </c>
      <c r="C287" s="198">
        <v>1.1694900516838662E-8</v>
      </c>
      <c r="D287" s="198">
        <v>1.1207955043130301E-7</v>
      </c>
      <c r="E287" s="216">
        <v>1.7038330556709076E-2</v>
      </c>
      <c r="F287" s="198">
        <v>1.9849805822255849E-3</v>
      </c>
      <c r="G287" s="206">
        <v>1.9023311138934663E-2</v>
      </c>
    </row>
    <row r="288" spans="1:7" x14ac:dyDescent="0.25">
      <c r="A288" s="230" t="s">
        <v>192</v>
      </c>
      <c r="B288" s="227">
        <v>2.5007081857492405E-7</v>
      </c>
      <c r="C288" s="214">
        <v>8.4935031686537792E-9</v>
      </c>
      <c r="D288" s="214">
        <v>2.5856432174357784E-7</v>
      </c>
      <c r="E288" s="227">
        <v>4.2444629463736838E-2</v>
      </c>
      <c r="F288" s="214">
        <v>1.4416060094375762E-3</v>
      </c>
      <c r="G288" s="215">
        <v>4.3886235473174405E-2</v>
      </c>
    </row>
    <row r="289" spans="1:11" x14ac:dyDescent="0.25">
      <c r="A289" s="229"/>
      <c r="E289" s="5"/>
      <c r="F289" s="5"/>
      <c r="G289" s="5"/>
    </row>
    <row r="290" spans="1:11" x14ac:dyDescent="0.25">
      <c r="A290" s="45" t="s">
        <v>394</v>
      </c>
      <c r="E290" s="5"/>
      <c r="F290" s="5"/>
      <c r="G290" s="5"/>
    </row>
    <row r="291" spans="1:11" x14ac:dyDescent="0.25">
      <c r="A291" s="69"/>
      <c r="B291" s="202" t="s">
        <v>390</v>
      </c>
      <c r="C291" s="203"/>
      <c r="D291" s="204"/>
      <c r="E291" s="202" t="s">
        <v>391</v>
      </c>
      <c r="F291" s="203"/>
      <c r="G291" s="204"/>
    </row>
    <row r="292" spans="1:11" x14ac:dyDescent="0.25">
      <c r="A292" s="78"/>
      <c r="B292" s="207" t="s">
        <v>343</v>
      </c>
      <c r="C292" s="208" t="s">
        <v>344</v>
      </c>
      <c r="D292" s="209" t="s">
        <v>345</v>
      </c>
      <c r="E292" s="207" t="s">
        <v>343</v>
      </c>
      <c r="F292" s="208" t="s">
        <v>344</v>
      </c>
      <c r="G292" s="209" t="s">
        <v>345</v>
      </c>
    </row>
    <row r="293" spans="1:11" x14ac:dyDescent="0.25">
      <c r="A293" s="69" t="s">
        <v>350</v>
      </c>
      <c r="B293" s="211">
        <v>1077.9691415033876</v>
      </c>
      <c r="C293" s="200">
        <v>6419.021986665909</v>
      </c>
      <c r="D293" s="212">
        <v>7496.9911281692966</v>
      </c>
      <c r="E293" s="211">
        <v>177179272.98350924</v>
      </c>
      <c r="F293" s="200">
        <v>1055055850</v>
      </c>
      <c r="G293" s="212">
        <v>1232235122.9835091</v>
      </c>
    </row>
    <row r="294" spans="1:11" x14ac:dyDescent="0.25">
      <c r="A294" s="78" t="s">
        <v>355</v>
      </c>
      <c r="B294" s="216">
        <v>1045.7366794415075</v>
      </c>
      <c r="C294" s="198">
        <v>6419.021986665909</v>
      </c>
      <c r="D294" s="206">
        <v>7464.7586661074165</v>
      </c>
      <c r="E294" s="216">
        <v>171881417.99423954</v>
      </c>
      <c r="F294" s="198">
        <v>1055055850</v>
      </c>
      <c r="G294" s="206">
        <v>1226937267.9942393</v>
      </c>
    </row>
    <row r="295" spans="1:11" x14ac:dyDescent="0.25">
      <c r="A295" s="143" t="s">
        <v>33</v>
      </c>
      <c r="B295" s="216">
        <v>88.79773190377837</v>
      </c>
      <c r="C295" s="198">
        <v>0</v>
      </c>
      <c r="D295" s="206">
        <v>88.79773190377837</v>
      </c>
      <c r="E295" s="216">
        <v>14595146.535784738</v>
      </c>
      <c r="F295" s="198">
        <v>0</v>
      </c>
      <c r="G295" s="206">
        <v>14595146.535784738</v>
      </c>
    </row>
    <row r="296" spans="1:11" x14ac:dyDescent="0.25">
      <c r="A296" s="143" t="s">
        <v>130</v>
      </c>
      <c r="B296" s="216">
        <v>672.77068431808334</v>
      </c>
      <c r="C296" s="198">
        <v>0</v>
      </c>
      <c r="D296" s="206">
        <v>672.77068431808334</v>
      </c>
      <c r="E296" s="216">
        <v>110579251.43001081</v>
      </c>
      <c r="F296" s="198">
        <v>0</v>
      </c>
      <c r="G296" s="206">
        <v>110579251.43001081</v>
      </c>
    </row>
    <row r="297" spans="1:11" x14ac:dyDescent="0.25">
      <c r="A297" s="5" t="s">
        <v>173</v>
      </c>
      <c r="B297" s="216">
        <v>284.16826321964595</v>
      </c>
      <c r="C297" s="198">
        <v>6419.021986665909</v>
      </c>
      <c r="D297" s="206">
        <v>6703.1902498855552</v>
      </c>
      <c r="E297" s="198">
        <v>46707020.028444044</v>
      </c>
      <c r="F297" s="198">
        <v>1055055850</v>
      </c>
      <c r="G297" s="206">
        <v>1101762870.0284443</v>
      </c>
    </row>
    <row r="298" spans="1:11" x14ac:dyDescent="0.25">
      <c r="A298" s="220" t="s">
        <v>174</v>
      </c>
      <c r="B298" s="221">
        <v>0.11794430585179096</v>
      </c>
      <c r="C298" s="222">
        <v>0</v>
      </c>
      <c r="D298" s="223">
        <v>0.11794430585179096</v>
      </c>
      <c r="E298" s="222">
        <v>19385.792745625924</v>
      </c>
      <c r="F298" s="222">
        <v>0</v>
      </c>
      <c r="G298" s="223">
        <v>19385.792745625924</v>
      </c>
      <c r="H298" s="198"/>
      <c r="I298" s="198"/>
      <c r="J298" s="198"/>
      <c r="K298" s="198"/>
    </row>
    <row r="299" spans="1:11" x14ac:dyDescent="0.25">
      <c r="A299" s="224" t="s">
        <v>177</v>
      </c>
      <c r="B299" s="211">
        <v>4.3185996430972036E-5</v>
      </c>
      <c r="C299" s="200">
        <v>3.6134267098026757E-5</v>
      </c>
      <c r="D299" s="212">
        <v>7.93202635289988E-5</v>
      </c>
      <c r="E299" s="200">
        <v>7.0982212348274389</v>
      </c>
      <c r="F299" s="200">
        <v>5.9391711021443925</v>
      </c>
      <c r="G299" s="212">
        <v>13.037392336971832</v>
      </c>
    </row>
    <row r="300" spans="1:11" x14ac:dyDescent="0.25">
      <c r="A300" s="225" t="s">
        <v>178</v>
      </c>
      <c r="B300" s="216">
        <v>7.8112605420305048E-5</v>
      </c>
      <c r="C300" s="198">
        <v>2.3862784788276543E-4</v>
      </c>
      <c r="D300" s="198">
        <v>3.1674045330307046E-4</v>
      </c>
      <c r="E300" s="216">
        <v>12.838896872238415</v>
      </c>
      <c r="F300" s="198">
        <v>39.221817187199086</v>
      </c>
      <c r="G300" s="206">
        <v>52.060714059437501</v>
      </c>
    </row>
    <row r="301" spans="1:11" x14ac:dyDescent="0.25">
      <c r="A301" s="225" t="s">
        <v>179</v>
      </c>
      <c r="B301" s="216">
        <v>1.8226456775353246E-4</v>
      </c>
      <c r="C301" s="198">
        <v>2.3021931598827122E-3</v>
      </c>
      <c r="D301" s="198">
        <v>2.4844577276362445E-3</v>
      </c>
      <c r="E301" s="216">
        <v>29.95772546901145</v>
      </c>
      <c r="F301" s="198">
        <v>378.39757617434998</v>
      </c>
      <c r="G301" s="206">
        <v>408.35530164336137</v>
      </c>
    </row>
    <row r="302" spans="1:11" x14ac:dyDescent="0.25">
      <c r="A302" s="225" t="s">
        <v>180</v>
      </c>
      <c r="B302" s="216">
        <v>1.1305929853591153E-5</v>
      </c>
      <c r="C302" s="198">
        <v>2.9251764975237758E-5</v>
      </c>
      <c r="D302" s="198">
        <v>4.0557694828828911E-5</v>
      </c>
      <c r="E302" s="216">
        <v>1.8582873616104698</v>
      </c>
      <c r="F302" s="198">
        <v>4.8079358232545637</v>
      </c>
      <c r="G302" s="206">
        <v>6.6662231848650331</v>
      </c>
    </row>
    <row r="303" spans="1:11" x14ac:dyDescent="0.25">
      <c r="A303" s="226" t="s">
        <v>181</v>
      </c>
      <c r="B303" s="216">
        <v>9.3547611400790009E-6</v>
      </c>
      <c r="C303" s="198">
        <v>2.9251764975237758E-5</v>
      </c>
      <c r="D303" s="198">
        <v>3.8606526115316761E-5</v>
      </c>
      <c r="E303" s="216">
        <v>1.5375855522376032</v>
      </c>
      <c r="F303" s="198">
        <v>4.8079358232545637</v>
      </c>
      <c r="G303" s="206">
        <v>6.3455213754921669</v>
      </c>
    </row>
    <row r="304" spans="1:11" x14ac:dyDescent="0.25">
      <c r="A304" s="225" t="s">
        <v>182</v>
      </c>
      <c r="B304" s="216">
        <v>9.9931830240310098E-5</v>
      </c>
      <c r="C304" s="198">
        <v>3.2613968523475747E-6</v>
      </c>
      <c r="D304" s="198">
        <v>1.0319322709265767E-4</v>
      </c>
      <c r="E304" s="216">
        <v>16.425190989415686</v>
      </c>
      <c r="F304" s="198">
        <v>0.53605609006928401</v>
      </c>
      <c r="G304" s="206">
        <v>16.96124707948497</v>
      </c>
    </row>
    <row r="305" spans="1:7" x14ac:dyDescent="0.25">
      <c r="A305" s="143" t="s">
        <v>387</v>
      </c>
      <c r="B305" s="216">
        <v>1.4948719355243655E-6</v>
      </c>
      <c r="C305" s="198">
        <v>1.1480652053576149E-5</v>
      </c>
      <c r="D305" s="198">
        <v>1.2975523989100514E-5</v>
      </c>
      <c r="E305" s="216">
        <v>0.24570306564645386</v>
      </c>
      <c r="F305" s="198">
        <v>1.8870053936723583</v>
      </c>
      <c r="G305" s="206">
        <v>2.1327084593188124</v>
      </c>
    </row>
    <row r="306" spans="1:7" x14ac:dyDescent="0.25">
      <c r="A306" s="143" t="s">
        <v>388</v>
      </c>
      <c r="B306" s="216">
        <v>3.0849309338664793E-6</v>
      </c>
      <c r="C306" s="198">
        <v>1.1089702463457852E-5</v>
      </c>
      <c r="D306" s="198">
        <v>1.4174633397324331E-5</v>
      </c>
      <c r="E306" s="216">
        <v>0.50705145353651415</v>
      </c>
      <c r="F306" s="198">
        <v>1.8227473722843288</v>
      </c>
      <c r="G306" s="206">
        <v>2.3297988258208426</v>
      </c>
    </row>
    <row r="307" spans="1:7" x14ac:dyDescent="0.25">
      <c r="A307" s="225" t="s">
        <v>85</v>
      </c>
      <c r="B307" s="216">
        <v>1.0144922285274989E-3</v>
      </c>
      <c r="C307" s="198">
        <v>1.6257390877888591E-7</v>
      </c>
      <c r="D307" s="198">
        <v>1.0146548024362778E-3</v>
      </c>
      <c r="E307" s="216">
        <v>166.74595642620952</v>
      </c>
      <c r="F307" s="198">
        <v>2.6721290855652786E-2</v>
      </c>
      <c r="G307" s="206">
        <v>166.77267771706516</v>
      </c>
    </row>
    <row r="308" spans="1:7" x14ac:dyDescent="0.25">
      <c r="A308" s="78" t="s">
        <v>86</v>
      </c>
      <c r="B308" s="216">
        <v>1.2813934183596711E-6</v>
      </c>
      <c r="C308" s="198">
        <v>3.1895373713231579E-7</v>
      </c>
      <c r="D308" s="198">
        <v>1.600347155491987E-6</v>
      </c>
      <c r="E308" s="216">
        <v>0.21061489195709665</v>
      </c>
      <c r="F308" s="198">
        <v>5.2424498146266679E-2</v>
      </c>
      <c r="G308" s="206">
        <v>0.26303939010336336</v>
      </c>
    </row>
    <row r="309" spans="1:7" x14ac:dyDescent="0.25">
      <c r="A309" s="143" t="s">
        <v>87</v>
      </c>
      <c r="B309" s="216">
        <v>6.8374522901683124E-2</v>
      </c>
      <c r="C309" s="198">
        <v>0.46697883000767976</v>
      </c>
      <c r="D309" s="198">
        <v>0.53535335290936292</v>
      </c>
      <c r="E309" s="216">
        <v>11238.307101647628</v>
      </c>
      <c r="F309" s="198">
        <v>76754.488058961215</v>
      </c>
      <c r="G309" s="206">
        <v>87992.795160608861</v>
      </c>
    </row>
    <row r="310" spans="1:7" x14ac:dyDescent="0.25">
      <c r="A310" s="143" t="s">
        <v>175</v>
      </c>
      <c r="B310" s="216">
        <v>6.8631867637172508E-2</v>
      </c>
      <c r="C310" s="198">
        <v>0.4674664350915701</v>
      </c>
      <c r="D310" s="198">
        <v>0.53609830272874259</v>
      </c>
      <c r="E310" s="216">
        <v>11280.6053005335</v>
      </c>
      <c r="F310" s="198">
        <v>76834.632759714208</v>
      </c>
      <c r="G310" s="206">
        <v>88115.238060247721</v>
      </c>
    </row>
    <row r="311" spans="1:7" x14ac:dyDescent="0.25">
      <c r="A311" s="143" t="s">
        <v>176</v>
      </c>
      <c r="B311" s="227">
        <v>9.940620374886279E-2</v>
      </c>
      <c r="C311" s="214">
        <v>0.46755583504917353</v>
      </c>
      <c r="D311" s="215">
        <v>0.56696203879803631</v>
      </c>
      <c r="E311" s="227">
        <v>16338.796939688416</v>
      </c>
      <c r="F311" s="214">
        <v>76849.326890448632</v>
      </c>
      <c r="G311" s="215">
        <v>93188.123830137061</v>
      </c>
    </row>
    <row r="312" spans="1:7" x14ac:dyDescent="0.25">
      <c r="A312" s="228" t="s">
        <v>185</v>
      </c>
      <c r="B312" s="216">
        <v>1.5145904337872772E-5</v>
      </c>
      <c r="C312" s="198">
        <v>3.5457730896806089E-6</v>
      </c>
      <c r="D312" s="206">
        <v>1.8691677427553382E-5</v>
      </c>
      <c r="E312" s="216">
        <v>2.4894407603537538</v>
      </c>
      <c r="F312" s="198">
        <v>0.58279729354583509</v>
      </c>
      <c r="G312" s="206">
        <v>3.0722380538995888</v>
      </c>
    </row>
    <row r="313" spans="1:7" x14ac:dyDescent="0.25">
      <c r="A313" s="225" t="s">
        <v>186</v>
      </c>
      <c r="B313" s="216">
        <v>1.1567888499505013E-5</v>
      </c>
      <c r="C313" s="198">
        <v>2.104515840969163E-5</v>
      </c>
      <c r="D313" s="206">
        <v>3.2613046909196641E-5</v>
      </c>
      <c r="E313" s="216">
        <v>1.9013439210682215</v>
      </c>
      <c r="F313" s="198">
        <v>3.4590654994554226</v>
      </c>
      <c r="G313" s="206">
        <v>5.3604094205236432</v>
      </c>
    </row>
    <row r="314" spans="1:7" x14ac:dyDescent="0.25">
      <c r="A314" s="225" t="s">
        <v>187</v>
      </c>
      <c r="B314" s="216">
        <v>2.373194001343534E-5</v>
      </c>
      <c r="C314" s="198">
        <v>8.9143056703184896E-5</v>
      </c>
      <c r="D314" s="206">
        <v>1.1287499671662024E-4</v>
      </c>
      <c r="E314" s="216">
        <v>3.9006755538516611</v>
      </c>
      <c r="F314" s="198">
        <v>14.65190548606108</v>
      </c>
      <c r="G314" s="206">
        <v>18.552581039912742</v>
      </c>
    </row>
    <row r="315" spans="1:7" x14ac:dyDescent="0.25">
      <c r="A315" s="225" t="s">
        <v>188</v>
      </c>
      <c r="B315" s="216">
        <v>2.3158173821787126E-6</v>
      </c>
      <c r="C315" s="198">
        <v>2.7905444641860255E-7</v>
      </c>
      <c r="D315" s="206">
        <v>2.5948718285973151E-6</v>
      </c>
      <c r="E315" s="216">
        <v>0.38063690725390625</v>
      </c>
      <c r="F315" s="198">
        <v>4.586649286667753E-2</v>
      </c>
      <c r="G315" s="206">
        <v>0.42650340012058374</v>
      </c>
    </row>
    <row r="316" spans="1:7" x14ac:dyDescent="0.25">
      <c r="A316" s="226" t="s">
        <v>189</v>
      </c>
      <c r="B316" s="216">
        <v>1.779312009609093E-6</v>
      </c>
      <c r="C316" s="198">
        <v>2.7905444641860255E-7</v>
      </c>
      <c r="D316" s="206">
        <v>2.0583664560276954E-6</v>
      </c>
      <c r="E316" s="216">
        <v>0.29245476158407741</v>
      </c>
      <c r="F316" s="198">
        <v>4.586649286667753E-2</v>
      </c>
      <c r="G316" s="206">
        <v>0.33832125445075495</v>
      </c>
    </row>
    <row r="317" spans="1:7" x14ac:dyDescent="0.25">
      <c r="A317" s="225" t="s">
        <v>190</v>
      </c>
      <c r="B317" s="216">
        <v>3.1276237984210413E-5</v>
      </c>
      <c r="C317" s="198">
        <v>8.8407993531246764E-8</v>
      </c>
      <c r="D317" s="206">
        <v>3.1364645977741662E-5</v>
      </c>
      <c r="E317" s="216">
        <v>5.1406862166510372</v>
      </c>
      <c r="F317" s="198">
        <v>1.4531087594911327E-2</v>
      </c>
      <c r="G317" s="206">
        <v>5.1552173042459497</v>
      </c>
    </row>
    <row r="318" spans="1:7" x14ac:dyDescent="0.25">
      <c r="A318" s="229" t="s">
        <v>191</v>
      </c>
      <c r="B318" s="216">
        <v>1.8544957311199093E-7</v>
      </c>
      <c r="C318" s="198">
        <v>9.9901491817859687E-8</v>
      </c>
      <c r="D318" s="198">
        <v>2.8535106492985063E-7</v>
      </c>
      <c r="E318" s="216">
        <v>3.048122555090918E-2</v>
      </c>
      <c r="F318" s="198">
        <v>1.6420204446270553E-2</v>
      </c>
      <c r="G318" s="206">
        <v>4.6901429997179736E-2</v>
      </c>
    </row>
    <row r="319" spans="1:7" x14ac:dyDescent="0.25">
      <c r="A319" s="230" t="s">
        <v>192</v>
      </c>
      <c r="B319" s="227">
        <v>4.7037932588519225E-7</v>
      </c>
      <c r="C319" s="214">
        <v>7.2554156068836659E-8</v>
      </c>
      <c r="D319" s="214">
        <v>5.4293348195402891E-7</v>
      </c>
      <c r="E319" s="227">
        <v>7.7313407015139141E-2</v>
      </c>
      <c r="F319" s="214">
        <v>1.1925288145336157E-2</v>
      </c>
      <c r="G319" s="215">
        <v>8.9238695160475293E-2</v>
      </c>
    </row>
    <row r="320" spans="1:7" x14ac:dyDescent="0.25">
      <c r="A320" s="229"/>
      <c r="E320" s="5"/>
      <c r="F320" s="5"/>
      <c r="G320" s="5"/>
    </row>
    <row r="321" spans="1:11" x14ac:dyDescent="0.25">
      <c r="A321" s="77" t="s">
        <v>920</v>
      </c>
      <c r="E321" s="5"/>
      <c r="F321" s="5"/>
      <c r="G321" s="5"/>
    </row>
    <row r="322" spans="1:11" x14ac:dyDescent="0.25">
      <c r="A322" s="69"/>
      <c r="B322" s="202" t="s">
        <v>390</v>
      </c>
      <c r="C322" s="203"/>
      <c r="D322" s="204"/>
      <c r="E322" s="202" t="s">
        <v>391</v>
      </c>
      <c r="F322" s="203"/>
      <c r="G322" s="204"/>
    </row>
    <row r="323" spans="1:11" x14ac:dyDescent="0.25">
      <c r="A323" s="78"/>
      <c r="B323" s="207" t="s">
        <v>343</v>
      </c>
      <c r="C323" s="208" t="s">
        <v>344</v>
      </c>
      <c r="D323" s="209" t="s">
        <v>345</v>
      </c>
      <c r="E323" s="207" t="s">
        <v>343</v>
      </c>
      <c r="F323" s="208" t="s">
        <v>344</v>
      </c>
      <c r="G323" s="209" t="s">
        <v>345</v>
      </c>
    </row>
    <row r="324" spans="1:11" x14ac:dyDescent="0.25">
      <c r="A324" s="69" t="s">
        <v>350</v>
      </c>
      <c r="B324" s="211">
        <v>4429.6469790841438</v>
      </c>
      <c r="C324" s="200">
        <v>6399.7649207059112</v>
      </c>
      <c r="D324" s="212">
        <v>10829.411899790055</v>
      </c>
      <c r="E324" s="211">
        <v>730265098.26896119</v>
      </c>
      <c r="F324" s="200">
        <v>1055055850</v>
      </c>
      <c r="G324" s="212">
        <v>1785320948.2689612</v>
      </c>
    </row>
    <row r="325" spans="1:11" x14ac:dyDescent="0.25">
      <c r="A325" s="78" t="s">
        <v>355</v>
      </c>
      <c r="B325" s="216">
        <v>4423.8525495488311</v>
      </c>
      <c r="C325" s="198">
        <v>0</v>
      </c>
      <c r="D325" s="206">
        <v>4423.8525495488311</v>
      </c>
      <c r="E325" s="216">
        <v>729309837.12196743</v>
      </c>
      <c r="F325" s="198">
        <v>0</v>
      </c>
      <c r="G325" s="206">
        <v>729309837.12196743</v>
      </c>
    </row>
    <row r="326" spans="1:11" x14ac:dyDescent="0.25">
      <c r="A326" s="143" t="s">
        <v>33</v>
      </c>
      <c r="B326" s="216">
        <v>16.349261492813039</v>
      </c>
      <c r="C326" s="198">
        <v>0</v>
      </c>
      <c r="D326" s="206">
        <v>16.349261492813039</v>
      </c>
      <c r="E326" s="216">
        <v>2695315.2490590974</v>
      </c>
      <c r="F326" s="198">
        <v>0</v>
      </c>
      <c r="G326" s="206">
        <v>2695315.2490590974</v>
      </c>
    </row>
    <row r="327" spans="1:11" x14ac:dyDescent="0.25">
      <c r="A327" s="143" t="s">
        <v>130</v>
      </c>
      <c r="B327" s="216">
        <v>4344.2732181128085</v>
      </c>
      <c r="C327" s="198">
        <v>0</v>
      </c>
      <c r="D327" s="206">
        <v>4344.2732181128085</v>
      </c>
      <c r="E327" s="216">
        <v>716190505.36354351</v>
      </c>
      <c r="F327" s="198">
        <v>0</v>
      </c>
      <c r="G327" s="206">
        <v>716190505.36354351</v>
      </c>
    </row>
    <row r="328" spans="1:11" x14ac:dyDescent="0.25">
      <c r="A328" s="5" t="s">
        <v>173</v>
      </c>
      <c r="B328" s="216">
        <v>63.230069943208242</v>
      </c>
      <c r="C328" s="198">
        <v>0</v>
      </c>
      <c r="D328" s="206">
        <v>63.230069943208242</v>
      </c>
      <c r="E328" s="198">
        <v>10424016.509364627</v>
      </c>
      <c r="F328" s="198">
        <v>0</v>
      </c>
      <c r="G328" s="206">
        <v>10424016.509364627</v>
      </c>
    </row>
    <row r="329" spans="1:11" x14ac:dyDescent="0.25">
      <c r="A329" s="220" t="s">
        <v>174</v>
      </c>
      <c r="B329" s="221">
        <v>4.0257651993388672E-5</v>
      </c>
      <c r="C329" s="222">
        <v>0</v>
      </c>
      <c r="D329" s="223">
        <v>4.0257651993388672E-5</v>
      </c>
      <c r="E329" s="222">
        <v>6.6368174095688302</v>
      </c>
      <c r="F329" s="222">
        <v>0</v>
      </c>
      <c r="G329" s="223">
        <v>6.6368174095688302</v>
      </c>
      <c r="H329" s="198"/>
      <c r="I329" s="198"/>
      <c r="J329" s="198"/>
      <c r="K329" s="198"/>
    </row>
    <row r="330" spans="1:11" x14ac:dyDescent="0.25">
      <c r="A330" s="224" t="s">
        <v>177</v>
      </c>
      <c r="B330" s="211">
        <v>8.3604093713676624E-5</v>
      </c>
      <c r="C330" s="200">
        <v>3.6134267098026757E-5</v>
      </c>
      <c r="D330" s="212">
        <v>1.1973836081170339E-4</v>
      </c>
      <c r="E330" s="200">
        <v>13.782848159184146</v>
      </c>
      <c r="F330" s="200">
        <v>5.9570422288308844</v>
      </c>
      <c r="G330" s="212">
        <v>19.739890388015034</v>
      </c>
    </row>
    <row r="331" spans="1:11" x14ac:dyDescent="0.25">
      <c r="A331" s="225" t="s">
        <v>178</v>
      </c>
      <c r="B331" s="216">
        <v>1.9585155014159987E-4</v>
      </c>
      <c r="C331" s="198">
        <v>2.365382810925051E-4</v>
      </c>
      <c r="D331" s="198">
        <v>4.3238983123410497E-4</v>
      </c>
      <c r="E331" s="216">
        <v>32.287799047104834</v>
      </c>
      <c r="F331" s="198">
        <v>38.995353783723765</v>
      </c>
      <c r="G331" s="206">
        <v>71.283152830828598</v>
      </c>
    </row>
    <row r="332" spans="1:11" x14ac:dyDescent="0.25">
      <c r="A332" s="225" t="s">
        <v>179</v>
      </c>
      <c r="B332" s="216">
        <v>2.9037958308928503E-4</v>
      </c>
      <c r="C332" s="198">
        <v>2.1109093662450263E-3</v>
      </c>
      <c r="D332" s="198">
        <v>2.4012889493343114E-3</v>
      </c>
      <c r="E332" s="216">
        <v>47.871551792111475</v>
      </c>
      <c r="F332" s="198">
        <v>348.00141931321895</v>
      </c>
      <c r="G332" s="206">
        <v>395.87297110533046</v>
      </c>
    </row>
    <row r="333" spans="1:11" x14ac:dyDescent="0.25">
      <c r="A333" s="225" t="s">
        <v>180</v>
      </c>
      <c r="B333" s="216">
        <v>8.369865931865204E-5</v>
      </c>
      <c r="C333" s="198">
        <v>2.2337868538293034E-6</v>
      </c>
      <c r="D333" s="198">
        <v>8.5932446172481343E-5</v>
      </c>
      <c r="E333" s="216">
        <v>13.798438105998491</v>
      </c>
      <c r="F333" s="198">
        <v>0.36825882153273587</v>
      </c>
      <c r="G333" s="206">
        <v>14.166696927531223</v>
      </c>
    </row>
    <row r="334" spans="1:11" x14ac:dyDescent="0.25">
      <c r="A334" s="226" t="s">
        <v>181</v>
      </c>
      <c r="B334" s="216">
        <v>8.3187235426804003E-5</v>
      </c>
      <c r="C334" s="198">
        <v>2.2337868538293034E-6</v>
      </c>
      <c r="D334" s="198">
        <v>8.5421022280633306E-5</v>
      </c>
      <c r="E334" s="216">
        <v>13.71412551395651</v>
      </c>
      <c r="F334" s="198">
        <v>0.36825882153273587</v>
      </c>
      <c r="G334" s="206">
        <v>14.082384335489246</v>
      </c>
    </row>
    <row r="335" spans="1:11" x14ac:dyDescent="0.25">
      <c r="A335" s="225" t="s">
        <v>182</v>
      </c>
      <c r="B335" s="216">
        <v>1.1075511300820104E-4</v>
      </c>
      <c r="C335" s="198">
        <v>0</v>
      </c>
      <c r="D335" s="198">
        <v>1.1075511300820104E-4</v>
      </c>
      <c r="E335" s="216">
        <v>18.258925342499051</v>
      </c>
      <c r="F335" s="198">
        <v>0</v>
      </c>
      <c r="G335" s="206">
        <v>18.258925342499051</v>
      </c>
    </row>
    <row r="336" spans="1:11" x14ac:dyDescent="0.25">
      <c r="A336" s="143" t="s">
        <v>387</v>
      </c>
      <c r="B336" s="216">
        <v>1.4200796081919943E-6</v>
      </c>
      <c r="C336" s="198">
        <v>7.0033744938076131E-7</v>
      </c>
      <c r="D336" s="198">
        <v>2.1204170575727556E-6</v>
      </c>
      <c r="E336" s="216">
        <v>0.2341122395357311</v>
      </c>
      <c r="F336" s="198">
        <v>0.11545660381252706</v>
      </c>
      <c r="G336" s="206">
        <v>0.34956884334825816</v>
      </c>
    </row>
    <row r="337" spans="1:7" x14ac:dyDescent="0.25">
      <c r="A337" s="143" t="s">
        <v>388</v>
      </c>
      <c r="B337" s="216">
        <v>1.4611792953014212E-6</v>
      </c>
      <c r="C337" s="198">
        <v>6.7572690431729803E-7</v>
      </c>
      <c r="D337" s="198">
        <v>2.1369061996187194E-6</v>
      </c>
      <c r="E337" s="216">
        <v>0.24088787361842603</v>
      </c>
      <c r="F337" s="198">
        <v>0.11139934548153957</v>
      </c>
      <c r="G337" s="206">
        <v>0.35228721909996563</v>
      </c>
    </row>
    <row r="338" spans="1:7" x14ac:dyDescent="0.25">
      <c r="A338" s="225" t="s">
        <v>85</v>
      </c>
      <c r="B338" s="216">
        <v>1.8979559499244058E-3</v>
      </c>
      <c r="C338" s="198">
        <v>1.6257390877888591E-7</v>
      </c>
      <c r="D338" s="198">
        <v>1.8981185238331848E-3</v>
      </c>
      <c r="E338" s="216">
        <v>312.89423171330736</v>
      </c>
      <c r="F338" s="198">
        <v>2.6801695943483236E-2</v>
      </c>
      <c r="G338" s="206">
        <v>312.92103340925087</v>
      </c>
    </row>
    <row r="339" spans="1:7" x14ac:dyDescent="0.25">
      <c r="A339" s="78" t="s">
        <v>86</v>
      </c>
      <c r="B339" s="216">
        <v>1.3401700134538196E-6</v>
      </c>
      <c r="C339" s="198">
        <v>3.1895373713231579E-7</v>
      </c>
      <c r="D339" s="198">
        <v>1.6591237505861353E-6</v>
      </c>
      <c r="E339" s="216">
        <v>0.22093846105413947</v>
      </c>
      <c r="F339" s="198">
        <v>5.2582244880909401E-2</v>
      </c>
      <c r="G339" s="206">
        <v>0.27352070593504885</v>
      </c>
    </row>
    <row r="340" spans="1:7" x14ac:dyDescent="0.25">
      <c r="A340" s="143" t="s">
        <v>87</v>
      </c>
      <c r="B340" s="216">
        <v>-0.28809945760753364</v>
      </c>
      <c r="C340" s="198">
        <v>0.45020767109676196</v>
      </c>
      <c r="D340" s="198">
        <v>0.16210821348922833</v>
      </c>
      <c r="E340" s="216">
        <v>-47495.653652404406</v>
      </c>
      <c r="F340" s="198">
        <v>74220.575754073405</v>
      </c>
      <c r="G340" s="206">
        <v>26724.922101668984</v>
      </c>
    </row>
    <row r="341" spans="1:7" x14ac:dyDescent="0.25">
      <c r="A341" s="143" t="s">
        <v>175</v>
      </c>
      <c r="B341" s="216">
        <v>-0.28753112479380827</v>
      </c>
      <c r="C341" s="198">
        <v>0.4506919925756962</v>
      </c>
      <c r="D341" s="198">
        <v>0.16316086778188793</v>
      </c>
      <c r="E341" s="216">
        <v>-47401.959139043785</v>
      </c>
      <c r="F341" s="198">
        <v>74300.420282108636</v>
      </c>
      <c r="G341" s="206">
        <v>26898.46114306484</v>
      </c>
    </row>
    <row r="342" spans="1:7" x14ac:dyDescent="0.25">
      <c r="A342" s="143" t="s">
        <v>176</v>
      </c>
      <c r="B342" s="227">
        <v>-0.23023730124251082</v>
      </c>
      <c r="C342" s="214">
        <v>0.45078139253329963</v>
      </c>
      <c r="D342" s="215">
        <v>0.22054409129078881</v>
      </c>
      <c r="E342" s="227">
        <v>-37956.583495465216</v>
      </c>
      <c r="F342" s="214">
        <v>74315.158627880388</v>
      </c>
      <c r="G342" s="215">
        <v>36358.57513241515</v>
      </c>
    </row>
    <row r="343" spans="1:7" x14ac:dyDescent="0.25">
      <c r="A343" s="228" t="s">
        <v>185</v>
      </c>
      <c r="B343" s="216">
        <v>6.9846536015208617E-6</v>
      </c>
      <c r="C343" s="198">
        <v>3.5457730896806089E-6</v>
      </c>
      <c r="D343" s="206">
        <v>1.0530426691201471E-5</v>
      </c>
      <c r="E343" s="216">
        <v>1.1514797393050669</v>
      </c>
      <c r="F343" s="198">
        <v>0.58455094638498994</v>
      </c>
      <c r="G343" s="206">
        <v>1.7360306856900569</v>
      </c>
    </row>
    <row r="344" spans="1:7" x14ac:dyDescent="0.25">
      <c r="A344" s="225" t="s">
        <v>186</v>
      </c>
      <c r="B344" s="216">
        <v>1.0339207168865761E-5</v>
      </c>
      <c r="C344" s="198">
        <v>1.8955591619431309E-5</v>
      </c>
      <c r="D344" s="206">
        <v>2.9294798788297071E-5</v>
      </c>
      <c r="E344" s="216">
        <v>1.7045065159472339</v>
      </c>
      <c r="F344" s="198">
        <v>3.1249910076518885</v>
      </c>
      <c r="G344" s="206">
        <v>4.8294975235991222</v>
      </c>
    </row>
    <row r="345" spans="1:7" x14ac:dyDescent="0.25">
      <c r="A345" s="225" t="s">
        <v>187</v>
      </c>
      <c r="B345" s="216">
        <v>1.7134433211999038E-5</v>
      </c>
      <c r="C345" s="198">
        <v>8.1722711244579347E-5</v>
      </c>
      <c r="D345" s="206">
        <v>9.8857144456578392E-5</v>
      </c>
      <c r="E345" s="216">
        <v>2.82475750605537</v>
      </c>
      <c r="F345" s="198">
        <v>13.472686207190202</v>
      </c>
      <c r="G345" s="206">
        <v>16.297443713245571</v>
      </c>
    </row>
    <row r="346" spans="1:7" x14ac:dyDescent="0.25">
      <c r="A346" s="225" t="s">
        <v>188</v>
      </c>
      <c r="B346" s="216">
        <v>8.0719635183624394E-6</v>
      </c>
      <c r="C346" s="198">
        <v>2.5825869604208285E-8</v>
      </c>
      <c r="D346" s="206">
        <v>8.0977893879666471E-6</v>
      </c>
      <c r="E346" s="216">
        <v>1.3307320560292542</v>
      </c>
      <c r="F346" s="198">
        <v>4.2576149506834762E-3</v>
      </c>
      <c r="G346" s="206">
        <v>1.3349896709799376</v>
      </c>
    </row>
    <row r="347" spans="1:7" x14ac:dyDescent="0.25">
      <c r="A347" s="226" t="s">
        <v>189</v>
      </c>
      <c r="B347" s="216">
        <v>8.0406243172909115E-6</v>
      </c>
      <c r="C347" s="198">
        <v>2.5825869604208285E-8</v>
      </c>
      <c r="D347" s="206">
        <v>8.0664501868951191E-6</v>
      </c>
      <c r="E347" s="216">
        <v>1.3255655213464153</v>
      </c>
      <c r="F347" s="198">
        <v>4.2576149506834762E-3</v>
      </c>
      <c r="G347" s="206">
        <v>1.3298231362970989</v>
      </c>
    </row>
    <row r="348" spans="1:7" x14ac:dyDescent="0.25">
      <c r="A348" s="225" t="s">
        <v>190</v>
      </c>
      <c r="B348" s="216">
        <v>3.2733503457137541E-6</v>
      </c>
      <c r="C348" s="198">
        <v>0</v>
      </c>
      <c r="D348" s="206">
        <v>3.2733503457137541E-6</v>
      </c>
      <c r="E348" s="216">
        <v>0.53963973273003918</v>
      </c>
      <c r="F348" s="198">
        <v>0</v>
      </c>
      <c r="G348" s="206">
        <v>0.53963973273003918</v>
      </c>
    </row>
    <row r="349" spans="1:7" x14ac:dyDescent="0.25">
      <c r="A349" s="229" t="s">
        <v>191</v>
      </c>
      <c r="B349" s="216">
        <v>2.097034311158887E-8</v>
      </c>
      <c r="C349" s="198">
        <v>9.2456613183065642E-9</v>
      </c>
      <c r="D349" s="198">
        <v>3.0216004429895438E-8</v>
      </c>
      <c r="E349" s="216">
        <v>3.4571399810023966E-3</v>
      </c>
      <c r="F349" s="198">
        <v>1.524226152344684E-3</v>
      </c>
      <c r="G349" s="206">
        <v>4.9813661333470817E-3</v>
      </c>
    </row>
    <row r="350" spans="1:7" x14ac:dyDescent="0.25">
      <c r="A350" s="230" t="s">
        <v>192</v>
      </c>
      <c r="B350" s="227">
        <v>4.3777744521607913E-8</v>
      </c>
      <c r="C350" s="214">
        <v>6.7147260970941547E-9</v>
      </c>
      <c r="D350" s="214">
        <v>5.0492470618702065E-8</v>
      </c>
      <c r="E350" s="227">
        <v>7.2171346962902538E-3</v>
      </c>
      <c r="F350" s="214">
        <v>1.1069798871777036E-3</v>
      </c>
      <c r="G350" s="215">
        <v>8.3241145834679568E-3</v>
      </c>
    </row>
    <row r="351" spans="1:7" x14ac:dyDescent="0.25">
      <c r="E351" s="5"/>
      <c r="F351" s="5"/>
      <c r="G351" s="5"/>
    </row>
    <row r="352" spans="1:7" x14ac:dyDescent="0.25">
      <c r="A352" s="77" t="s">
        <v>921</v>
      </c>
      <c r="E352" s="5"/>
      <c r="F352" s="5"/>
      <c r="G352" s="5"/>
    </row>
    <row r="353" spans="1:11" x14ac:dyDescent="0.25">
      <c r="A353" s="69"/>
      <c r="B353" s="202" t="s">
        <v>390</v>
      </c>
      <c r="C353" s="203"/>
      <c r="D353" s="204"/>
      <c r="E353" s="202" t="s">
        <v>391</v>
      </c>
      <c r="F353" s="203"/>
      <c r="G353" s="204"/>
    </row>
    <row r="354" spans="1:11" x14ac:dyDescent="0.25">
      <c r="A354" s="78"/>
      <c r="B354" s="207" t="s">
        <v>343</v>
      </c>
      <c r="C354" s="208" t="s">
        <v>344</v>
      </c>
      <c r="D354" s="209" t="s">
        <v>345</v>
      </c>
      <c r="E354" s="207" t="s">
        <v>343</v>
      </c>
      <c r="F354" s="208" t="s">
        <v>344</v>
      </c>
      <c r="G354" s="209" t="s">
        <v>345</v>
      </c>
    </row>
    <row r="355" spans="1:11" x14ac:dyDescent="0.25">
      <c r="A355" s="69" t="s">
        <v>350</v>
      </c>
      <c r="B355" s="211">
        <v>2747.7345305895424</v>
      </c>
      <c r="C355" s="200">
        <v>6409.3934536859097</v>
      </c>
      <c r="D355" s="212">
        <v>9157.127984275452</v>
      </c>
      <c r="E355" s="211">
        <v>452306979.0758965</v>
      </c>
      <c r="F355" s="200">
        <v>1055055850</v>
      </c>
      <c r="G355" s="212">
        <v>1507362829.0758965</v>
      </c>
    </row>
    <row r="356" spans="1:11" x14ac:dyDescent="0.25">
      <c r="A356" s="78" t="s">
        <v>355</v>
      </c>
      <c r="B356" s="216">
        <v>2728.6733980279005</v>
      </c>
      <c r="C356" s="198">
        <v>3221.0967414241882</v>
      </c>
      <c r="D356" s="206">
        <v>5949.7701394520882</v>
      </c>
      <c r="E356" s="216">
        <v>449169309.40994382</v>
      </c>
      <c r="F356" s="198">
        <v>530227545.71279377</v>
      </c>
      <c r="G356" s="206">
        <v>979396855.12273753</v>
      </c>
    </row>
    <row r="357" spans="1:11" x14ac:dyDescent="0.25">
      <c r="A357" s="143" t="s">
        <v>33</v>
      </c>
      <c r="B357" s="216">
        <v>52.704170773621847</v>
      </c>
      <c r="C357" s="198">
        <v>0</v>
      </c>
      <c r="D357" s="206">
        <v>52.704170773621847</v>
      </c>
      <c r="E357" s="216">
        <v>8675679.5468892585</v>
      </c>
      <c r="F357" s="198">
        <v>0</v>
      </c>
      <c r="G357" s="206">
        <v>8675679.5468892585</v>
      </c>
    </row>
    <row r="358" spans="1:11" x14ac:dyDescent="0.25">
      <c r="A358" s="143" t="s">
        <v>130</v>
      </c>
      <c r="B358" s="216">
        <v>2501.8716308278667</v>
      </c>
      <c r="C358" s="198">
        <v>0</v>
      </c>
      <c r="D358" s="206">
        <v>2501.8716308278667</v>
      </c>
      <c r="E358" s="216">
        <v>411835272.57731277</v>
      </c>
      <c r="F358" s="198">
        <v>0</v>
      </c>
      <c r="G358" s="206">
        <v>411835272.57731277</v>
      </c>
    </row>
    <row r="359" spans="1:11" x14ac:dyDescent="0.25">
      <c r="A359" s="5" t="s">
        <v>173</v>
      </c>
      <c r="B359" s="216">
        <v>174.09759642641151</v>
      </c>
      <c r="C359" s="198">
        <v>3221.0967414241882</v>
      </c>
      <c r="D359" s="206">
        <v>3395.1943378505998</v>
      </c>
      <c r="E359" s="198">
        <v>28658357.285741668</v>
      </c>
      <c r="F359" s="198">
        <v>530227545.71279377</v>
      </c>
      <c r="G359" s="206">
        <v>558885902.99853551</v>
      </c>
    </row>
    <row r="360" spans="1:11" x14ac:dyDescent="0.25">
      <c r="A360" s="220" t="s">
        <v>174</v>
      </c>
      <c r="B360" s="221">
        <v>5.9205087565731375E-2</v>
      </c>
      <c r="C360" s="222">
        <v>0</v>
      </c>
      <c r="D360" s="223">
        <v>5.9205087565731375E-2</v>
      </c>
      <c r="E360" s="222">
        <v>9745.8011335011743</v>
      </c>
      <c r="F360" s="222">
        <v>0</v>
      </c>
      <c r="G360" s="223">
        <v>9745.8011335011743</v>
      </c>
      <c r="H360" s="198"/>
      <c r="I360" s="198"/>
      <c r="J360" s="198"/>
      <c r="K360" s="198"/>
    </row>
    <row r="361" spans="1:11" x14ac:dyDescent="0.25">
      <c r="A361" s="224" t="s">
        <v>177</v>
      </c>
      <c r="B361" s="211">
        <v>6.3321640044875321E-5</v>
      </c>
      <c r="C361" s="200">
        <v>3.6134267098026757E-5</v>
      </c>
      <c r="D361" s="212">
        <v>9.9455907142902085E-5</v>
      </c>
      <c r="E361" s="200">
        <v>10.42343042967976</v>
      </c>
      <c r="F361" s="200">
        <v>5.9480932420074044</v>
      </c>
      <c r="G361" s="212">
        <v>16.371523671687164</v>
      </c>
    </row>
    <row r="362" spans="1:11" x14ac:dyDescent="0.25">
      <c r="A362" s="225" t="s">
        <v>178</v>
      </c>
      <c r="B362" s="216">
        <v>1.3676850607169264E-4</v>
      </c>
      <c r="C362" s="198">
        <v>2.365469347433144E-4</v>
      </c>
      <c r="D362" s="198">
        <v>3.7331544081500704E-4</v>
      </c>
      <c r="E362" s="216">
        <v>22.513583144707212</v>
      </c>
      <c r="F362" s="198">
        <v>38.938197366707044</v>
      </c>
      <c r="G362" s="206">
        <v>61.451780511414256</v>
      </c>
    </row>
    <row r="363" spans="1:11" x14ac:dyDescent="0.25">
      <c r="A363" s="225" t="s">
        <v>179</v>
      </c>
      <c r="B363" s="216">
        <v>2.3612536064168446E-4</v>
      </c>
      <c r="C363" s="198">
        <v>2.1030186505965548E-3</v>
      </c>
      <c r="D363" s="198">
        <v>2.3391440112382391E-3</v>
      </c>
      <c r="E363" s="216">
        <v>38.868801685922719</v>
      </c>
      <c r="F363" s="198">
        <v>346.17973541552732</v>
      </c>
      <c r="G363" s="206">
        <v>385.04853710144999</v>
      </c>
    </row>
    <row r="364" spans="1:11" x14ac:dyDescent="0.25">
      <c r="A364" s="225" t="s">
        <v>180</v>
      </c>
      <c r="B364" s="216">
        <v>4.7371177755959628E-5</v>
      </c>
      <c r="C364" s="198">
        <v>2.6119602178341407E-5</v>
      </c>
      <c r="D364" s="198">
        <v>7.3490779934301038E-5</v>
      </c>
      <c r="E364" s="216">
        <v>7.7978109120564367</v>
      </c>
      <c r="F364" s="198">
        <v>4.2995705096063359</v>
      </c>
      <c r="G364" s="206">
        <v>12.097381421662773</v>
      </c>
    </row>
    <row r="365" spans="1:11" x14ac:dyDescent="0.25">
      <c r="A365" s="226" t="s">
        <v>181</v>
      </c>
      <c r="B365" s="216">
        <v>4.613728562299863E-5</v>
      </c>
      <c r="C365" s="198">
        <v>2.6119602178341407E-5</v>
      </c>
      <c r="D365" s="198">
        <v>7.2256887801340033E-5</v>
      </c>
      <c r="E365" s="216">
        <v>7.5946988512106746</v>
      </c>
      <c r="F365" s="198">
        <v>4.2995705096063359</v>
      </c>
      <c r="G365" s="206">
        <v>11.89426936081701</v>
      </c>
    </row>
    <row r="366" spans="1:11" x14ac:dyDescent="0.25">
      <c r="A366" s="225" t="s">
        <v>182</v>
      </c>
      <c r="B366" s="216">
        <v>1.0532333507481977E-4</v>
      </c>
      <c r="C366" s="198">
        <v>1.6609656593945182E-6</v>
      </c>
      <c r="D366" s="198">
        <v>1.069843007342143E-4</v>
      </c>
      <c r="E366" s="216">
        <v>17.337366104166193</v>
      </c>
      <c r="F366" s="198">
        <v>0.27341300674645241</v>
      </c>
      <c r="G366" s="206">
        <v>17.610779110912645</v>
      </c>
    </row>
    <row r="367" spans="1:11" x14ac:dyDescent="0.25">
      <c r="A367" s="143" t="s">
        <v>387</v>
      </c>
      <c r="B367" s="216">
        <v>1.4576030526950076E-6</v>
      </c>
      <c r="C367" s="198">
        <v>8.1774228034290473E-6</v>
      </c>
      <c r="D367" s="198">
        <v>9.6350258561240554E-6</v>
      </c>
      <c r="E367" s="216">
        <v>0.23993731057957421</v>
      </c>
      <c r="F367" s="198">
        <v>1.3460927042510769</v>
      </c>
      <c r="G367" s="206">
        <v>1.5860300148306512</v>
      </c>
    </row>
    <row r="368" spans="1:11" x14ac:dyDescent="0.25">
      <c r="A368" s="143" t="s">
        <v>388</v>
      </c>
      <c r="B368" s="216">
        <v>2.2759779022145691E-6</v>
      </c>
      <c r="C368" s="198">
        <v>7.9123404638340695E-6</v>
      </c>
      <c r="D368" s="198">
        <v>1.0188318366048639E-5</v>
      </c>
      <c r="E368" s="216">
        <v>0.37465070876890549</v>
      </c>
      <c r="F368" s="198">
        <v>1.3024572689883951</v>
      </c>
      <c r="G368" s="206">
        <v>1.6771079777573006</v>
      </c>
    </row>
    <row r="369" spans="1:7" x14ac:dyDescent="0.25">
      <c r="A369" s="225" t="s">
        <v>85</v>
      </c>
      <c r="B369" s="216">
        <v>1.454619210108468E-3</v>
      </c>
      <c r="C369" s="198">
        <v>1.6257390877888591E-7</v>
      </c>
      <c r="D369" s="198">
        <v>1.454781784017247E-3</v>
      </c>
      <c r="E369" s="216">
        <v>239.4461376473528</v>
      </c>
      <c r="F369" s="198">
        <v>2.6761433005160526E-2</v>
      </c>
      <c r="G369" s="206">
        <v>239.47289908035799</v>
      </c>
    </row>
    <row r="370" spans="1:7" x14ac:dyDescent="0.25">
      <c r="A370" s="78" t="s">
        <v>86</v>
      </c>
      <c r="B370" s="216">
        <v>1.3106683510351502E-6</v>
      </c>
      <c r="C370" s="198">
        <v>3.1895373713231579E-7</v>
      </c>
      <c r="D370" s="198">
        <v>1.6296220881674662E-6</v>
      </c>
      <c r="E370" s="216">
        <v>0.21575026110688411</v>
      </c>
      <c r="F370" s="198">
        <v>5.2503253025805385E-2</v>
      </c>
      <c r="G370" s="206">
        <v>0.26825351413268955</v>
      </c>
    </row>
    <row r="371" spans="1:7" x14ac:dyDescent="0.25">
      <c r="A371" s="143" t="s">
        <v>87</v>
      </c>
      <c r="B371" s="216">
        <v>-0.11118627192303082</v>
      </c>
      <c r="C371" s="198">
        <v>0.45868680663677042</v>
      </c>
      <c r="D371" s="198">
        <v>0.3475005347137396</v>
      </c>
      <c r="E371" s="216">
        <v>-18302.469255436827</v>
      </c>
      <c r="F371" s="198">
        <v>75504.835544405447</v>
      </c>
      <c r="G371" s="206">
        <v>57202.366288968617</v>
      </c>
    </row>
    <row r="372" spans="1:7" x14ac:dyDescent="0.25">
      <c r="A372" s="143" t="s">
        <v>175</v>
      </c>
      <c r="B372" s="216">
        <v>-0.11077399754011162</v>
      </c>
      <c r="C372" s="198">
        <v>0.45917114171429879</v>
      </c>
      <c r="D372" s="198">
        <v>0.34839714417418716</v>
      </c>
      <c r="E372" s="216">
        <v>-18234.604409465494</v>
      </c>
      <c r="F372" s="198">
        <v>75584.562364205005</v>
      </c>
      <c r="G372" s="206">
        <v>57349.957954739511</v>
      </c>
    </row>
    <row r="373" spans="1:7" x14ac:dyDescent="0.25">
      <c r="A373" s="143" t="s">
        <v>176</v>
      </c>
      <c r="B373" s="227">
        <v>-6.6788094123833269E-2</v>
      </c>
      <c r="C373" s="214">
        <v>0.45926054167190222</v>
      </c>
      <c r="D373" s="215">
        <v>0.39247244754806893</v>
      </c>
      <c r="E373" s="227">
        <v>-10994.046460851585</v>
      </c>
      <c r="F373" s="214">
        <v>75599.278569246992</v>
      </c>
      <c r="G373" s="215">
        <v>64605.232108395416</v>
      </c>
    </row>
    <row r="374" spans="1:7" x14ac:dyDescent="0.25">
      <c r="A374" s="228" t="s">
        <v>185</v>
      </c>
      <c r="B374" s="216">
        <v>1.1079971347683972E-5</v>
      </c>
      <c r="C374" s="198">
        <v>3.5457730896806089E-6</v>
      </c>
      <c r="D374" s="206">
        <v>1.462574443736458E-5</v>
      </c>
      <c r="E374" s="216">
        <v>1.8238837532253052</v>
      </c>
      <c r="F374" s="198">
        <v>0.58367280274995992</v>
      </c>
      <c r="G374" s="206">
        <v>2.4075565559752654</v>
      </c>
    </row>
    <row r="375" spans="1:7" x14ac:dyDescent="0.25">
      <c r="A375" s="225" t="s">
        <v>186</v>
      </c>
      <c r="B375" s="216">
        <v>1.0955709339276005E-5</v>
      </c>
      <c r="C375" s="198">
        <v>1.8964245270240621E-5</v>
      </c>
      <c r="D375" s="206">
        <v>2.9919954609516627E-5</v>
      </c>
      <c r="E375" s="216">
        <v>1.8034288755756611</v>
      </c>
      <c r="F375" s="198">
        <v>3.1217209643598669</v>
      </c>
      <c r="G375" s="206">
        <v>4.9251498399355285</v>
      </c>
    </row>
    <row r="376" spans="1:7" x14ac:dyDescent="0.25">
      <c r="A376" s="225" t="s">
        <v>187</v>
      </c>
      <c r="B376" s="216">
        <v>2.0445001452157755E-5</v>
      </c>
      <c r="C376" s="198">
        <v>8.9143056703184896E-5</v>
      </c>
      <c r="D376" s="206">
        <v>1.0958805815534265E-4</v>
      </c>
      <c r="E376" s="216">
        <v>3.3654695317468328</v>
      </c>
      <c r="F376" s="198">
        <v>14.673916360601986</v>
      </c>
      <c r="G376" s="206">
        <v>18.039385892348818</v>
      </c>
    </row>
    <row r="377" spans="1:7" x14ac:dyDescent="0.25">
      <c r="A377" s="225" t="s">
        <v>188</v>
      </c>
      <c r="B377" s="216">
        <v>5.1834572935268693E-6</v>
      </c>
      <c r="C377" s="198">
        <v>4.416270240416829E-8</v>
      </c>
      <c r="D377" s="206">
        <v>5.2276199959310378E-6</v>
      </c>
      <c r="E377" s="216">
        <v>0.85325342878048405</v>
      </c>
      <c r="F377" s="198">
        <v>7.2696609843060115E-3</v>
      </c>
      <c r="G377" s="206">
        <v>0.86052308976479008</v>
      </c>
    </row>
    <row r="378" spans="1:7" x14ac:dyDescent="0.25">
      <c r="A378" s="226" t="s">
        <v>189</v>
      </c>
      <c r="B378" s="216">
        <v>4.8986233981345456E-6</v>
      </c>
      <c r="C378" s="198">
        <v>4.416270240416829E-8</v>
      </c>
      <c r="D378" s="206">
        <v>4.9427861005387141E-6</v>
      </c>
      <c r="E378" s="216">
        <v>0.80636667268047602</v>
      </c>
      <c r="F378" s="198">
        <v>7.2696609843060115E-3</v>
      </c>
      <c r="G378" s="206">
        <v>0.81363633366478205</v>
      </c>
    </row>
    <row r="379" spans="1:7" x14ac:dyDescent="0.25">
      <c r="A379" s="225" t="s">
        <v>190</v>
      </c>
      <c r="B379" s="216">
        <v>1.732531904051134E-5</v>
      </c>
      <c r="C379" s="198">
        <v>4.5024462805155183E-8</v>
      </c>
      <c r="D379" s="206">
        <v>1.7370343503316494E-5</v>
      </c>
      <c r="E379" s="216">
        <v>2.8519358873648017</v>
      </c>
      <c r="F379" s="198">
        <v>7.4115161159857028E-3</v>
      </c>
      <c r="G379" s="206">
        <v>2.8593474034807875</v>
      </c>
    </row>
    <row r="380" spans="1:7" x14ac:dyDescent="0.25">
      <c r="A380" s="229" t="s">
        <v>191</v>
      </c>
      <c r="B380" s="216">
        <v>1.035067142008717E-7</v>
      </c>
      <c r="C380" s="198">
        <v>1.5810247460692243E-8</v>
      </c>
      <c r="D380" s="198">
        <v>1.1931696166156394E-7</v>
      </c>
      <c r="E380" s="216">
        <v>1.7038330556709076E-2</v>
      </c>
      <c r="F380" s="198">
        <v>2.6025386323815514E-3</v>
      </c>
      <c r="G380" s="206">
        <v>1.9640869189090627E-2</v>
      </c>
    </row>
    <row r="381" spans="1:7" x14ac:dyDescent="0.25">
      <c r="A381" s="230" t="s">
        <v>192</v>
      </c>
      <c r="B381" s="227">
        <v>2.5784827431552457E-7</v>
      </c>
      <c r="C381" s="214">
        <v>1.1482302625083756E-8</v>
      </c>
      <c r="D381" s="214">
        <v>2.6933057694060834E-7</v>
      </c>
      <c r="E381" s="227">
        <v>4.2444629463736838E-2</v>
      </c>
      <c r="F381" s="214">
        <v>1.8901118559195632E-3</v>
      </c>
      <c r="G381" s="215">
        <v>4.4334741319656396E-2</v>
      </c>
    </row>
    <row r="382" spans="1:7" x14ac:dyDescent="0.25">
      <c r="A382" s="229"/>
      <c r="E382" s="5"/>
      <c r="F382" s="5"/>
      <c r="G382" s="5"/>
    </row>
    <row r="383" spans="1:7" x14ac:dyDescent="0.25">
      <c r="A383" s="45" t="s">
        <v>395</v>
      </c>
      <c r="E383" s="5"/>
      <c r="F383" s="5"/>
      <c r="G383" s="5"/>
    </row>
    <row r="384" spans="1:7" x14ac:dyDescent="0.25">
      <c r="A384" s="69"/>
      <c r="B384" s="202" t="s">
        <v>390</v>
      </c>
      <c r="C384" s="203"/>
      <c r="D384" s="204"/>
      <c r="E384" s="202" t="s">
        <v>391</v>
      </c>
      <c r="F384" s="203"/>
      <c r="G384" s="204"/>
    </row>
    <row r="385" spans="1:11" x14ac:dyDescent="0.25">
      <c r="A385" s="78"/>
      <c r="B385" s="207" t="s">
        <v>343</v>
      </c>
      <c r="C385" s="208" t="s">
        <v>344</v>
      </c>
      <c r="D385" s="209" t="s">
        <v>345</v>
      </c>
      <c r="E385" s="207" t="s">
        <v>343</v>
      </c>
      <c r="F385" s="208" t="s">
        <v>344</v>
      </c>
      <c r="G385" s="209" t="s">
        <v>345</v>
      </c>
    </row>
    <row r="386" spans="1:11" x14ac:dyDescent="0.25">
      <c r="A386" s="69" t="s">
        <v>350</v>
      </c>
      <c r="B386" s="211">
        <v>2370.8339022827017</v>
      </c>
      <c r="C386" s="200">
        <v>14117.690720034188</v>
      </c>
      <c r="D386" s="212">
        <v>16488.524622316891</v>
      </c>
      <c r="E386" s="211">
        <v>177179272.98350927</v>
      </c>
      <c r="F386" s="200">
        <v>1055055850</v>
      </c>
      <c r="G386" s="212">
        <v>1232235122.9835091</v>
      </c>
    </row>
    <row r="387" spans="1:11" x14ac:dyDescent="0.25">
      <c r="A387" s="78" t="s">
        <v>355</v>
      </c>
      <c r="B387" s="216">
        <v>2299.9433629637651</v>
      </c>
      <c r="C387" s="198">
        <v>14117.690720034188</v>
      </c>
      <c r="D387" s="206">
        <v>16417.634082997953</v>
      </c>
      <c r="E387" s="216">
        <v>171881417.99423957</v>
      </c>
      <c r="F387" s="198">
        <v>1055055850</v>
      </c>
      <c r="G387" s="206">
        <v>1226937267.9942393</v>
      </c>
    </row>
    <row r="388" spans="1:11" x14ac:dyDescent="0.25">
      <c r="A388" s="143" t="s">
        <v>33</v>
      </c>
      <c r="B388" s="216">
        <v>195.29749520443619</v>
      </c>
      <c r="C388" s="198">
        <v>0</v>
      </c>
      <c r="D388" s="206">
        <v>195.29749520443619</v>
      </c>
      <c r="E388" s="216">
        <v>14595146.53578474</v>
      </c>
      <c r="F388" s="198">
        <v>0</v>
      </c>
      <c r="G388" s="206">
        <v>14595146.53578474</v>
      </c>
    </row>
    <row r="389" spans="1:11" x14ac:dyDescent="0.25">
      <c r="A389" s="143" t="s">
        <v>130</v>
      </c>
      <c r="B389" s="216">
        <v>1479.6597466776673</v>
      </c>
      <c r="C389" s="198">
        <v>0</v>
      </c>
      <c r="D389" s="206">
        <v>1479.6597466776673</v>
      </c>
      <c r="E389" s="216">
        <v>110579251.43001081</v>
      </c>
      <c r="F389" s="198">
        <v>0</v>
      </c>
      <c r="G389" s="206">
        <v>110579251.43001081</v>
      </c>
    </row>
    <row r="390" spans="1:11" x14ac:dyDescent="0.25">
      <c r="A390" s="5" t="s">
        <v>173</v>
      </c>
      <c r="B390" s="216">
        <v>624.98612108166174</v>
      </c>
      <c r="C390" s="198">
        <v>14117.690720034188</v>
      </c>
      <c r="D390" s="206">
        <v>14742.67684111585</v>
      </c>
      <c r="E390" s="198">
        <v>46707020.028444052</v>
      </c>
      <c r="F390" s="198">
        <v>1055055850</v>
      </c>
      <c r="G390" s="206">
        <v>1101762870.0284443</v>
      </c>
    </row>
    <row r="391" spans="1:11" x14ac:dyDescent="0.25">
      <c r="A391" s="220" t="s">
        <v>174</v>
      </c>
      <c r="B391" s="221">
        <v>0.25940107942667606</v>
      </c>
      <c r="C391" s="222">
        <v>0</v>
      </c>
      <c r="D391" s="223">
        <v>0.25940107942667606</v>
      </c>
      <c r="E391" s="222">
        <v>19385.792745625924</v>
      </c>
      <c r="F391" s="222">
        <v>0</v>
      </c>
      <c r="G391" s="223">
        <v>19385.792745625924</v>
      </c>
      <c r="H391" s="198"/>
      <c r="I391" s="198"/>
      <c r="J391" s="198"/>
      <c r="K391" s="198"/>
    </row>
    <row r="392" spans="1:11" x14ac:dyDescent="0.25">
      <c r="A392" s="224" t="s">
        <v>177</v>
      </c>
      <c r="B392" s="211">
        <v>9.4981220241253529E-5</v>
      </c>
      <c r="C392" s="200">
        <v>1.5284442699600354E-4</v>
      </c>
      <c r="D392" s="212">
        <v>2.4782564723725708E-4</v>
      </c>
      <c r="E392" s="200">
        <v>7.0982212348274381</v>
      </c>
      <c r="F392" s="200">
        <v>11.422505991946036</v>
      </c>
      <c r="G392" s="212">
        <v>18.520727226773474</v>
      </c>
    </row>
    <row r="393" spans="1:11" x14ac:dyDescent="0.25">
      <c r="A393" s="225" t="s">
        <v>178</v>
      </c>
      <c r="B393" s="216">
        <v>1.7179713778059827E-4</v>
      </c>
      <c r="C393" s="198">
        <v>1.8739730755437578E-3</v>
      </c>
      <c r="D393" s="198">
        <v>2.0457702133243562E-3</v>
      </c>
      <c r="E393" s="216">
        <v>12.838896872238415</v>
      </c>
      <c r="F393" s="198">
        <v>140.04742668637704</v>
      </c>
      <c r="G393" s="206">
        <v>152.88632355861546</v>
      </c>
    </row>
    <row r="394" spans="1:11" x14ac:dyDescent="0.25">
      <c r="A394" s="225" t="s">
        <v>179</v>
      </c>
      <c r="B394" s="216">
        <v>4.0086399487495835E-4</v>
      </c>
      <c r="C394" s="198">
        <v>3.9253630359868006E-3</v>
      </c>
      <c r="D394" s="198">
        <v>4.3262270308617587E-3</v>
      </c>
      <c r="E394" s="216">
        <v>29.95772546901145</v>
      </c>
      <c r="F394" s="198">
        <v>293.3537301971441</v>
      </c>
      <c r="G394" s="206">
        <v>323.31145566615555</v>
      </c>
    </row>
    <row r="395" spans="1:11" x14ac:dyDescent="0.25">
      <c r="A395" s="225" t="s">
        <v>180</v>
      </c>
      <c r="B395" s="216">
        <v>2.4865722738909932E-5</v>
      </c>
      <c r="C395" s="198">
        <v>6.039724662766741E-5</v>
      </c>
      <c r="D395" s="198">
        <v>8.5262969366577335E-5</v>
      </c>
      <c r="E395" s="216">
        <v>1.8582873616104698</v>
      </c>
      <c r="F395" s="198">
        <v>4.5136608842114487</v>
      </c>
      <c r="G395" s="206">
        <v>6.3719482458219172</v>
      </c>
    </row>
    <row r="396" spans="1:11" x14ac:dyDescent="0.25">
      <c r="A396" s="226" t="s">
        <v>181</v>
      </c>
      <c r="B396" s="216">
        <v>2.0574415356384645E-5</v>
      </c>
      <c r="C396" s="198">
        <v>6.039724662766741E-5</v>
      </c>
      <c r="D396" s="198">
        <v>8.0971661984052056E-5</v>
      </c>
      <c r="E396" s="216">
        <v>1.5375855522376032</v>
      </c>
      <c r="F396" s="198">
        <v>4.5136608842114487</v>
      </c>
      <c r="G396" s="206">
        <v>6.051246436449051</v>
      </c>
    </row>
    <row r="397" spans="1:11" x14ac:dyDescent="0.25">
      <c r="A397" s="225" t="s">
        <v>182</v>
      </c>
      <c r="B397" s="216">
        <v>2.1978529990242983E-4</v>
      </c>
      <c r="C397" s="198">
        <v>7.1729606429734898E-6</v>
      </c>
      <c r="D397" s="198">
        <v>2.2695826054540332E-4</v>
      </c>
      <c r="E397" s="216">
        <v>16.425190989415686</v>
      </c>
      <c r="F397" s="198">
        <v>0.53605609006928401</v>
      </c>
      <c r="G397" s="206">
        <v>16.961247079484973</v>
      </c>
    </row>
    <row r="398" spans="1:11" x14ac:dyDescent="0.25">
      <c r="A398" s="143" t="s">
        <v>387</v>
      </c>
      <c r="B398" s="216">
        <v>3.2877500179359159E-6</v>
      </c>
      <c r="C398" s="198">
        <v>1.2669321756419365E-5</v>
      </c>
      <c r="D398" s="198">
        <v>1.5957071774355282E-5</v>
      </c>
      <c r="E398" s="216">
        <v>0.24570306564645386</v>
      </c>
      <c r="F398" s="198">
        <v>0.94681504926821014</v>
      </c>
      <c r="G398" s="206">
        <v>1.1925181149146642</v>
      </c>
    </row>
    <row r="399" spans="1:11" x14ac:dyDescent="0.25">
      <c r="A399" s="143" t="s">
        <v>388</v>
      </c>
      <c r="B399" s="216">
        <v>6.7848499206675099E-6</v>
      </c>
      <c r="C399" s="198">
        <v>1.1952982135913819E-5</v>
      </c>
      <c r="D399" s="198">
        <v>1.873783205658133E-5</v>
      </c>
      <c r="E399" s="216">
        <v>0.50705145353651415</v>
      </c>
      <c r="F399" s="198">
        <v>0.89328091807148102</v>
      </c>
      <c r="G399" s="206">
        <v>1.4003323716079954</v>
      </c>
    </row>
    <row r="400" spans="1:11" x14ac:dyDescent="0.25">
      <c r="A400" s="225" t="s">
        <v>85</v>
      </c>
      <c r="B400" s="216">
        <v>2.2312258082276149E-3</v>
      </c>
      <c r="C400" s="198">
        <v>1.9620795140431701E-6</v>
      </c>
      <c r="D400" s="198">
        <v>2.2331878877416582E-3</v>
      </c>
      <c r="E400" s="216">
        <v>166.74595642620952</v>
      </c>
      <c r="F400" s="198">
        <v>0.14663187560262622</v>
      </c>
      <c r="G400" s="206">
        <v>166.89258830181214</v>
      </c>
    </row>
    <row r="401" spans="1:7" x14ac:dyDescent="0.25">
      <c r="A401" s="78" t="s">
        <v>86</v>
      </c>
      <c r="B401" s="216">
        <v>2.818235551875009E-6</v>
      </c>
      <c r="C401" s="198">
        <v>3.8494036235911909E-6</v>
      </c>
      <c r="D401" s="198">
        <v>6.6676391754662E-6</v>
      </c>
      <c r="E401" s="216">
        <v>0.21061489195709665</v>
      </c>
      <c r="F401" s="198">
        <v>0.28767706366578116</v>
      </c>
      <c r="G401" s="206">
        <v>0.49829195562287787</v>
      </c>
    </row>
    <row r="402" spans="1:7" x14ac:dyDescent="0.25">
      <c r="A402" s="143" t="s">
        <v>87</v>
      </c>
      <c r="B402" s="216">
        <v>0.15037966367166727</v>
      </c>
      <c r="C402" s="198">
        <v>1.0246977831437352</v>
      </c>
      <c r="D402" s="198">
        <v>1.1750774468154024</v>
      </c>
      <c r="E402" s="216">
        <v>11238.307101647628</v>
      </c>
      <c r="F402" s="198">
        <v>76578.628334281209</v>
      </c>
      <c r="G402" s="206">
        <v>87816.935435928855</v>
      </c>
    </row>
    <row r="403" spans="1:7" x14ac:dyDescent="0.25">
      <c r="A403" s="143" t="s">
        <v>175</v>
      </c>
      <c r="B403" s="216">
        <v>0.15094565540555058</v>
      </c>
      <c r="C403" s="198">
        <v>1.0281189631075367</v>
      </c>
      <c r="D403" s="198">
        <v>1.1790646185130873</v>
      </c>
      <c r="E403" s="216">
        <v>11280.6053005335</v>
      </c>
      <c r="F403" s="198">
        <v>76834.30300560614</v>
      </c>
      <c r="G403" s="206">
        <v>88114.908306139638</v>
      </c>
    </row>
    <row r="404" spans="1:7" x14ac:dyDescent="0.25">
      <c r="A404" s="143" t="s">
        <v>176</v>
      </c>
      <c r="B404" s="227">
        <v>0.2186292620736259</v>
      </c>
      <c r="C404" s="214">
        <v>1.0291979174532098</v>
      </c>
      <c r="D404" s="215">
        <v>1.2478271795268356</v>
      </c>
      <c r="E404" s="227">
        <v>16338.796939688416</v>
      </c>
      <c r="F404" s="214">
        <v>76914.936383745648</v>
      </c>
      <c r="G404" s="215">
        <v>93253.733323434062</v>
      </c>
    </row>
    <row r="405" spans="1:7" x14ac:dyDescent="0.25">
      <c r="A405" s="228" t="s">
        <v>185</v>
      </c>
      <c r="B405" s="216">
        <v>3.3311179422891258E-5</v>
      </c>
      <c r="C405" s="198">
        <v>6.1255503178025581E-5</v>
      </c>
      <c r="D405" s="206">
        <v>9.4566682600916846E-5</v>
      </c>
      <c r="E405" s="216">
        <v>2.4894407603537538</v>
      </c>
      <c r="F405" s="198">
        <v>4.5778008779408204</v>
      </c>
      <c r="G405" s="206">
        <v>7.0672416382945746</v>
      </c>
    </row>
    <row r="406" spans="1:7" x14ac:dyDescent="0.25">
      <c r="A406" s="225" t="s">
        <v>186</v>
      </c>
      <c r="B406" s="216">
        <v>2.5441862087261304E-5</v>
      </c>
      <c r="C406" s="198">
        <v>6.3100037111554481E-4</v>
      </c>
      <c r="D406" s="206">
        <v>6.5644223320280616E-4</v>
      </c>
      <c r="E406" s="216">
        <v>1.9013439210682215</v>
      </c>
      <c r="F406" s="198">
        <v>47.156482324186683</v>
      </c>
      <c r="G406" s="206">
        <v>49.057826245254901</v>
      </c>
    </row>
    <row r="407" spans="1:7" x14ac:dyDescent="0.25">
      <c r="A407" s="225" t="s">
        <v>187</v>
      </c>
      <c r="B407" s="216">
        <v>5.2194896666821775E-5</v>
      </c>
      <c r="C407" s="198">
        <v>4.935118114045478E-4</v>
      </c>
      <c r="D407" s="206">
        <v>5.4570670807136952E-4</v>
      </c>
      <c r="E407" s="216">
        <v>3.9006755538516611</v>
      </c>
      <c r="F407" s="198">
        <v>36.881564697232861</v>
      </c>
      <c r="G407" s="206">
        <v>40.782240251084509</v>
      </c>
    </row>
    <row r="408" spans="1:7" x14ac:dyDescent="0.25">
      <c r="A408" s="225" t="s">
        <v>188</v>
      </c>
      <c r="B408" s="216">
        <v>5.093298267803535E-6</v>
      </c>
      <c r="C408" s="198">
        <v>3.5993608789415512E-6</v>
      </c>
      <c r="D408" s="206">
        <v>8.6926591467450871E-6</v>
      </c>
      <c r="E408" s="216">
        <v>0.38063690725390625</v>
      </c>
      <c r="F408" s="198">
        <v>0.26899064633845648</v>
      </c>
      <c r="G408" s="206">
        <v>0.64962755359236279</v>
      </c>
    </row>
    <row r="409" spans="1:7" x14ac:dyDescent="0.25">
      <c r="A409" s="226" t="s">
        <v>189</v>
      </c>
      <c r="B409" s="216">
        <v>3.9133339468667387E-6</v>
      </c>
      <c r="C409" s="198">
        <v>3.5993608789415512E-6</v>
      </c>
      <c r="D409" s="206">
        <v>7.5126948258082899E-6</v>
      </c>
      <c r="E409" s="216">
        <v>0.29245476158407741</v>
      </c>
      <c r="F409" s="198">
        <v>0.26899064633845648</v>
      </c>
      <c r="G409" s="206">
        <v>0.56144540792253395</v>
      </c>
    </row>
    <row r="410" spans="1:7" x14ac:dyDescent="0.25">
      <c r="A410" s="225" t="s">
        <v>190</v>
      </c>
      <c r="B410" s="216">
        <v>6.8787465701860258E-5</v>
      </c>
      <c r="C410" s="198">
        <v>1.066982483771398E-6</v>
      </c>
      <c r="D410" s="206">
        <v>6.9854448185631659E-5</v>
      </c>
      <c r="E410" s="216">
        <v>5.1406862166510372</v>
      </c>
      <c r="F410" s="198">
        <v>7.9738686281959945E-2</v>
      </c>
      <c r="G410" s="206">
        <v>5.2204249029329981</v>
      </c>
    </row>
    <row r="411" spans="1:7" x14ac:dyDescent="0.25">
      <c r="A411" s="229" t="s">
        <v>191</v>
      </c>
      <c r="B411" s="216">
        <v>4.0786894371074253E-7</v>
      </c>
      <c r="C411" s="198">
        <v>1.2885711946610753E-6</v>
      </c>
      <c r="D411" s="198">
        <v>1.6964401383718179E-6</v>
      </c>
      <c r="E411" s="216">
        <v>3.0481225550909184E-2</v>
      </c>
      <c r="F411" s="198">
        <v>9.629865138916742E-2</v>
      </c>
      <c r="G411" s="206">
        <v>0.12677987694007659</v>
      </c>
    </row>
    <row r="412" spans="1:7" x14ac:dyDescent="0.25">
      <c r="A412" s="230" t="s">
        <v>192</v>
      </c>
      <c r="B412" s="227">
        <v>1.0345298485875E-6</v>
      </c>
      <c r="C412" s="214">
        <v>9.358338285248034E-7</v>
      </c>
      <c r="D412" s="214">
        <v>1.9703636771123035E-6</v>
      </c>
      <c r="E412" s="227">
        <v>7.7313407015139141E-2</v>
      </c>
      <c r="F412" s="214">
        <v>6.9937568047998694E-2</v>
      </c>
      <c r="G412" s="215">
        <v>0.14725097506313786</v>
      </c>
    </row>
    <row r="413" spans="1:7" x14ac:dyDescent="0.25">
      <c r="A413" s="229"/>
      <c r="E413" s="5"/>
      <c r="F413" s="5"/>
      <c r="G413" s="5"/>
    </row>
    <row r="414" spans="1:7" x14ac:dyDescent="0.25">
      <c r="A414" s="77" t="s">
        <v>922</v>
      </c>
      <c r="E414" s="5"/>
      <c r="F414" s="5"/>
      <c r="G414" s="5"/>
    </row>
    <row r="415" spans="1:7" x14ac:dyDescent="0.25">
      <c r="A415" s="69"/>
      <c r="B415" s="202" t="s">
        <v>390</v>
      </c>
      <c r="C415" s="203"/>
      <c r="D415" s="204"/>
      <c r="E415" s="202" t="s">
        <v>391</v>
      </c>
      <c r="F415" s="203"/>
      <c r="G415" s="204"/>
    </row>
    <row r="416" spans="1:7" x14ac:dyDescent="0.25">
      <c r="A416" s="78"/>
      <c r="B416" s="207" t="s">
        <v>343</v>
      </c>
      <c r="C416" s="208" t="s">
        <v>344</v>
      </c>
      <c r="D416" s="209" t="s">
        <v>345</v>
      </c>
      <c r="E416" s="207" t="s">
        <v>343</v>
      </c>
      <c r="F416" s="208" t="s">
        <v>344</v>
      </c>
      <c r="G416" s="209" t="s">
        <v>345</v>
      </c>
    </row>
    <row r="417" spans="1:11" x14ac:dyDescent="0.25">
      <c r="A417" s="69" t="s">
        <v>350</v>
      </c>
      <c r="B417" s="211">
        <v>9742.35423707056</v>
      </c>
      <c r="C417" s="200">
        <v>14075.337647874087</v>
      </c>
      <c r="D417" s="212">
        <v>23817.691884944645</v>
      </c>
      <c r="E417" s="211">
        <v>730265098.26896119</v>
      </c>
      <c r="F417" s="200">
        <v>1055055850</v>
      </c>
      <c r="G417" s="212">
        <v>1785320948.2689612</v>
      </c>
    </row>
    <row r="418" spans="1:11" x14ac:dyDescent="0.25">
      <c r="A418" s="78" t="s">
        <v>355</v>
      </c>
      <c r="B418" s="216">
        <v>9729.610245190097</v>
      </c>
      <c r="C418" s="198">
        <v>0</v>
      </c>
      <c r="D418" s="206">
        <v>9729.610245190097</v>
      </c>
      <c r="E418" s="216">
        <v>729309837.12196743</v>
      </c>
      <c r="F418" s="198">
        <v>0</v>
      </c>
      <c r="G418" s="206">
        <v>729309837.12196743</v>
      </c>
    </row>
    <row r="419" spans="1:11" x14ac:dyDescent="0.25">
      <c r="A419" s="143" t="s">
        <v>33</v>
      </c>
      <c r="B419" s="216">
        <v>35.957785739940341</v>
      </c>
      <c r="C419" s="198">
        <v>0</v>
      </c>
      <c r="D419" s="206">
        <v>35.957785739940341</v>
      </c>
      <c r="E419" s="216">
        <v>2695315.2490590969</v>
      </c>
      <c r="F419" s="198">
        <v>0</v>
      </c>
      <c r="G419" s="206">
        <v>2695315.2490590969</v>
      </c>
    </row>
    <row r="420" spans="1:11" x14ac:dyDescent="0.25">
      <c r="A420" s="143" t="s">
        <v>130</v>
      </c>
      <c r="B420" s="216">
        <v>9554.5872601848059</v>
      </c>
      <c r="C420" s="198">
        <v>0</v>
      </c>
      <c r="D420" s="206">
        <v>9554.5872601848059</v>
      </c>
      <c r="E420" s="216">
        <v>716190505.36354339</v>
      </c>
      <c r="F420" s="198">
        <v>0</v>
      </c>
      <c r="G420" s="206">
        <v>716190505.36354339</v>
      </c>
    </row>
    <row r="421" spans="1:11" x14ac:dyDescent="0.25">
      <c r="A421" s="5" t="s">
        <v>173</v>
      </c>
      <c r="B421" s="216">
        <v>139.06519926534784</v>
      </c>
      <c r="C421" s="198">
        <v>0</v>
      </c>
      <c r="D421" s="206">
        <v>139.06519926534784</v>
      </c>
      <c r="E421" s="198">
        <v>10424016.509364627</v>
      </c>
      <c r="F421" s="198">
        <v>0</v>
      </c>
      <c r="G421" s="206">
        <v>10424016.509364627</v>
      </c>
    </row>
    <row r="422" spans="1:11" x14ac:dyDescent="0.25">
      <c r="A422" s="220" t="s">
        <v>174</v>
      </c>
      <c r="B422" s="221">
        <v>8.8540759190113325E-5</v>
      </c>
      <c r="C422" s="222">
        <v>0</v>
      </c>
      <c r="D422" s="223">
        <v>8.8540759190113325E-5</v>
      </c>
      <c r="E422" s="222">
        <v>6.6368174095688293</v>
      </c>
      <c r="F422" s="222">
        <v>0</v>
      </c>
      <c r="G422" s="223">
        <v>6.6368174095688293</v>
      </c>
      <c r="H422" s="198"/>
      <c r="I422" s="198"/>
      <c r="J422" s="198"/>
      <c r="K422" s="198"/>
    </row>
    <row r="423" spans="1:11" x14ac:dyDescent="0.25">
      <c r="A423" s="224" t="s">
        <v>177</v>
      </c>
      <c r="B423" s="211">
        <v>1.8387485514619598E-4</v>
      </c>
      <c r="C423" s="200">
        <v>1.5284442699600354E-4</v>
      </c>
      <c r="D423" s="212">
        <v>3.3671928214219955E-4</v>
      </c>
      <c r="E423" s="200">
        <v>13.782848159184146</v>
      </c>
      <c r="F423" s="200">
        <v>11.456876621811469</v>
      </c>
      <c r="G423" s="212">
        <v>25.239724780995619</v>
      </c>
    </row>
    <row r="424" spans="1:11" x14ac:dyDescent="0.25">
      <c r="A424" s="225" t="s">
        <v>178</v>
      </c>
      <c r="B424" s="216">
        <v>4.3074655573418954E-4</v>
      </c>
      <c r="C424" s="198">
        <v>1.8113212582251586E-3</v>
      </c>
      <c r="D424" s="198">
        <v>2.2420678139593482E-3</v>
      </c>
      <c r="E424" s="216">
        <v>32.287799047104834</v>
      </c>
      <c r="F424" s="198">
        <v>135.77259299413362</v>
      </c>
      <c r="G424" s="206">
        <v>168.06039204123843</v>
      </c>
    </row>
    <row r="425" spans="1:11" x14ac:dyDescent="0.25">
      <c r="A425" s="225" t="s">
        <v>179</v>
      </c>
      <c r="B425" s="216">
        <v>6.3864700167451881E-4</v>
      </c>
      <c r="C425" s="198">
        <v>3.5991594513920628E-3</v>
      </c>
      <c r="D425" s="198">
        <v>4.2378064530665819E-3</v>
      </c>
      <c r="E425" s="216">
        <v>47.871551792111475</v>
      </c>
      <c r="F425" s="198">
        <v>269.78494791899544</v>
      </c>
      <c r="G425" s="206">
        <v>317.65649971110696</v>
      </c>
    </row>
    <row r="426" spans="1:11" x14ac:dyDescent="0.25">
      <c r="A426" s="225" t="s">
        <v>180</v>
      </c>
      <c r="B426" s="216">
        <v>1.8408283822626164E-4</v>
      </c>
      <c r="C426" s="198">
        <v>4.5898560089923698E-6</v>
      </c>
      <c r="D426" s="198">
        <v>1.88672694235254E-4</v>
      </c>
      <c r="E426" s="216">
        <v>13.798438105998493</v>
      </c>
      <c r="F426" s="198">
        <v>0.3440453475499014</v>
      </c>
      <c r="G426" s="206">
        <v>14.14248345354839</v>
      </c>
    </row>
    <row r="427" spans="1:11" x14ac:dyDescent="0.25">
      <c r="A427" s="226" t="s">
        <v>181</v>
      </c>
      <c r="B427" s="216">
        <v>1.8295803691744154E-4</v>
      </c>
      <c r="C427" s="198">
        <v>4.5898560089923698E-6</v>
      </c>
      <c r="D427" s="198">
        <v>1.875478929264339E-4</v>
      </c>
      <c r="E427" s="216">
        <v>13.71412551395651</v>
      </c>
      <c r="F427" s="198">
        <v>0.3440453475499014</v>
      </c>
      <c r="G427" s="206">
        <v>14.058170861506413</v>
      </c>
    </row>
    <row r="428" spans="1:11" x14ac:dyDescent="0.25">
      <c r="A428" s="225" t="s">
        <v>182</v>
      </c>
      <c r="B428" s="216">
        <v>2.4358951166708303E-4</v>
      </c>
      <c r="C428" s="198">
        <v>0</v>
      </c>
      <c r="D428" s="198">
        <v>2.4358951166708303E-4</v>
      </c>
      <c r="E428" s="216">
        <v>18.258925342499055</v>
      </c>
      <c r="F428" s="198">
        <v>0</v>
      </c>
      <c r="G428" s="206">
        <v>18.258925342499055</v>
      </c>
    </row>
    <row r="429" spans="1:11" x14ac:dyDescent="0.25">
      <c r="A429" s="143" t="s">
        <v>387</v>
      </c>
      <c r="B429" s="216">
        <v>3.1232553413787452E-6</v>
      </c>
      <c r="C429" s="198">
        <v>1.4483872897614432E-6</v>
      </c>
      <c r="D429" s="198">
        <v>4.5716426311401888E-6</v>
      </c>
      <c r="E429" s="216">
        <v>0.23411223953573107</v>
      </c>
      <c r="F429" s="198">
        <v>0.10856787391947657</v>
      </c>
      <c r="G429" s="206">
        <v>0.34268011345520771</v>
      </c>
    </row>
    <row r="430" spans="1:11" x14ac:dyDescent="0.25">
      <c r="A430" s="143" t="s">
        <v>388</v>
      </c>
      <c r="B430" s="216">
        <v>3.2136480324314275E-6</v>
      </c>
      <c r="C430" s="198">
        <v>1.3794867832866045E-6</v>
      </c>
      <c r="D430" s="198">
        <v>4.5931348157180323E-6</v>
      </c>
      <c r="E430" s="216">
        <v>0.24088787361842606</v>
      </c>
      <c r="F430" s="198">
        <v>0.10340324595510081</v>
      </c>
      <c r="G430" s="206">
        <v>0.34429111957352693</v>
      </c>
    </row>
    <row r="431" spans="1:11" x14ac:dyDescent="0.25">
      <c r="A431" s="225" t="s">
        <v>85</v>
      </c>
      <c r="B431" s="216">
        <v>4.1742737689544618E-3</v>
      </c>
      <c r="C431" s="198">
        <v>1.9620795140431701E-6</v>
      </c>
      <c r="D431" s="198">
        <v>4.176235848468505E-3</v>
      </c>
      <c r="E431" s="216">
        <v>312.89423171330736</v>
      </c>
      <c r="F431" s="198">
        <v>0.14707309488728809</v>
      </c>
      <c r="G431" s="206">
        <v>313.04130480819458</v>
      </c>
    </row>
    <row r="432" spans="1:11" x14ac:dyDescent="0.25">
      <c r="A432" s="78" t="s">
        <v>86</v>
      </c>
      <c r="B432" s="216">
        <v>2.9475059910228377E-6</v>
      </c>
      <c r="C432" s="198">
        <v>3.8494036235911909E-6</v>
      </c>
      <c r="D432" s="198">
        <v>6.796909614614029E-6</v>
      </c>
      <c r="E432" s="216">
        <v>0.2209384610541395</v>
      </c>
      <c r="F432" s="198">
        <v>0.28854269174100422</v>
      </c>
      <c r="G432" s="206">
        <v>0.50948115279514372</v>
      </c>
    </row>
    <row r="433" spans="1:7" x14ac:dyDescent="0.25">
      <c r="A433" s="143" t="s">
        <v>87</v>
      </c>
      <c r="B433" s="216">
        <v>-0.63363220246973295</v>
      </c>
      <c r="C433" s="198">
        <v>0.98790332740191433</v>
      </c>
      <c r="D433" s="198">
        <v>0.35427112493218138</v>
      </c>
      <c r="E433" s="216">
        <v>-47495.653652404406</v>
      </c>
      <c r="F433" s="198">
        <v>74051.025338442298</v>
      </c>
      <c r="G433" s="206">
        <v>26555.371686037899</v>
      </c>
    </row>
    <row r="434" spans="1:7" x14ac:dyDescent="0.25">
      <c r="A434" s="143" t="s">
        <v>175</v>
      </c>
      <c r="B434" s="216">
        <v>-0.63238223839313557</v>
      </c>
      <c r="C434" s="198">
        <v>0.99122605450992951</v>
      </c>
      <c r="D434" s="198">
        <v>0.35884381611679395</v>
      </c>
      <c r="E434" s="216">
        <v>-47401.959139043793</v>
      </c>
      <c r="F434" s="198">
        <v>74300.089535761552</v>
      </c>
      <c r="G434" s="206">
        <v>26898.130396717752</v>
      </c>
    </row>
    <row r="435" spans="1:7" x14ac:dyDescent="0.25">
      <c r="A435" s="143" t="s">
        <v>176</v>
      </c>
      <c r="B435" s="227">
        <v>-0.50637293623688062</v>
      </c>
      <c r="C435" s="214">
        <v>0.99230500885560247</v>
      </c>
      <c r="D435" s="215">
        <v>0.48593207261872184</v>
      </c>
      <c r="E435" s="227">
        <v>-37956.583495465224</v>
      </c>
      <c r="F435" s="214">
        <v>74380.965541919533</v>
      </c>
      <c r="G435" s="215">
        <v>36424.382046454302</v>
      </c>
    </row>
    <row r="436" spans="1:7" x14ac:dyDescent="0.25">
      <c r="A436" s="228" t="s">
        <v>185</v>
      </c>
      <c r="B436" s="216">
        <v>1.5361713908704309E-5</v>
      </c>
      <c r="C436" s="198">
        <v>6.1255503178025581E-5</v>
      </c>
      <c r="D436" s="206">
        <v>7.6617217086729888E-5</v>
      </c>
      <c r="E436" s="216">
        <v>1.1514797393050669</v>
      </c>
      <c r="F436" s="198">
        <v>4.5915756047550857</v>
      </c>
      <c r="G436" s="206">
        <v>5.7430553440601519</v>
      </c>
    </row>
    <row r="437" spans="1:7" x14ac:dyDescent="0.25">
      <c r="A437" s="225" t="s">
        <v>186</v>
      </c>
      <c r="B437" s="216">
        <v>2.2739558986340672E-5</v>
      </c>
      <c r="C437" s="198">
        <v>5.6834855379694557E-4</v>
      </c>
      <c r="D437" s="206">
        <v>5.9108811278328621E-4</v>
      </c>
      <c r="E437" s="216">
        <v>1.7045065159472339</v>
      </c>
      <c r="F437" s="198">
        <v>42.6021372647551</v>
      </c>
      <c r="G437" s="206">
        <v>44.306643780702345</v>
      </c>
    </row>
    <row r="438" spans="1:7" x14ac:dyDescent="0.25">
      <c r="A438" s="225" t="s">
        <v>187</v>
      </c>
      <c r="B438" s="216">
        <v>3.7684654960300039E-5</v>
      </c>
      <c r="C438" s="198">
        <v>4.5243145961991916E-4</v>
      </c>
      <c r="D438" s="206">
        <v>4.901161145802192E-4</v>
      </c>
      <c r="E438" s="216">
        <v>2.8247575060553705</v>
      </c>
      <c r="F438" s="198">
        <v>33.913250973992163</v>
      </c>
      <c r="G438" s="206">
        <v>36.73800848004754</v>
      </c>
    </row>
    <row r="439" spans="1:7" x14ac:dyDescent="0.25">
      <c r="A439" s="225" t="s">
        <v>188</v>
      </c>
      <c r="B439" s="216">
        <v>1.7753091466637952E-5</v>
      </c>
      <c r="C439" s="198">
        <v>2.6138575437403163E-7</v>
      </c>
      <c r="D439" s="206">
        <v>1.8014477221011982E-5</v>
      </c>
      <c r="E439" s="216">
        <v>1.3307320560292544</v>
      </c>
      <c r="F439" s="198">
        <v>1.9592891919053744E-2</v>
      </c>
      <c r="G439" s="206">
        <v>1.3503249479483079</v>
      </c>
    </row>
    <row r="440" spans="1:7" x14ac:dyDescent="0.25">
      <c r="A440" s="226" t="s">
        <v>189</v>
      </c>
      <c r="B440" s="216">
        <v>1.7684165522925677E-5</v>
      </c>
      <c r="C440" s="198">
        <v>2.6138575437403163E-7</v>
      </c>
      <c r="D440" s="206">
        <v>1.7945551277299707E-5</v>
      </c>
      <c r="E440" s="216">
        <v>1.3255655213464155</v>
      </c>
      <c r="F440" s="198">
        <v>1.9592891919053744E-2</v>
      </c>
      <c r="G440" s="206">
        <v>1.3451584132654693</v>
      </c>
    </row>
    <row r="441" spans="1:7" x14ac:dyDescent="0.25">
      <c r="A441" s="225" t="s">
        <v>190</v>
      </c>
      <c r="B441" s="216">
        <v>7.1992505860081543E-6</v>
      </c>
      <c r="C441" s="198">
        <v>0</v>
      </c>
      <c r="D441" s="206">
        <v>7.1992505860081543E-6</v>
      </c>
      <c r="E441" s="216">
        <v>0.53963973273003929</v>
      </c>
      <c r="F441" s="198">
        <v>0</v>
      </c>
      <c r="G441" s="206">
        <v>0.53963973273003929</v>
      </c>
    </row>
    <row r="442" spans="1:7" x14ac:dyDescent="0.25">
      <c r="A442" s="229" t="s">
        <v>191</v>
      </c>
      <c r="B442" s="216">
        <v>4.6121172190622649E-8</v>
      </c>
      <c r="C442" s="198">
        <v>9.3576100065903328E-8</v>
      </c>
      <c r="D442" s="198">
        <v>1.3969727225652598E-7</v>
      </c>
      <c r="E442" s="216">
        <v>3.4571399810023966E-3</v>
      </c>
      <c r="F442" s="198">
        <v>7.0142553070212414E-3</v>
      </c>
      <c r="G442" s="206">
        <v>1.0471395288023639E-2</v>
      </c>
    </row>
    <row r="443" spans="1:7" x14ac:dyDescent="0.25">
      <c r="A443" s="230" t="s">
        <v>192</v>
      </c>
      <c r="B443" s="227">
        <v>9.6282682760796523E-8</v>
      </c>
      <c r="C443" s="214">
        <v>6.7960296137248212E-8</v>
      </c>
      <c r="D443" s="214">
        <v>1.6424297889804474E-7</v>
      </c>
      <c r="E443" s="227">
        <v>7.2171346962902538E-3</v>
      </c>
      <c r="F443" s="214">
        <v>5.0941518989539728E-3</v>
      </c>
      <c r="G443" s="215">
        <v>1.2311286595244228E-2</v>
      </c>
    </row>
    <row r="444" spans="1:7" x14ac:dyDescent="0.25">
      <c r="E444" s="5"/>
      <c r="F444" s="5"/>
      <c r="G444" s="5"/>
    </row>
    <row r="445" spans="1:7" x14ac:dyDescent="0.25">
      <c r="A445" s="77" t="s">
        <v>923</v>
      </c>
      <c r="E445" s="5"/>
      <c r="F445" s="5"/>
      <c r="G445" s="5"/>
    </row>
    <row r="446" spans="1:7" x14ac:dyDescent="0.25">
      <c r="A446" s="69"/>
      <c r="B446" s="202" t="s">
        <v>390</v>
      </c>
      <c r="C446" s="203"/>
      <c r="D446" s="204"/>
      <c r="E446" s="202" t="s">
        <v>391</v>
      </c>
      <c r="F446" s="203"/>
      <c r="G446" s="204"/>
    </row>
    <row r="447" spans="1:7" x14ac:dyDescent="0.25">
      <c r="A447" s="78"/>
      <c r="B447" s="207" t="s">
        <v>343</v>
      </c>
      <c r="C447" s="208" t="s">
        <v>344</v>
      </c>
      <c r="D447" s="209" t="s">
        <v>345</v>
      </c>
      <c r="E447" s="207" t="s">
        <v>343</v>
      </c>
      <c r="F447" s="208" t="s">
        <v>344</v>
      </c>
      <c r="G447" s="209" t="s">
        <v>345</v>
      </c>
    </row>
    <row r="448" spans="1:7" x14ac:dyDescent="0.25">
      <c r="A448" s="69" t="s">
        <v>350</v>
      </c>
      <c r="B448" s="211">
        <v>6043.2362381999237</v>
      </c>
      <c r="C448" s="200">
        <v>14096.514183954137</v>
      </c>
      <c r="D448" s="212">
        <v>20139.750422154062</v>
      </c>
      <c r="E448" s="211">
        <v>452306979.07589656</v>
      </c>
      <c r="F448" s="200">
        <v>1055055850</v>
      </c>
      <c r="G448" s="212">
        <v>1507362829.0758965</v>
      </c>
    </row>
    <row r="449" spans="1:11" x14ac:dyDescent="0.25">
      <c r="A449" s="78" t="s">
        <v>355</v>
      </c>
      <c r="B449" s="216">
        <v>6001.3140926086116</v>
      </c>
      <c r="C449" s="198">
        <v>7084.326501638363</v>
      </c>
      <c r="D449" s="206">
        <v>13085.640594246976</v>
      </c>
      <c r="E449" s="216">
        <v>449169309.40994376</v>
      </c>
      <c r="F449" s="198">
        <v>530227545.71279377</v>
      </c>
      <c r="G449" s="206">
        <v>979396855.12273765</v>
      </c>
    </row>
    <row r="450" spans="1:11" x14ac:dyDescent="0.25">
      <c r="A450" s="143" t="s">
        <v>33</v>
      </c>
      <c r="B450" s="216">
        <v>115.91503879928749</v>
      </c>
      <c r="C450" s="198">
        <v>0</v>
      </c>
      <c r="D450" s="206">
        <v>115.91503879928749</v>
      </c>
      <c r="E450" s="216">
        <v>8675679.5468892585</v>
      </c>
      <c r="F450" s="198">
        <v>0</v>
      </c>
      <c r="G450" s="206">
        <v>8675679.5468892585</v>
      </c>
    </row>
    <row r="451" spans="1:11" x14ac:dyDescent="0.25">
      <c r="A451" s="143" t="s">
        <v>130</v>
      </c>
      <c r="B451" s="216">
        <v>5502.4971060429725</v>
      </c>
      <c r="C451" s="198">
        <v>0</v>
      </c>
      <c r="D451" s="206">
        <v>5502.4971060429725</v>
      </c>
      <c r="E451" s="216">
        <v>411835272.57731277</v>
      </c>
      <c r="F451" s="198">
        <v>0</v>
      </c>
      <c r="G451" s="206">
        <v>411835272.57731277</v>
      </c>
    </row>
    <row r="452" spans="1:11" x14ac:dyDescent="0.25">
      <c r="A452" s="5" t="s">
        <v>173</v>
      </c>
      <c r="B452" s="216">
        <v>382.90194776635082</v>
      </c>
      <c r="C452" s="198">
        <v>7084.326501638363</v>
      </c>
      <c r="D452" s="206">
        <v>7467.2284494047135</v>
      </c>
      <c r="E452" s="198">
        <v>28658357.285741668</v>
      </c>
      <c r="F452" s="198">
        <v>530227545.71279377</v>
      </c>
      <c r="G452" s="206">
        <v>558885902.99853551</v>
      </c>
    </row>
    <row r="453" spans="1:11" x14ac:dyDescent="0.25">
      <c r="A453" s="220" t="s">
        <v>174</v>
      </c>
      <c r="B453" s="221">
        <v>0.13021284504739311</v>
      </c>
      <c r="C453" s="222">
        <v>0</v>
      </c>
      <c r="D453" s="223">
        <v>0.13021284504739311</v>
      </c>
      <c r="E453" s="222">
        <v>9745.8011335011743</v>
      </c>
      <c r="F453" s="222">
        <v>0</v>
      </c>
      <c r="G453" s="223">
        <v>9745.8011335011743</v>
      </c>
      <c r="H453" s="198"/>
      <c r="I453" s="198"/>
      <c r="J453" s="198"/>
      <c r="K453" s="198"/>
    </row>
    <row r="454" spans="1:11" x14ac:dyDescent="0.25">
      <c r="A454" s="224" t="s">
        <v>177</v>
      </c>
      <c r="B454" s="211">
        <v>1.3926659417834604E-4</v>
      </c>
      <c r="C454" s="200">
        <v>1.5284442699600354E-4</v>
      </c>
      <c r="D454" s="212">
        <v>2.9211102117434955E-4</v>
      </c>
      <c r="E454" s="200">
        <v>10.423430429679762</v>
      </c>
      <c r="F454" s="200">
        <v>11.439665490181307</v>
      </c>
      <c r="G454" s="212">
        <v>21.863095919861067</v>
      </c>
    </row>
    <row r="455" spans="1:11" x14ac:dyDescent="0.25">
      <c r="A455" s="225" t="s">
        <v>178</v>
      </c>
      <c r="B455" s="216">
        <v>3.0080212732908502E-4</v>
      </c>
      <c r="C455" s="198">
        <v>1.8115807220298913E-3</v>
      </c>
      <c r="D455" s="198">
        <v>2.1123828493589763E-3</v>
      </c>
      <c r="E455" s="216">
        <v>22.513583144707212</v>
      </c>
      <c r="F455" s="198">
        <v>135.58804776719111</v>
      </c>
      <c r="G455" s="206">
        <v>158.1016309118983</v>
      </c>
    </row>
    <row r="456" spans="1:11" x14ac:dyDescent="0.25">
      <c r="A456" s="225" t="s">
        <v>179</v>
      </c>
      <c r="B456" s="216">
        <v>5.1932285317304308E-4</v>
      </c>
      <c r="C456" s="198">
        <v>3.6164964257743978E-3</v>
      </c>
      <c r="D456" s="198">
        <v>4.1358192789474404E-3</v>
      </c>
      <c r="E456" s="216">
        <v>38.868801685922726</v>
      </c>
      <c r="F456" s="198">
        <v>270.67725117892047</v>
      </c>
      <c r="G456" s="206">
        <v>309.54605286484309</v>
      </c>
    </row>
    <row r="457" spans="1:11" x14ac:dyDescent="0.25">
      <c r="A457" s="225" t="s">
        <v>180</v>
      </c>
      <c r="B457" s="216">
        <v>1.0418590838162349E-4</v>
      </c>
      <c r="C457" s="198">
        <v>5.1565071523992029E-5</v>
      </c>
      <c r="D457" s="198">
        <v>1.5575097990561552E-4</v>
      </c>
      <c r="E457" s="216">
        <v>7.7978109120564358</v>
      </c>
      <c r="F457" s="198">
        <v>3.8593959937261326</v>
      </c>
      <c r="G457" s="206">
        <v>11.657206905782569</v>
      </c>
    </row>
    <row r="458" spans="1:11" x14ac:dyDescent="0.25">
      <c r="A458" s="226" t="s">
        <v>181</v>
      </c>
      <c r="B458" s="216">
        <v>1.0147214489067236E-4</v>
      </c>
      <c r="C458" s="198">
        <v>5.1565071523992029E-5</v>
      </c>
      <c r="D458" s="198">
        <v>1.5303721641466439E-4</v>
      </c>
      <c r="E458" s="216">
        <v>7.5946988512106746</v>
      </c>
      <c r="F458" s="198">
        <v>3.8593959937261326</v>
      </c>
      <c r="G458" s="206">
        <v>11.454094844936808</v>
      </c>
    </row>
    <row r="459" spans="1:11" x14ac:dyDescent="0.25">
      <c r="A459" s="225" t="s">
        <v>182</v>
      </c>
      <c r="B459" s="216">
        <v>2.3164311841859789E-4</v>
      </c>
      <c r="C459" s="198">
        <v>3.653048630249209E-6</v>
      </c>
      <c r="D459" s="198">
        <v>2.352961670488471E-4</v>
      </c>
      <c r="E459" s="216">
        <v>17.337366104166193</v>
      </c>
      <c r="F459" s="198">
        <v>0.27341300674645236</v>
      </c>
      <c r="G459" s="206">
        <v>17.610779110912645</v>
      </c>
    </row>
    <row r="460" spans="1:11" x14ac:dyDescent="0.25">
      <c r="A460" s="143" t="s">
        <v>387</v>
      </c>
      <c r="B460" s="216">
        <v>3.2057826150575606E-6</v>
      </c>
      <c r="C460" s="198">
        <v>1.6159981232765751E-5</v>
      </c>
      <c r="D460" s="198">
        <v>1.9365763847823313E-5</v>
      </c>
      <c r="E460" s="216">
        <v>0.23993731057957421</v>
      </c>
      <c r="F460" s="198">
        <v>1.2094963700265084</v>
      </c>
      <c r="G460" s="206">
        <v>1.4494336806060826</v>
      </c>
    </row>
    <row r="461" spans="1:11" x14ac:dyDescent="0.25">
      <c r="A461" s="143" t="s">
        <v>388</v>
      </c>
      <c r="B461" s="216">
        <v>5.0056772162244745E-6</v>
      </c>
      <c r="C461" s="198">
        <v>1.5604996774713619E-5</v>
      </c>
      <c r="D461" s="198">
        <v>2.0610673990938094E-5</v>
      </c>
      <c r="E461" s="216">
        <v>0.37465070876890549</v>
      </c>
      <c r="F461" s="198">
        <v>1.1679584698416887</v>
      </c>
      <c r="G461" s="206">
        <v>1.542609178610594</v>
      </c>
    </row>
    <row r="462" spans="1:11" x14ac:dyDescent="0.25">
      <c r="A462" s="225" t="s">
        <v>85</v>
      </c>
      <c r="B462" s="216">
        <v>3.199220094025301E-3</v>
      </c>
      <c r="C462" s="198">
        <v>1.9620795140431701E-6</v>
      </c>
      <c r="D462" s="198">
        <v>3.2011821735393443E-3</v>
      </c>
      <c r="E462" s="216">
        <v>239.44613764735283</v>
      </c>
      <c r="F462" s="198">
        <v>0.1468521538333763</v>
      </c>
      <c r="G462" s="206">
        <v>239.59298980118618</v>
      </c>
    </row>
    <row r="463" spans="1:11" x14ac:dyDescent="0.25">
      <c r="A463" s="78" t="s">
        <v>86</v>
      </c>
      <c r="B463" s="216">
        <v>2.8826214421587266E-6</v>
      </c>
      <c r="C463" s="198">
        <v>3.8494036235911909E-6</v>
      </c>
      <c r="D463" s="198">
        <v>6.7320250657499171E-6</v>
      </c>
      <c r="E463" s="216">
        <v>0.21575026110688414</v>
      </c>
      <c r="F463" s="198">
        <v>0.28810922750704177</v>
      </c>
      <c r="G463" s="206">
        <v>0.50385948861392593</v>
      </c>
    </row>
    <row r="464" spans="1:11" x14ac:dyDescent="0.25">
      <c r="A464" s="143" t="s">
        <v>87</v>
      </c>
      <c r="B464" s="216">
        <v>-0.24453778201471493</v>
      </c>
      <c r="C464" s="198">
        <v>1.0065515557669407</v>
      </c>
      <c r="D464" s="198">
        <v>0.76201377375222568</v>
      </c>
      <c r="E464" s="216">
        <v>-18302.469255436827</v>
      </c>
      <c r="F464" s="198">
        <v>75335.511558406055</v>
      </c>
      <c r="G464" s="206">
        <v>57033.042302969232</v>
      </c>
    </row>
    <row r="465" spans="1:7" x14ac:dyDescent="0.25">
      <c r="A465" s="143" t="s">
        <v>175</v>
      </c>
      <c r="B465" s="216">
        <v>-0.24363104540562763</v>
      </c>
      <c r="C465" s="198">
        <v>1.0098746906037919</v>
      </c>
      <c r="D465" s="198">
        <v>0.76624364519816424</v>
      </c>
      <c r="E465" s="216">
        <v>-18234.604409465497</v>
      </c>
      <c r="F465" s="198">
        <v>75584.232114722705</v>
      </c>
      <c r="G465" s="206">
        <v>57349.627705257211</v>
      </c>
    </row>
    <row r="466" spans="1:7" x14ac:dyDescent="0.25">
      <c r="A466" s="143" t="s">
        <v>176</v>
      </c>
      <c r="B466" s="227">
        <v>-0.14689054790269657</v>
      </c>
      <c r="C466" s="214">
        <v>1.0109536449494649</v>
      </c>
      <c r="D466" s="215">
        <v>0.86406309704676831</v>
      </c>
      <c r="E466" s="227">
        <v>-10994.046460851587</v>
      </c>
      <c r="F466" s="214">
        <v>75664.986624627069</v>
      </c>
      <c r="G466" s="215">
        <v>64670.940163775485</v>
      </c>
    </row>
    <row r="467" spans="1:7" x14ac:dyDescent="0.25">
      <c r="A467" s="228" t="s">
        <v>185</v>
      </c>
      <c r="B467" s="216">
        <v>2.4368760381001654E-5</v>
      </c>
      <c r="C467" s="198">
        <v>6.1255503178025581E-5</v>
      </c>
      <c r="D467" s="206">
        <v>8.5624263559027242E-5</v>
      </c>
      <c r="E467" s="216">
        <v>1.8238837532253052</v>
      </c>
      <c r="F467" s="198">
        <v>4.5846778947829954</v>
      </c>
      <c r="G467" s="206">
        <v>6.408561648008301</v>
      </c>
    </row>
    <row r="468" spans="1:7" x14ac:dyDescent="0.25">
      <c r="A468" s="225" t="s">
        <v>186</v>
      </c>
      <c r="B468" s="216">
        <v>2.4095464447976635E-5</v>
      </c>
      <c r="C468" s="198">
        <v>5.6860801760167832E-4</v>
      </c>
      <c r="D468" s="206">
        <v>5.9270348204965495E-4</v>
      </c>
      <c r="E468" s="216">
        <v>1.8034288755756611</v>
      </c>
      <c r="F468" s="198">
        <v>42.557557669854745</v>
      </c>
      <c r="G468" s="206">
        <v>44.360986545430414</v>
      </c>
    </row>
    <row r="469" spans="1:7" x14ac:dyDescent="0.25">
      <c r="A469" s="225" t="s">
        <v>187</v>
      </c>
      <c r="B469" s="216">
        <v>4.4965760807766451E-5</v>
      </c>
      <c r="C469" s="198">
        <v>4.935118114045478E-4</v>
      </c>
      <c r="D469" s="206">
        <v>5.384775722123143E-4</v>
      </c>
      <c r="E469" s="216">
        <v>3.3654695317468328</v>
      </c>
      <c r="F469" s="198">
        <v>36.936970152461548</v>
      </c>
      <c r="G469" s="206">
        <v>40.302439684208387</v>
      </c>
    </row>
    <row r="470" spans="1:7" x14ac:dyDescent="0.25">
      <c r="A470" s="225" t="s">
        <v>188</v>
      </c>
      <c r="B470" s="216">
        <v>1.1400248680021626E-5</v>
      </c>
      <c r="C470" s="198">
        <v>4.4697435013876135E-7</v>
      </c>
      <c r="D470" s="206">
        <v>1.1847223030160387E-5</v>
      </c>
      <c r="E470" s="216">
        <v>0.85325342878048405</v>
      </c>
      <c r="F470" s="198">
        <v>3.3453866449525839E-2</v>
      </c>
      <c r="G470" s="206">
        <v>0.8867072952300098</v>
      </c>
    </row>
    <row r="471" spans="1:7" x14ac:dyDescent="0.25">
      <c r="A471" s="226" t="s">
        <v>189</v>
      </c>
      <c r="B471" s="216">
        <v>1.0773798599295225E-5</v>
      </c>
      <c r="C471" s="198">
        <v>4.4697435013876135E-7</v>
      </c>
      <c r="D471" s="206">
        <v>1.1220772949433987E-5</v>
      </c>
      <c r="E471" s="216">
        <v>0.80636667268047602</v>
      </c>
      <c r="F471" s="198">
        <v>3.3453866449525839E-2</v>
      </c>
      <c r="G471" s="206">
        <v>0.83982053913000176</v>
      </c>
    </row>
    <row r="472" spans="1:7" x14ac:dyDescent="0.25">
      <c r="A472" s="225" t="s">
        <v>190</v>
      </c>
      <c r="B472" s="216">
        <v>3.8104480144786418E-5</v>
      </c>
      <c r="C472" s="198">
        <v>5.4339332039402212E-7</v>
      </c>
      <c r="D472" s="206">
        <v>3.8647873465180438E-5</v>
      </c>
      <c r="E472" s="216">
        <v>2.8519358873648017</v>
      </c>
      <c r="F472" s="198">
        <v>4.0670359640061111E-2</v>
      </c>
      <c r="G472" s="206">
        <v>2.8926062470048626</v>
      </c>
    </row>
    <row r="473" spans="1:7" x14ac:dyDescent="0.25">
      <c r="A473" s="229" t="s">
        <v>191</v>
      </c>
      <c r="B473" s="216">
        <v>2.2764772913542797E-7</v>
      </c>
      <c r="C473" s="198">
        <v>1.6001681734967658E-7</v>
      </c>
      <c r="D473" s="198">
        <v>3.8766454648510455E-7</v>
      </c>
      <c r="E473" s="216">
        <v>1.7038330556709076E-2</v>
      </c>
      <c r="F473" s="198">
        <v>1.1976484188930252E-2</v>
      </c>
      <c r="G473" s="206">
        <v>2.9014814745639331E-2</v>
      </c>
    </row>
    <row r="474" spans="1:7" x14ac:dyDescent="0.25">
      <c r="A474" s="230" t="s">
        <v>192</v>
      </c>
      <c r="B474" s="227">
        <v>5.670991931547927E-7</v>
      </c>
      <c r="C474" s="214">
        <v>1.1621333103607795E-7</v>
      </c>
      <c r="D474" s="214">
        <v>6.8331252419087061E-7</v>
      </c>
      <c r="E474" s="227">
        <v>4.2444629463736838E-2</v>
      </c>
      <c r="F474" s="214">
        <v>8.6980052768767177E-3</v>
      </c>
      <c r="G474" s="215">
        <v>5.1142634740613549E-2</v>
      </c>
    </row>
    <row r="475" spans="1:7" x14ac:dyDescent="0.25">
      <c r="A475" s="229"/>
      <c r="E475" s="5"/>
      <c r="F475" s="5"/>
      <c r="G475" s="5"/>
    </row>
    <row r="476" spans="1:7" x14ac:dyDescent="0.25">
      <c r="A476" s="45" t="s">
        <v>396</v>
      </c>
      <c r="E476" s="5"/>
      <c r="F476" s="5"/>
      <c r="G476" s="5"/>
    </row>
    <row r="477" spans="1:7" x14ac:dyDescent="0.25">
      <c r="A477" s="69"/>
      <c r="B477" s="202" t="s">
        <v>390</v>
      </c>
      <c r="C477" s="203"/>
      <c r="D477" s="204"/>
      <c r="E477" s="202" t="s">
        <v>391</v>
      </c>
      <c r="F477" s="203"/>
      <c r="G477" s="204"/>
    </row>
    <row r="478" spans="1:7" x14ac:dyDescent="0.25">
      <c r="A478" s="78"/>
      <c r="B478" s="207" t="s">
        <v>343</v>
      </c>
      <c r="C478" s="208" t="s">
        <v>344</v>
      </c>
      <c r="D478" s="209" t="s">
        <v>345</v>
      </c>
      <c r="E478" s="207" t="s">
        <v>343</v>
      </c>
      <c r="F478" s="208" t="s">
        <v>344</v>
      </c>
      <c r="G478" s="209" t="s">
        <v>345</v>
      </c>
    </row>
    <row r="479" spans="1:7" x14ac:dyDescent="0.25">
      <c r="A479" s="69" t="s">
        <v>350</v>
      </c>
      <c r="B479" s="211">
        <v>6763.0755032141096</v>
      </c>
      <c r="C479" s="200">
        <v>40272.331258080405</v>
      </c>
      <c r="D479" s="212">
        <v>47035.406761294515</v>
      </c>
      <c r="E479" s="211">
        <v>177179272.98350924</v>
      </c>
      <c r="F479" s="200">
        <v>1055055850</v>
      </c>
      <c r="G479" s="212">
        <v>1232235122.9835091</v>
      </c>
    </row>
    <row r="480" spans="1:7" x14ac:dyDescent="0.25">
      <c r="A480" s="78" t="s">
        <v>355</v>
      </c>
      <c r="B480" s="216">
        <v>6560.8521127792419</v>
      </c>
      <c r="C480" s="198">
        <v>40272.331258080405</v>
      </c>
      <c r="D480" s="206">
        <v>46833.183370859646</v>
      </c>
      <c r="E480" s="216">
        <v>171881417.99423957</v>
      </c>
      <c r="F480" s="198">
        <v>1055055850</v>
      </c>
      <c r="G480" s="206">
        <v>1226937267.9942393</v>
      </c>
    </row>
    <row r="481" spans="1:11" x14ac:dyDescent="0.25">
      <c r="A481" s="143" t="s">
        <v>33</v>
      </c>
      <c r="B481" s="216">
        <v>557.10849435065234</v>
      </c>
      <c r="C481" s="198">
        <v>0</v>
      </c>
      <c r="D481" s="206">
        <v>557.10849435065234</v>
      </c>
      <c r="E481" s="216">
        <v>14595146.53578474</v>
      </c>
      <c r="F481" s="198">
        <v>0</v>
      </c>
      <c r="G481" s="206">
        <v>14595146.53578474</v>
      </c>
    </row>
    <row r="482" spans="1:11" x14ac:dyDescent="0.25">
      <c r="A482" s="143" t="s">
        <v>130</v>
      </c>
      <c r="B482" s="216">
        <v>4220.8990584336907</v>
      </c>
      <c r="C482" s="198">
        <v>0</v>
      </c>
      <c r="D482" s="206">
        <v>4220.8990584336907</v>
      </c>
      <c r="E482" s="216">
        <v>110579251.43001081</v>
      </c>
      <c r="F482" s="198">
        <v>0</v>
      </c>
      <c r="G482" s="206">
        <v>110579251.43001081</v>
      </c>
    </row>
    <row r="483" spans="1:11" x14ac:dyDescent="0.25">
      <c r="A483" s="5" t="s">
        <v>173</v>
      </c>
      <c r="B483" s="216">
        <v>1782.8445599948996</v>
      </c>
      <c r="C483" s="198">
        <v>40272.331258080405</v>
      </c>
      <c r="D483" s="206">
        <v>42055.175818075302</v>
      </c>
      <c r="E483" s="198">
        <v>46707020.028444044</v>
      </c>
      <c r="F483" s="198">
        <v>1055055850</v>
      </c>
      <c r="G483" s="206">
        <v>1101762870.0284441</v>
      </c>
    </row>
    <row r="484" spans="1:11" x14ac:dyDescent="0.25">
      <c r="A484" s="220" t="s">
        <v>174</v>
      </c>
      <c r="B484" s="221">
        <v>0.73997131730262367</v>
      </c>
      <c r="C484" s="222">
        <v>0</v>
      </c>
      <c r="D484" s="223">
        <v>0.73997131730262367</v>
      </c>
      <c r="E484" s="222">
        <v>19385.792745625924</v>
      </c>
      <c r="F484" s="222">
        <v>0</v>
      </c>
      <c r="G484" s="223">
        <v>19385.792745625924</v>
      </c>
      <c r="H484" s="198"/>
      <c r="I484" s="198"/>
      <c r="J484" s="198"/>
      <c r="K484" s="198"/>
    </row>
    <row r="485" spans="1:11" x14ac:dyDescent="0.25">
      <c r="A485" s="224" t="s">
        <v>177</v>
      </c>
      <c r="B485" s="211">
        <v>2.7094481956771405E-4</v>
      </c>
      <c r="C485" s="200">
        <v>3.443962972490144E-3</v>
      </c>
      <c r="D485" s="212">
        <v>3.714907792057858E-3</v>
      </c>
      <c r="E485" s="200">
        <v>7.0982212348274398</v>
      </c>
      <c r="F485" s="200">
        <v>90.225054467887574</v>
      </c>
      <c r="G485" s="212">
        <v>97.323275702714994</v>
      </c>
    </row>
    <row r="486" spans="1:11" x14ac:dyDescent="0.25">
      <c r="A486" s="225" t="s">
        <v>178</v>
      </c>
      <c r="B486" s="216">
        <v>4.900710306730377E-4</v>
      </c>
      <c r="C486" s="198">
        <v>1.7835017931529848E-2</v>
      </c>
      <c r="D486" s="198">
        <v>1.8325088962202887E-2</v>
      </c>
      <c r="E486" s="216">
        <v>12.838896872238415</v>
      </c>
      <c r="F486" s="198">
        <v>467.24238244191434</v>
      </c>
      <c r="G486" s="206">
        <v>480.08127931415271</v>
      </c>
    </row>
    <row r="487" spans="1:11" x14ac:dyDescent="0.25">
      <c r="A487" s="225" t="s">
        <v>179</v>
      </c>
      <c r="B487" s="216">
        <v>1.1435105011992127E-3</v>
      </c>
      <c r="C487" s="198">
        <v>1.3934275562217829E-2</v>
      </c>
      <c r="D487" s="198">
        <v>1.5077786063417042E-2</v>
      </c>
      <c r="E487" s="216">
        <v>29.95772546901145</v>
      </c>
      <c r="F487" s="198">
        <v>365.05060641306187</v>
      </c>
      <c r="G487" s="206">
        <v>395.00833188207326</v>
      </c>
    </row>
    <row r="488" spans="1:11" x14ac:dyDescent="0.25">
      <c r="A488" s="225" t="s">
        <v>180</v>
      </c>
      <c r="B488" s="216">
        <v>7.0932324766960061E-5</v>
      </c>
      <c r="C488" s="198">
        <v>1.9043085745280413E-4</v>
      </c>
      <c r="D488" s="198">
        <v>2.613631822197642E-4</v>
      </c>
      <c r="E488" s="216">
        <v>1.85828736161047</v>
      </c>
      <c r="F488" s="198">
        <v>4.9889138249423945</v>
      </c>
      <c r="G488" s="206">
        <v>6.8472011865528648</v>
      </c>
    </row>
    <row r="489" spans="1:11" x14ac:dyDescent="0.25">
      <c r="A489" s="226" t="s">
        <v>181</v>
      </c>
      <c r="B489" s="216">
        <v>5.8690878494585151E-5</v>
      </c>
      <c r="C489" s="198">
        <v>1.9043085745280413E-4</v>
      </c>
      <c r="D489" s="198">
        <v>2.4912173594738928E-4</v>
      </c>
      <c r="E489" s="216">
        <v>1.5375855522376034</v>
      </c>
      <c r="F489" s="198">
        <v>4.9889138249423945</v>
      </c>
      <c r="G489" s="206">
        <v>6.5264993771799977</v>
      </c>
    </row>
    <row r="490" spans="1:11" x14ac:dyDescent="0.25">
      <c r="A490" s="225" t="s">
        <v>182</v>
      </c>
      <c r="B490" s="216">
        <v>6.2696276458064847E-4</v>
      </c>
      <c r="C490" s="198">
        <v>2.0461692556068564E-5</v>
      </c>
      <c r="D490" s="198">
        <v>6.47424457136717E-4</v>
      </c>
      <c r="E490" s="216">
        <v>16.425190989415686</v>
      </c>
      <c r="F490" s="198">
        <v>0.53605609006928401</v>
      </c>
      <c r="G490" s="206">
        <v>16.96124707948497</v>
      </c>
    </row>
    <row r="491" spans="1:11" x14ac:dyDescent="0.25">
      <c r="A491" s="143" t="s">
        <v>387</v>
      </c>
      <c r="B491" s="216">
        <v>9.3786838401397108E-6</v>
      </c>
      <c r="C491" s="198">
        <v>1.970625426579929E-5</v>
      </c>
      <c r="D491" s="198">
        <v>2.9084938105939001E-5</v>
      </c>
      <c r="E491" s="216">
        <v>0.24570306564645386</v>
      </c>
      <c r="F491" s="198">
        <v>0.51626509306057033</v>
      </c>
      <c r="G491" s="206">
        <v>0.76196815870702417</v>
      </c>
    </row>
    <row r="492" spans="1:11" x14ac:dyDescent="0.25">
      <c r="A492" s="143" t="s">
        <v>388</v>
      </c>
      <c r="B492" s="216">
        <v>1.9354562226932028E-5</v>
      </c>
      <c r="C492" s="198">
        <v>1.7063603511441138E-5</v>
      </c>
      <c r="D492" s="198">
        <v>3.6418165738373169E-5</v>
      </c>
      <c r="E492" s="216">
        <v>0.50705145353651415</v>
      </c>
      <c r="F492" s="198">
        <v>0.44703284226224937</v>
      </c>
      <c r="G492" s="206">
        <v>0.95408429579876353</v>
      </c>
    </row>
    <row r="493" spans="1:11" x14ac:dyDescent="0.25">
      <c r="A493" s="225" t="s">
        <v>85</v>
      </c>
      <c r="B493" s="216">
        <v>6.3648274099818991E-3</v>
      </c>
      <c r="C493" s="198">
        <v>5.9368680138449185E-6</v>
      </c>
      <c r="D493" s="198">
        <v>6.3707642779957437E-3</v>
      </c>
      <c r="E493" s="216">
        <v>166.74595642620952</v>
      </c>
      <c r="F493" s="198">
        <v>0.15553426218473959</v>
      </c>
      <c r="G493" s="206">
        <v>166.90149068839426</v>
      </c>
    </row>
    <row r="494" spans="1:11" x14ac:dyDescent="0.25">
      <c r="A494" s="78" t="s">
        <v>86</v>
      </c>
      <c r="B494" s="216">
        <v>8.0393399996606927E-6</v>
      </c>
      <c r="C494" s="198">
        <v>1.1647540826816073E-5</v>
      </c>
      <c r="D494" s="198">
        <v>1.9686880826476767E-5</v>
      </c>
      <c r="E494" s="216">
        <v>0.21061489195709665</v>
      </c>
      <c r="F494" s="198">
        <v>0.30514265510717009</v>
      </c>
      <c r="G494" s="206">
        <v>0.5157575470642668</v>
      </c>
    </row>
    <row r="495" spans="1:11" x14ac:dyDescent="0.25">
      <c r="A495" s="143" t="s">
        <v>87</v>
      </c>
      <c r="B495" s="216">
        <v>0.42897523043693925</v>
      </c>
      <c r="C495" s="198">
        <v>2.8940661319689829</v>
      </c>
      <c r="D495" s="198">
        <v>3.3230413624059221</v>
      </c>
      <c r="E495" s="216">
        <v>11238.307101647628</v>
      </c>
      <c r="F495" s="198">
        <v>75818.839074733245</v>
      </c>
      <c r="G495" s="206">
        <v>87057.146176380862</v>
      </c>
    </row>
    <row r="496" spans="1:11" x14ac:dyDescent="0.25">
      <c r="A496" s="143" t="s">
        <v>175</v>
      </c>
      <c r="B496" s="216">
        <v>0.43058978674422099</v>
      </c>
      <c r="C496" s="198">
        <v>2.9328262733161239</v>
      </c>
      <c r="D496" s="198">
        <v>3.3634160600603451</v>
      </c>
      <c r="E496" s="216">
        <v>11280.605300533502</v>
      </c>
      <c r="F496" s="198">
        <v>76834.278524043068</v>
      </c>
      <c r="G496" s="206">
        <v>88114.883824576566</v>
      </c>
    </row>
    <row r="497" spans="1:7" x14ac:dyDescent="0.25">
      <c r="A497" s="143" t="s">
        <v>176</v>
      </c>
      <c r="B497" s="227">
        <v>0.62366503414358809</v>
      </c>
      <c r="C497" s="214">
        <v>2.9360909776756454</v>
      </c>
      <c r="D497" s="215">
        <v>3.5597560118192337</v>
      </c>
      <c r="E497" s="227">
        <v>16338.796939688418</v>
      </c>
      <c r="F497" s="214">
        <v>76919.807355512006</v>
      </c>
      <c r="G497" s="215">
        <v>93258.604295200421</v>
      </c>
    </row>
    <row r="498" spans="1:7" x14ac:dyDescent="0.25">
      <c r="A498" s="228" t="s">
        <v>185</v>
      </c>
      <c r="B498" s="216">
        <v>9.5023958161393951E-5</v>
      </c>
      <c r="C498" s="198">
        <v>8.2417562707981702E-4</v>
      </c>
      <c r="D498" s="206">
        <v>9.1919958524121095E-4</v>
      </c>
      <c r="E498" s="216">
        <v>2.4894407603537538</v>
      </c>
      <c r="F498" s="198">
        <v>21.591780004131468</v>
      </c>
      <c r="G498" s="206">
        <v>24.081220764485224</v>
      </c>
    </row>
    <row r="499" spans="1:7" x14ac:dyDescent="0.25">
      <c r="A499" s="225" t="s">
        <v>186</v>
      </c>
      <c r="B499" s="216">
        <v>7.2575828307853949E-5</v>
      </c>
      <c r="C499" s="198">
        <v>2.7404059343138841E-3</v>
      </c>
      <c r="D499" s="206">
        <v>2.8129817626217379E-3</v>
      </c>
      <c r="E499" s="216">
        <v>1.9013439210682217</v>
      </c>
      <c r="F499" s="198">
        <v>71.793244196472003</v>
      </c>
      <c r="G499" s="206">
        <v>73.694588117540221</v>
      </c>
    </row>
    <row r="500" spans="1:7" x14ac:dyDescent="0.25">
      <c r="A500" s="225" t="s">
        <v>187</v>
      </c>
      <c r="B500" s="216">
        <v>1.4889192646532442E-4</v>
      </c>
      <c r="C500" s="198">
        <v>2.0453018062315371E-3</v>
      </c>
      <c r="D500" s="206">
        <v>2.1941937326968616E-3</v>
      </c>
      <c r="E500" s="216">
        <v>3.9006755538516611</v>
      </c>
      <c r="F500" s="198">
        <v>53.582883539854137</v>
      </c>
      <c r="G500" s="206">
        <v>57.483559093705793</v>
      </c>
    </row>
    <row r="501" spans="1:7" x14ac:dyDescent="0.25">
      <c r="A501" s="225" t="s">
        <v>188</v>
      </c>
      <c r="B501" s="216">
        <v>1.4529217214406746E-5</v>
      </c>
      <c r="C501" s="198">
        <v>2.3255596938662014E-5</v>
      </c>
      <c r="D501" s="206">
        <v>3.7784814153068763E-5</v>
      </c>
      <c r="E501" s="216">
        <v>0.38063690725390631</v>
      </c>
      <c r="F501" s="198">
        <v>0.60925088836158336</v>
      </c>
      <c r="G501" s="206">
        <v>0.98988779561548967</v>
      </c>
    </row>
    <row r="502" spans="1:7" x14ac:dyDescent="0.25">
      <c r="A502" s="226" t="s">
        <v>189</v>
      </c>
      <c r="B502" s="216">
        <v>1.1163233715558183E-5</v>
      </c>
      <c r="C502" s="198">
        <v>2.3255596938662014E-5</v>
      </c>
      <c r="D502" s="206">
        <v>3.4418830654220193E-5</v>
      </c>
      <c r="E502" s="216">
        <v>0.29245476158407746</v>
      </c>
      <c r="F502" s="198">
        <v>0.60925088836158336</v>
      </c>
      <c r="G502" s="206">
        <v>0.90170564994566071</v>
      </c>
    </row>
    <row r="503" spans="1:7" x14ac:dyDescent="0.25">
      <c r="A503" s="225" t="s">
        <v>190</v>
      </c>
      <c r="B503" s="216">
        <v>1.9622413184175862E-4</v>
      </c>
      <c r="C503" s="198">
        <v>3.2284798520636531E-6</v>
      </c>
      <c r="D503" s="206">
        <v>1.9945261169382228E-4</v>
      </c>
      <c r="E503" s="216">
        <v>5.1406862166510372</v>
      </c>
      <c r="F503" s="198">
        <v>8.4579820639100758E-2</v>
      </c>
      <c r="G503" s="206">
        <v>5.2252660372901394</v>
      </c>
    </row>
    <row r="504" spans="1:7" x14ac:dyDescent="0.25">
      <c r="A504" s="229" t="s">
        <v>191</v>
      </c>
      <c r="B504" s="216">
        <v>1.1634929208140775E-6</v>
      </c>
      <c r="C504" s="198">
        <v>8.3255037040410007E-6</v>
      </c>
      <c r="D504" s="198">
        <v>9.4889966248550778E-6</v>
      </c>
      <c r="E504" s="216">
        <v>3.0481225550909187E-2</v>
      </c>
      <c r="F504" s="198">
        <v>0.21811181803344681</v>
      </c>
      <c r="G504" s="206">
        <v>0.24859304358435599</v>
      </c>
    </row>
    <row r="505" spans="1:7" x14ac:dyDescent="0.25">
      <c r="A505" s="230" t="s">
        <v>192</v>
      </c>
      <c r="B505" s="227">
        <v>2.9511149935849191E-6</v>
      </c>
      <c r="C505" s="214">
        <v>6.046455204052124E-6</v>
      </c>
      <c r="D505" s="214">
        <v>8.9975701976370436E-6</v>
      </c>
      <c r="E505" s="227">
        <v>7.7313407015139141E-2</v>
      </c>
      <c r="F505" s="214">
        <v>0.15840523097401166</v>
      </c>
      <c r="G505" s="215">
        <v>0.23571863798915083</v>
      </c>
    </row>
    <row r="506" spans="1:7" x14ac:dyDescent="0.25">
      <c r="A506" s="229"/>
      <c r="E506" s="5"/>
      <c r="F506" s="5"/>
      <c r="G506" s="5"/>
    </row>
    <row r="507" spans="1:7" x14ac:dyDescent="0.25">
      <c r="A507" s="77" t="s">
        <v>924</v>
      </c>
      <c r="E507" s="5"/>
      <c r="F507" s="5"/>
      <c r="G507" s="5"/>
    </row>
    <row r="508" spans="1:7" x14ac:dyDescent="0.25">
      <c r="A508" s="69"/>
      <c r="B508" s="202" t="s">
        <v>390</v>
      </c>
      <c r="C508" s="203"/>
      <c r="D508" s="204"/>
      <c r="E508" s="202" t="s">
        <v>391</v>
      </c>
      <c r="F508" s="203"/>
      <c r="G508" s="204"/>
    </row>
    <row r="509" spans="1:7" x14ac:dyDescent="0.25">
      <c r="A509" s="78"/>
      <c r="B509" s="207" t="s">
        <v>343</v>
      </c>
      <c r="C509" s="208" t="s">
        <v>344</v>
      </c>
      <c r="D509" s="209" t="s">
        <v>345</v>
      </c>
      <c r="E509" s="207" t="s">
        <v>343</v>
      </c>
      <c r="F509" s="208" t="s">
        <v>344</v>
      </c>
      <c r="G509" s="209" t="s">
        <v>345</v>
      </c>
    </row>
    <row r="510" spans="1:7" x14ac:dyDescent="0.25">
      <c r="A510" s="69" t="s">
        <v>350</v>
      </c>
      <c r="B510" s="211">
        <v>27791.182343447643</v>
      </c>
      <c r="C510" s="200">
        <v>40151.514264306163</v>
      </c>
      <c r="D510" s="212">
        <v>67942.696607753809</v>
      </c>
      <c r="E510" s="211">
        <v>730265098.26896131</v>
      </c>
      <c r="F510" s="200">
        <v>1055055850</v>
      </c>
      <c r="G510" s="212">
        <v>1785320948.2689614</v>
      </c>
    </row>
    <row r="511" spans="1:7" x14ac:dyDescent="0.25">
      <c r="A511" s="78" t="s">
        <v>355</v>
      </c>
      <c r="B511" s="216">
        <v>27754.828645612914</v>
      </c>
      <c r="C511" s="198">
        <v>0</v>
      </c>
      <c r="D511" s="206">
        <v>27754.828645612914</v>
      </c>
      <c r="E511" s="216">
        <v>729309837.12196743</v>
      </c>
      <c r="F511" s="198">
        <v>0</v>
      </c>
      <c r="G511" s="206">
        <v>729309837.12196743</v>
      </c>
    </row>
    <row r="512" spans="1:7" x14ac:dyDescent="0.25">
      <c r="A512" s="143" t="s">
        <v>33</v>
      </c>
      <c r="B512" s="216">
        <v>102.57370609280854</v>
      </c>
      <c r="C512" s="198">
        <v>0</v>
      </c>
      <c r="D512" s="206">
        <v>102.57370609280854</v>
      </c>
      <c r="E512" s="216">
        <v>2695315.2490590974</v>
      </c>
      <c r="F512" s="198">
        <v>0</v>
      </c>
      <c r="G512" s="206">
        <v>2695315.2490590974</v>
      </c>
    </row>
    <row r="513" spans="1:11" x14ac:dyDescent="0.25">
      <c r="A513" s="143" t="s">
        <v>130</v>
      </c>
      <c r="B513" s="216">
        <v>27255.555515914119</v>
      </c>
      <c r="C513" s="198">
        <v>0</v>
      </c>
      <c r="D513" s="206">
        <v>27255.555515914119</v>
      </c>
      <c r="E513" s="216">
        <v>716190505.36354351</v>
      </c>
      <c r="F513" s="198">
        <v>0</v>
      </c>
      <c r="G513" s="206">
        <v>716190505.36354351</v>
      </c>
    </row>
    <row r="514" spans="1:11" x14ac:dyDescent="0.25">
      <c r="A514" s="5" t="s">
        <v>173</v>
      </c>
      <c r="B514" s="216">
        <v>396.69942360597952</v>
      </c>
      <c r="C514" s="198">
        <v>0</v>
      </c>
      <c r="D514" s="206">
        <v>396.69942360597952</v>
      </c>
      <c r="E514" s="198">
        <v>10424016.509364627</v>
      </c>
      <c r="F514" s="198">
        <v>0</v>
      </c>
      <c r="G514" s="206">
        <v>10424016.509364627</v>
      </c>
    </row>
    <row r="515" spans="1:11" x14ac:dyDescent="0.25">
      <c r="A515" s="220" t="s">
        <v>174</v>
      </c>
      <c r="B515" s="221">
        <v>2.525726660725102E-4</v>
      </c>
      <c r="C515" s="222">
        <v>0</v>
      </c>
      <c r="D515" s="223">
        <v>2.525726660725102E-4</v>
      </c>
      <c r="E515" s="222">
        <v>6.6368174095688302</v>
      </c>
      <c r="F515" s="222">
        <v>0</v>
      </c>
      <c r="G515" s="223">
        <v>6.6368174095688302</v>
      </c>
      <c r="H515" s="198"/>
      <c r="I515" s="198"/>
      <c r="J515" s="198"/>
      <c r="K515" s="198"/>
    </row>
    <row r="516" spans="1:11" x14ac:dyDescent="0.25">
      <c r="A516" s="224" t="s">
        <v>177</v>
      </c>
      <c r="B516" s="211">
        <v>5.2452410407112407E-4</v>
      </c>
      <c r="C516" s="200">
        <v>3.443962972490144E-3</v>
      </c>
      <c r="D516" s="212">
        <v>3.9684870765612683E-3</v>
      </c>
      <c r="E516" s="200">
        <v>13.782848159184146</v>
      </c>
      <c r="F516" s="200">
        <v>90.496544100188117</v>
      </c>
      <c r="G516" s="212">
        <v>104.27939225937227</v>
      </c>
    </row>
    <row r="517" spans="1:11" x14ac:dyDescent="0.25">
      <c r="A517" s="225" t="s">
        <v>178</v>
      </c>
      <c r="B517" s="216">
        <v>1.2287539318443482E-3</v>
      </c>
      <c r="C517" s="198">
        <v>1.7418483987405156E-2</v>
      </c>
      <c r="D517" s="198">
        <v>1.8647237919249503E-2</v>
      </c>
      <c r="E517" s="216">
        <v>32.287799047104834</v>
      </c>
      <c r="F517" s="198">
        <v>457.7031219313269</v>
      </c>
      <c r="G517" s="206">
        <v>489.99092097843169</v>
      </c>
    </row>
    <row r="518" spans="1:11" x14ac:dyDescent="0.25">
      <c r="A518" s="225" t="s">
        <v>179</v>
      </c>
      <c r="B518" s="216">
        <v>1.8218137879956169E-3</v>
      </c>
      <c r="C518" s="198">
        <v>1.3166385769602112E-2</v>
      </c>
      <c r="D518" s="198">
        <v>1.4988199557597729E-2</v>
      </c>
      <c r="E518" s="216">
        <v>47.871551792111475</v>
      </c>
      <c r="F518" s="198">
        <v>345.97131849456804</v>
      </c>
      <c r="G518" s="206">
        <v>393.8428702866795</v>
      </c>
    </row>
    <row r="519" spans="1:11" x14ac:dyDescent="0.25">
      <c r="A519" s="225" t="s">
        <v>180</v>
      </c>
      <c r="B519" s="216">
        <v>5.2511739965059112E-4</v>
      </c>
      <c r="C519" s="198">
        <v>7.234929427361056E-5</v>
      </c>
      <c r="D519" s="198">
        <v>5.9746669392420168E-4</v>
      </c>
      <c r="E519" s="216">
        <v>13.798438105998493</v>
      </c>
      <c r="F519" s="198">
        <v>1.9011125125759532</v>
      </c>
      <c r="G519" s="206">
        <v>15.699550618574444</v>
      </c>
    </row>
    <row r="520" spans="1:11" x14ac:dyDescent="0.25">
      <c r="A520" s="226" t="s">
        <v>181</v>
      </c>
      <c r="B520" s="216">
        <v>5.219087749677991E-4</v>
      </c>
      <c r="C520" s="198">
        <v>7.234929427361056E-5</v>
      </c>
      <c r="D520" s="198">
        <v>5.9425806924140966E-4</v>
      </c>
      <c r="E520" s="216">
        <v>13.71412551395651</v>
      </c>
      <c r="F520" s="198">
        <v>1.9011125125759532</v>
      </c>
      <c r="G520" s="206">
        <v>15.615238026532465</v>
      </c>
    </row>
    <row r="521" spans="1:11" x14ac:dyDescent="0.25">
      <c r="A521" s="225" t="s">
        <v>182</v>
      </c>
      <c r="B521" s="216">
        <v>6.948670075998841E-4</v>
      </c>
      <c r="C521" s="198">
        <v>0</v>
      </c>
      <c r="D521" s="198">
        <v>6.948670075998841E-4</v>
      </c>
      <c r="E521" s="216">
        <v>18.258925342499055</v>
      </c>
      <c r="F521" s="198">
        <v>0</v>
      </c>
      <c r="G521" s="206">
        <v>18.258925342499055</v>
      </c>
    </row>
    <row r="522" spans="1:11" x14ac:dyDescent="0.25">
      <c r="A522" s="143" t="s">
        <v>387</v>
      </c>
      <c r="B522" s="216">
        <v>8.9094439172746815E-6</v>
      </c>
      <c r="C522" s="198">
        <v>2.27414349262353E-5</v>
      </c>
      <c r="D522" s="198">
        <v>3.165087884350998E-5</v>
      </c>
      <c r="E522" s="216">
        <v>0.2341122395357311</v>
      </c>
      <c r="F522" s="198">
        <v>0.5975735758899775</v>
      </c>
      <c r="G522" s="206">
        <v>0.83168581542570852</v>
      </c>
    </row>
    <row r="523" spans="1:11" x14ac:dyDescent="0.25">
      <c r="A523" s="143" t="s">
        <v>388</v>
      </c>
      <c r="B523" s="216">
        <v>9.1672994312941962E-6</v>
      </c>
      <c r="C523" s="198">
        <v>2.1830001716024152E-5</v>
      </c>
      <c r="D523" s="198">
        <v>3.0997301147318347E-5</v>
      </c>
      <c r="E523" s="216">
        <v>0.24088787361842606</v>
      </c>
      <c r="F523" s="198">
        <v>0.5736239700547523</v>
      </c>
      <c r="G523" s="206">
        <v>0.81451184367317842</v>
      </c>
    </row>
    <row r="524" spans="1:11" x14ac:dyDescent="0.25">
      <c r="A524" s="225" t="s">
        <v>85</v>
      </c>
      <c r="B524" s="216">
        <v>1.1907594472705858E-2</v>
      </c>
      <c r="C524" s="198">
        <v>5.9368680138449185E-6</v>
      </c>
      <c r="D524" s="198">
        <v>1.1913531340719702E-2</v>
      </c>
      <c r="E524" s="216">
        <v>312.89423171330742</v>
      </c>
      <c r="F524" s="198">
        <v>0.15600226899171474</v>
      </c>
      <c r="G524" s="206">
        <v>313.05023398229912</v>
      </c>
    </row>
    <row r="525" spans="1:11" x14ac:dyDescent="0.25">
      <c r="A525" s="78" t="s">
        <v>86</v>
      </c>
      <c r="B525" s="216">
        <v>8.4080987471413332E-6</v>
      </c>
      <c r="C525" s="198">
        <v>1.1647540826816073E-5</v>
      </c>
      <c r="D525" s="198">
        <v>2.0055639573957404E-5</v>
      </c>
      <c r="E525" s="216">
        <v>0.2209384610541395</v>
      </c>
      <c r="F525" s="198">
        <v>0.30606083762003017</v>
      </c>
      <c r="G525" s="206">
        <v>0.52699929867416972</v>
      </c>
    </row>
    <row r="526" spans="1:11" x14ac:dyDescent="0.25">
      <c r="A526" s="143" t="s">
        <v>87</v>
      </c>
      <c r="B526" s="216">
        <v>-1.8075084983577514</v>
      </c>
      <c r="C526" s="198">
        <v>2.7894794340611657</v>
      </c>
      <c r="D526" s="198">
        <v>0.98197093570341432</v>
      </c>
      <c r="E526" s="216">
        <v>-47495.653652404406</v>
      </c>
      <c r="F526" s="198">
        <v>73298.769655052252</v>
      </c>
      <c r="G526" s="206">
        <v>25803.116002647836</v>
      </c>
    </row>
    <row r="527" spans="1:11" x14ac:dyDescent="0.25">
      <c r="A527" s="143" t="s">
        <v>175</v>
      </c>
      <c r="B527" s="216">
        <v>-1.8039428325309745</v>
      </c>
      <c r="C527" s="198">
        <v>2.8275850220675394</v>
      </c>
      <c r="D527" s="198">
        <v>1.0236421895365648</v>
      </c>
      <c r="E527" s="216">
        <v>-47401.959139043793</v>
      </c>
      <c r="F527" s="198">
        <v>74300.06498053277</v>
      </c>
      <c r="G527" s="206">
        <v>26898.105841488974</v>
      </c>
    </row>
    <row r="528" spans="1:11" x14ac:dyDescent="0.25">
      <c r="A528" s="143" t="s">
        <v>176</v>
      </c>
      <c r="B528" s="227">
        <v>-1.4444868521818064</v>
      </c>
      <c r="C528" s="214">
        <v>2.8308497264270609</v>
      </c>
      <c r="D528" s="215">
        <v>1.3863628742452545</v>
      </c>
      <c r="E528" s="227">
        <v>-37956.583495465224</v>
      </c>
      <c r="F528" s="214">
        <v>74385.851170571827</v>
      </c>
      <c r="G528" s="215">
        <v>36429.267675106603</v>
      </c>
    </row>
    <row r="529" spans="1:7" x14ac:dyDescent="0.25">
      <c r="A529" s="228" t="s">
        <v>185</v>
      </c>
      <c r="B529" s="216">
        <v>4.3821050020969923E-5</v>
      </c>
      <c r="C529" s="198">
        <v>8.2417562707981702E-4</v>
      </c>
      <c r="D529" s="206">
        <v>8.679966771007869E-4</v>
      </c>
      <c r="E529" s="216">
        <v>1.1514797393050669</v>
      </c>
      <c r="F529" s="198">
        <v>21.65675025489616</v>
      </c>
      <c r="G529" s="206">
        <v>22.808229994201227</v>
      </c>
    </row>
    <row r="530" spans="1:7" x14ac:dyDescent="0.25">
      <c r="A530" s="225" t="s">
        <v>186</v>
      </c>
      <c r="B530" s="216">
        <v>6.4867198915259482E-5</v>
      </c>
      <c r="C530" s="198">
        <v>2.3238719901891923E-3</v>
      </c>
      <c r="D530" s="206">
        <v>2.3887391891044517E-3</v>
      </c>
      <c r="E530" s="216">
        <v>1.7045065159472339</v>
      </c>
      <c r="F530" s="198">
        <v>61.064066519649565</v>
      </c>
      <c r="G530" s="206">
        <v>62.768573035596788</v>
      </c>
    </row>
    <row r="531" spans="1:7" x14ac:dyDescent="0.25">
      <c r="A531" s="225" t="s">
        <v>187</v>
      </c>
      <c r="B531" s="216">
        <v>1.0749979851548913E-4</v>
      </c>
      <c r="C531" s="198">
        <v>1.9907504389749986E-3</v>
      </c>
      <c r="D531" s="206">
        <v>2.0982502374904876E-3</v>
      </c>
      <c r="E531" s="216">
        <v>2.8247575060553705</v>
      </c>
      <c r="F531" s="198">
        <v>52.310677069477528</v>
      </c>
      <c r="G531" s="206">
        <v>55.135434575532891</v>
      </c>
    </row>
    <row r="532" spans="1:7" x14ac:dyDescent="0.25">
      <c r="A532" s="225" t="s">
        <v>188</v>
      </c>
      <c r="B532" s="216">
        <v>5.0642728657092489E-5</v>
      </c>
      <c r="C532" s="198">
        <v>2.1356848576708753E-6</v>
      </c>
      <c r="D532" s="206">
        <v>5.2778413514763367E-5</v>
      </c>
      <c r="E532" s="216">
        <v>1.3307320560292544</v>
      </c>
      <c r="F532" s="198">
        <v>5.6119098971198211E-2</v>
      </c>
      <c r="G532" s="206">
        <v>1.3868511550004525</v>
      </c>
    </row>
    <row r="533" spans="1:7" x14ac:dyDescent="0.25">
      <c r="A533" s="226" t="s">
        <v>189</v>
      </c>
      <c r="B533" s="216">
        <v>5.0446109500850632E-5</v>
      </c>
      <c r="C533" s="198">
        <v>2.1356848576708753E-6</v>
      </c>
      <c r="D533" s="206">
        <v>5.258179435852151E-5</v>
      </c>
      <c r="E533" s="216">
        <v>1.3255655213464155</v>
      </c>
      <c r="F533" s="198">
        <v>5.6119098971198211E-2</v>
      </c>
      <c r="G533" s="206">
        <v>1.3816846203176139</v>
      </c>
    </row>
    <row r="534" spans="1:7" x14ac:dyDescent="0.25">
      <c r="A534" s="225" t="s">
        <v>190</v>
      </c>
      <c r="B534" s="216">
        <v>2.0536687632504513E-5</v>
      </c>
      <c r="C534" s="198">
        <v>0</v>
      </c>
      <c r="D534" s="206">
        <v>2.0536687632504513E-5</v>
      </c>
      <c r="E534" s="216">
        <v>0.53963973273003929</v>
      </c>
      <c r="F534" s="198">
        <v>0</v>
      </c>
      <c r="G534" s="206">
        <v>0.53963973273003929</v>
      </c>
    </row>
    <row r="535" spans="1:7" x14ac:dyDescent="0.25">
      <c r="A535" s="229" t="s">
        <v>191</v>
      </c>
      <c r="B535" s="216">
        <v>1.3156593109352542E-7</v>
      </c>
      <c r="C535" s="198">
        <v>7.6457517904617337E-7</v>
      </c>
      <c r="D535" s="198">
        <v>8.9614111013969885E-7</v>
      </c>
      <c r="E535" s="216">
        <v>3.4571399810023971E-3</v>
      </c>
      <c r="F535" s="198">
        <v>2.009063743168896E-2</v>
      </c>
      <c r="G535" s="206">
        <v>2.3547777412691359E-2</v>
      </c>
    </row>
    <row r="536" spans="1:7" x14ac:dyDescent="0.25">
      <c r="A536" s="230" t="s">
        <v>192</v>
      </c>
      <c r="B536" s="227">
        <v>2.7465739060687365E-7</v>
      </c>
      <c r="C536" s="214">
        <v>5.5527806299442752E-7</v>
      </c>
      <c r="D536" s="214">
        <v>8.2993545360130112E-7</v>
      </c>
      <c r="E536" s="227">
        <v>7.2171346962902547E-3</v>
      </c>
      <c r="F536" s="214">
        <v>1.4590965732511535E-2</v>
      </c>
      <c r="G536" s="215">
        <v>2.180810042880179E-2</v>
      </c>
    </row>
    <row r="537" spans="1:7" x14ac:dyDescent="0.25">
      <c r="E537" s="5"/>
      <c r="F537" s="5"/>
      <c r="G537" s="5"/>
    </row>
    <row r="538" spans="1:7" x14ac:dyDescent="0.25">
      <c r="A538" s="77" t="s">
        <v>925</v>
      </c>
      <c r="E538" s="5"/>
      <c r="F538" s="5"/>
      <c r="G538" s="5"/>
    </row>
    <row r="539" spans="1:7" x14ac:dyDescent="0.25">
      <c r="A539" s="69"/>
      <c r="B539" s="202" t="s">
        <v>390</v>
      </c>
      <c r="C539" s="203"/>
      <c r="D539" s="204"/>
      <c r="E539" s="202" t="s">
        <v>391</v>
      </c>
      <c r="F539" s="203"/>
      <c r="G539" s="204"/>
    </row>
    <row r="540" spans="1:7" x14ac:dyDescent="0.25">
      <c r="A540" s="78"/>
      <c r="B540" s="207" t="s">
        <v>343</v>
      </c>
      <c r="C540" s="208" t="s">
        <v>344</v>
      </c>
      <c r="D540" s="209" t="s">
        <v>345</v>
      </c>
      <c r="E540" s="207" t="s">
        <v>343</v>
      </c>
      <c r="F540" s="208" t="s">
        <v>344</v>
      </c>
      <c r="G540" s="209" t="s">
        <v>345</v>
      </c>
    </row>
    <row r="541" spans="1:7" x14ac:dyDescent="0.25">
      <c r="A541" s="69" t="s">
        <v>350</v>
      </c>
      <c r="B541" s="211">
        <v>17239.024177676107</v>
      </c>
      <c r="C541" s="200">
        <v>40211.922761193287</v>
      </c>
      <c r="D541" s="212">
        <v>57450.946938869398</v>
      </c>
      <c r="E541" s="211">
        <v>452306979.07589644</v>
      </c>
      <c r="F541" s="200">
        <v>1055055850</v>
      </c>
      <c r="G541" s="212">
        <v>1507362829.0758965</v>
      </c>
    </row>
    <row r="542" spans="1:7" x14ac:dyDescent="0.25">
      <c r="A542" s="78" t="s">
        <v>355</v>
      </c>
      <c r="B542" s="216">
        <v>17119.436451341593</v>
      </c>
      <c r="C542" s="198">
        <v>20208.853506721891</v>
      </c>
      <c r="D542" s="206">
        <v>37328.289958063484</v>
      </c>
      <c r="E542" s="216">
        <v>449169309.40994376</v>
      </c>
      <c r="F542" s="198">
        <v>530227545.71279365</v>
      </c>
      <c r="G542" s="206">
        <v>979396855.12273753</v>
      </c>
    </row>
    <row r="543" spans="1:7" x14ac:dyDescent="0.25">
      <c r="A543" s="143" t="s">
        <v>33</v>
      </c>
      <c r="B543" s="216">
        <v>330.66093689767723</v>
      </c>
      <c r="C543" s="198">
        <v>0</v>
      </c>
      <c r="D543" s="206">
        <v>330.66093689767723</v>
      </c>
      <c r="E543" s="216">
        <v>8675679.5468892567</v>
      </c>
      <c r="F543" s="198">
        <v>0</v>
      </c>
      <c r="G543" s="206">
        <v>8675679.5468892567</v>
      </c>
    </row>
    <row r="544" spans="1:7" x14ac:dyDescent="0.25">
      <c r="A544" s="143" t="s">
        <v>130</v>
      </c>
      <c r="B544" s="216">
        <v>15696.503811825589</v>
      </c>
      <c r="C544" s="198">
        <v>0</v>
      </c>
      <c r="D544" s="206">
        <v>15696.503811825589</v>
      </c>
      <c r="E544" s="216">
        <v>411835272.57731277</v>
      </c>
      <c r="F544" s="198">
        <v>0</v>
      </c>
      <c r="G544" s="206">
        <v>411835272.57731277</v>
      </c>
    </row>
    <row r="545" spans="1:11" x14ac:dyDescent="0.25">
      <c r="A545" s="5" t="s">
        <v>173</v>
      </c>
      <c r="B545" s="216">
        <v>1092.2717026183257</v>
      </c>
      <c r="C545" s="198">
        <v>20208.853506721891</v>
      </c>
      <c r="D545" s="206">
        <v>21301.125209340218</v>
      </c>
      <c r="E545" s="198">
        <v>28658357.285741664</v>
      </c>
      <c r="F545" s="198">
        <v>530227545.71279365</v>
      </c>
      <c r="G545" s="206">
        <v>558885902.99853551</v>
      </c>
    </row>
    <row r="546" spans="1:11" x14ac:dyDescent="0.25">
      <c r="A546" s="220" t="s">
        <v>174</v>
      </c>
      <c r="B546" s="221">
        <v>0.37144706834837149</v>
      </c>
      <c r="C546" s="222">
        <v>0</v>
      </c>
      <c r="D546" s="223">
        <v>0.37144706834837149</v>
      </c>
      <c r="E546" s="222">
        <v>9745.8011335011724</v>
      </c>
      <c r="F546" s="222">
        <v>0</v>
      </c>
      <c r="G546" s="223">
        <v>9745.8011335011724</v>
      </c>
      <c r="H546" s="198"/>
      <c r="I546" s="198"/>
      <c r="J546" s="198"/>
      <c r="K546" s="198"/>
    </row>
    <row r="547" spans="1:11" x14ac:dyDescent="0.25">
      <c r="A547" s="224" t="s">
        <v>177</v>
      </c>
      <c r="B547" s="211">
        <v>3.9727392568360655E-4</v>
      </c>
      <c r="C547" s="200">
        <v>3.443962972490144E-3</v>
      </c>
      <c r="D547" s="212">
        <v>3.8412368981737507E-3</v>
      </c>
      <c r="E547" s="200">
        <v>10.42343042967976</v>
      </c>
      <c r="F547" s="200">
        <v>90.360595360928954</v>
      </c>
      <c r="G547" s="212">
        <v>100.78402579060871</v>
      </c>
    </row>
    <row r="548" spans="1:11" x14ac:dyDescent="0.25">
      <c r="A548" s="225" t="s">
        <v>178</v>
      </c>
      <c r="B548" s="216">
        <v>8.5807255273990417E-4</v>
      </c>
      <c r="C548" s="198">
        <v>1.7569950876177774E-2</v>
      </c>
      <c r="D548" s="198">
        <v>1.8428023428917677E-2</v>
      </c>
      <c r="E548" s="216">
        <v>22.513583144707212</v>
      </c>
      <c r="F548" s="198">
        <v>460.9896315133052</v>
      </c>
      <c r="G548" s="206">
        <v>483.50321465801244</v>
      </c>
    </row>
    <row r="549" spans="1:11" x14ac:dyDescent="0.25">
      <c r="A549" s="225" t="s">
        <v>179</v>
      </c>
      <c r="B549" s="216">
        <v>1.4814279748455628E-3</v>
      </c>
      <c r="C549" s="198">
        <v>1.2864267924179064E-2</v>
      </c>
      <c r="D549" s="198">
        <v>1.4345695899024626E-2</v>
      </c>
      <c r="E549" s="216">
        <v>38.868801685922719</v>
      </c>
      <c r="F549" s="198">
        <v>337.5247985523016</v>
      </c>
      <c r="G549" s="206">
        <v>376.39360023822434</v>
      </c>
    </row>
    <row r="550" spans="1:11" x14ac:dyDescent="0.25">
      <c r="A550" s="225" t="s">
        <v>180</v>
      </c>
      <c r="B550" s="216">
        <v>2.9720224773124908E-4</v>
      </c>
      <c r="C550" s="198">
        <v>1.5799308142447035E-4</v>
      </c>
      <c r="D550" s="198">
        <v>4.5519532915571943E-4</v>
      </c>
      <c r="E550" s="216">
        <v>7.7978109120564358</v>
      </c>
      <c r="F550" s="198">
        <v>4.145325897653426</v>
      </c>
      <c r="G550" s="206">
        <v>11.943136809709861</v>
      </c>
    </row>
    <row r="551" spans="1:11" x14ac:dyDescent="0.25">
      <c r="A551" s="226" t="s">
        <v>181</v>
      </c>
      <c r="B551" s="216">
        <v>2.8946092626225148E-4</v>
      </c>
      <c r="C551" s="198">
        <v>1.5799308142447035E-4</v>
      </c>
      <c r="D551" s="198">
        <v>4.4745400768672183E-4</v>
      </c>
      <c r="E551" s="216">
        <v>7.5946988512106746</v>
      </c>
      <c r="F551" s="198">
        <v>4.145325897653426</v>
      </c>
      <c r="G551" s="206">
        <v>11.7400247488641</v>
      </c>
    </row>
    <row r="552" spans="1:11" x14ac:dyDescent="0.25">
      <c r="A552" s="225" t="s">
        <v>182</v>
      </c>
      <c r="B552" s="216">
        <v>6.6078855130111028E-4</v>
      </c>
      <c r="C552" s="198">
        <v>1.0420740010297999E-5</v>
      </c>
      <c r="D552" s="198">
        <v>6.7120929131140824E-4</v>
      </c>
      <c r="E552" s="216">
        <v>17.337366104166193</v>
      </c>
      <c r="F552" s="198">
        <v>0.27341300674645236</v>
      </c>
      <c r="G552" s="206">
        <v>17.610779110912642</v>
      </c>
    </row>
    <row r="553" spans="1:11" x14ac:dyDescent="0.25">
      <c r="A553" s="143" t="s">
        <v>387</v>
      </c>
      <c r="B553" s="216">
        <v>9.1448624265286843E-6</v>
      </c>
      <c r="C553" s="198">
        <v>4.9790925099137637E-5</v>
      </c>
      <c r="D553" s="198">
        <v>5.893578752566632E-5</v>
      </c>
      <c r="E553" s="216">
        <v>0.23993731057957421</v>
      </c>
      <c r="F553" s="198">
        <v>1.3063838582086766</v>
      </c>
      <c r="G553" s="206">
        <v>1.5463211687882508</v>
      </c>
    </row>
    <row r="554" spans="1:11" x14ac:dyDescent="0.25">
      <c r="A554" s="143" t="s">
        <v>388</v>
      </c>
      <c r="B554" s="216">
        <v>1.427926811973181E-5</v>
      </c>
      <c r="C554" s="198">
        <v>4.7547883752259596E-5</v>
      </c>
      <c r="D554" s="198">
        <v>6.1827151871991413E-5</v>
      </c>
      <c r="E554" s="216">
        <v>0.37465070876890544</v>
      </c>
      <c r="F554" s="198">
        <v>1.2475323104010847</v>
      </c>
      <c r="G554" s="206">
        <v>1.6221830191699904</v>
      </c>
    </row>
    <row r="555" spans="1:11" x14ac:dyDescent="0.25">
      <c r="A555" s="225" t="s">
        <v>85</v>
      </c>
      <c r="B555" s="216">
        <v>9.1261420829441466E-3</v>
      </c>
      <c r="C555" s="198">
        <v>5.9368680138449185E-6</v>
      </c>
      <c r="D555" s="198">
        <v>9.1320789509579912E-3</v>
      </c>
      <c r="E555" s="216">
        <v>239.4461376473528</v>
      </c>
      <c r="F555" s="198">
        <v>0.15576791405582333</v>
      </c>
      <c r="G555" s="206">
        <v>239.60190556140861</v>
      </c>
    </row>
    <row r="556" spans="1:11" x14ac:dyDescent="0.25">
      <c r="A556" s="78" t="s">
        <v>86</v>
      </c>
      <c r="B556" s="216">
        <v>8.2230081330171368E-6</v>
      </c>
      <c r="C556" s="198">
        <v>1.1647540826816073E-5</v>
      </c>
      <c r="D556" s="198">
        <v>1.9870548959833209E-5</v>
      </c>
      <c r="E556" s="216">
        <v>0.21575026110688411</v>
      </c>
      <c r="F556" s="198">
        <v>0.30560105669220838</v>
      </c>
      <c r="G556" s="206">
        <v>0.5213513177990925</v>
      </c>
    </row>
    <row r="557" spans="1:11" x14ac:dyDescent="0.25">
      <c r="A557" s="143" t="s">
        <v>87</v>
      </c>
      <c r="B557" s="216">
        <v>-0.69757205747803797</v>
      </c>
      <c r="C557" s="198">
        <v>2.8424387870377297</v>
      </c>
      <c r="D557" s="198">
        <v>2.1448667295596917</v>
      </c>
      <c r="E557" s="216">
        <v>-18302.469255436819</v>
      </c>
      <c r="F557" s="198">
        <v>74578.171462748214</v>
      </c>
      <c r="G557" s="206">
        <v>56275.702207311391</v>
      </c>
    </row>
    <row r="558" spans="1:11" x14ac:dyDescent="0.25">
      <c r="A558" s="143" t="s">
        <v>175</v>
      </c>
      <c r="B558" s="216">
        <v>-0.69498548735058985</v>
      </c>
      <c r="C558" s="198">
        <v>2.8807823944407462</v>
      </c>
      <c r="D558" s="198">
        <v>2.1857969070901566</v>
      </c>
      <c r="E558" s="216">
        <v>-18234.60440946549</v>
      </c>
      <c r="F558" s="198">
        <v>75584.207596382126</v>
      </c>
      <c r="G558" s="206">
        <v>57349.60318691664</v>
      </c>
    </row>
    <row r="559" spans="1:11" x14ac:dyDescent="0.25">
      <c r="A559" s="143" t="s">
        <v>176</v>
      </c>
      <c r="B559" s="227">
        <v>-0.41902212770701591</v>
      </c>
      <c r="C559" s="214">
        <v>2.8840470988002678</v>
      </c>
      <c r="D559" s="215">
        <v>2.4650249710932521</v>
      </c>
      <c r="E559" s="227">
        <v>-10994.046460851581</v>
      </c>
      <c r="F559" s="214">
        <v>75669.86491382723</v>
      </c>
      <c r="G559" s="215">
        <v>64675.818452975655</v>
      </c>
    </row>
    <row r="560" spans="1:11" x14ac:dyDescent="0.25">
      <c r="A560" s="228" t="s">
        <v>185</v>
      </c>
      <c r="B560" s="216">
        <v>6.9514682668307353E-5</v>
      </c>
      <c r="C560" s="198">
        <v>8.2417562707981702E-4</v>
      </c>
      <c r="D560" s="206">
        <v>8.9369030974812433E-4</v>
      </c>
      <c r="E560" s="216">
        <v>1.8238837532253049</v>
      </c>
      <c r="F560" s="198">
        <v>21.624216328624406</v>
      </c>
      <c r="G560" s="206">
        <v>23.448100081849713</v>
      </c>
    </row>
    <row r="561" spans="1:7" x14ac:dyDescent="0.25">
      <c r="A561" s="225" t="s">
        <v>186</v>
      </c>
      <c r="B561" s="216">
        <v>6.8735074688182761E-5</v>
      </c>
      <c r="C561" s="198">
        <v>2.4753388789618075E-3</v>
      </c>
      <c r="D561" s="206">
        <v>2.5440739536499901E-3</v>
      </c>
      <c r="E561" s="216">
        <v>1.8034288755756611</v>
      </c>
      <c r="F561" s="198">
        <v>64.946428463287873</v>
      </c>
      <c r="G561" s="206">
        <v>66.749857338863521</v>
      </c>
    </row>
    <row r="562" spans="1:7" x14ac:dyDescent="0.25">
      <c r="A562" s="225" t="s">
        <v>187</v>
      </c>
      <c r="B562" s="216">
        <v>1.2826998766534773E-4</v>
      </c>
      <c r="C562" s="198">
        <v>2.0453018062315371E-3</v>
      </c>
      <c r="D562" s="206">
        <v>2.1735717938968849E-3</v>
      </c>
      <c r="E562" s="216">
        <v>3.3654695317468324</v>
      </c>
      <c r="F562" s="198">
        <v>53.663378607765772</v>
      </c>
      <c r="G562" s="206">
        <v>57.028848139512611</v>
      </c>
    </row>
    <row r="563" spans="1:7" x14ac:dyDescent="0.25">
      <c r="A563" s="225" t="s">
        <v>188</v>
      </c>
      <c r="B563" s="216">
        <v>3.2520516306169158E-5</v>
      </c>
      <c r="C563" s="198">
        <v>7.535346961742438E-6</v>
      </c>
      <c r="D563" s="206">
        <v>4.0055863267911598E-5</v>
      </c>
      <c r="E563" s="216">
        <v>0.85325342878048405</v>
      </c>
      <c r="F563" s="198">
        <v>0.19770782762565325</v>
      </c>
      <c r="G563" s="206">
        <v>1.0509612564061372</v>
      </c>
    </row>
    <row r="564" spans="1:7" x14ac:dyDescent="0.25">
      <c r="A564" s="226" t="s">
        <v>189</v>
      </c>
      <c r="B564" s="216">
        <v>3.0733495633456489E-5</v>
      </c>
      <c r="C564" s="198">
        <v>7.535346961742438E-6</v>
      </c>
      <c r="D564" s="206">
        <v>3.8268842595198929E-5</v>
      </c>
      <c r="E564" s="216">
        <v>0.80636667268047579</v>
      </c>
      <c r="F564" s="198">
        <v>0.19770782762565325</v>
      </c>
      <c r="G564" s="206">
        <v>1.0040745003061291</v>
      </c>
    </row>
    <row r="565" spans="1:7" x14ac:dyDescent="0.25">
      <c r="A565" s="225" t="s">
        <v>190</v>
      </c>
      <c r="B565" s="216">
        <v>1.0869739798380213E-4</v>
      </c>
      <c r="C565" s="198">
        <v>1.6442016746489884E-6</v>
      </c>
      <c r="D565" s="206">
        <v>1.1034159965845112E-4</v>
      </c>
      <c r="E565" s="216">
        <v>2.8519358873648017</v>
      </c>
      <c r="F565" s="198">
        <v>4.3139558526465595E-2</v>
      </c>
      <c r="G565" s="206">
        <v>2.8950754458912673</v>
      </c>
    </row>
    <row r="566" spans="1:7" x14ac:dyDescent="0.25">
      <c r="A566" s="229" t="s">
        <v>191</v>
      </c>
      <c r="B566" s="216">
        <v>6.4939124533176595E-7</v>
      </c>
      <c r="C566" s="198">
        <v>2.697654212303793E-6</v>
      </c>
      <c r="D566" s="198">
        <v>3.3470454576355588E-6</v>
      </c>
      <c r="E566" s="216">
        <v>1.7038330556709076E-2</v>
      </c>
      <c r="F566" s="198">
        <v>7.0779402289983862E-2</v>
      </c>
      <c r="G566" s="206">
        <v>8.7817732846692947E-2</v>
      </c>
    </row>
    <row r="567" spans="1:7" x14ac:dyDescent="0.25">
      <c r="A567" s="230" t="s">
        <v>192</v>
      </c>
      <c r="B567" s="227">
        <v>1.6177154618148928E-6</v>
      </c>
      <c r="C567" s="214">
        <v>1.9591902100530337E-6</v>
      </c>
      <c r="D567" s="214">
        <v>3.5769056718679262E-6</v>
      </c>
      <c r="E567" s="227">
        <v>4.2444629463736831E-2</v>
      </c>
      <c r="F567" s="214">
        <v>5.1404035182669838E-2</v>
      </c>
      <c r="G567" s="215">
        <v>9.3848664646406649E-2</v>
      </c>
    </row>
    <row r="568" spans="1:7" x14ac:dyDescent="0.25">
      <c r="A568" s="229"/>
      <c r="E568" s="5"/>
      <c r="F568" s="5"/>
      <c r="G568" s="5"/>
    </row>
    <row r="569" spans="1:7" x14ac:dyDescent="0.25">
      <c r="A569" s="45" t="s">
        <v>397</v>
      </c>
      <c r="E569" s="5"/>
      <c r="F569" s="5"/>
      <c r="G569" s="5"/>
    </row>
    <row r="570" spans="1:7" x14ac:dyDescent="0.25">
      <c r="A570" s="69"/>
      <c r="B570" s="202" t="s">
        <v>390</v>
      </c>
      <c r="C570" s="203"/>
      <c r="D570" s="204"/>
      <c r="E570" s="202" t="s">
        <v>391</v>
      </c>
      <c r="F570" s="203"/>
      <c r="G570" s="204"/>
    </row>
    <row r="571" spans="1:7" x14ac:dyDescent="0.25">
      <c r="A571" s="78"/>
      <c r="B571" s="207" t="s">
        <v>343</v>
      </c>
      <c r="C571" s="208" t="s">
        <v>344</v>
      </c>
      <c r="D571" s="209" t="s">
        <v>345</v>
      </c>
      <c r="E571" s="207" t="s">
        <v>343</v>
      </c>
      <c r="F571" s="208" t="s">
        <v>344</v>
      </c>
      <c r="G571" s="209" t="s">
        <v>345</v>
      </c>
    </row>
    <row r="572" spans="1:7" x14ac:dyDescent="0.25">
      <c r="A572" s="69" t="s">
        <v>350</v>
      </c>
      <c r="B572" s="211">
        <v>1619.9339313230182</v>
      </c>
      <c r="C572" s="200">
        <v>9646.2793986908564</v>
      </c>
      <c r="D572" s="212">
        <v>11266.213330013874</v>
      </c>
      <c r="E572" s="211">
        <v>177179272.98350924</v>
      </c>
      <c r="F572" s="200">
        <v>1055055850</v>
      </c>
      <c r="G572" s="212">
        <v>1232235122.9835091</v>
      </c>
    </row>
    <row r="573" spans="1:7" x14ac:dyDescent="0.25">
      <c r="A573" s="78" t="s">
        <v>355</v>
      </c>
      <c r="B573" s="216">
        <v>1571.4961264046876</v>
      </c>
      <c r="C573" s="198">
        <v>9646.2793986908564</v>
      </c>
      <c r="D573" s="206">
        <v>11217.775525095543</v>
      </c>
      <c r="E573" s="216">
        <v>171881417.99423957</v>
      </c>
      <c r="F573" s="198">
        <v>1055055850</v>
      </c>
      <c r="G573" s="206">
        <v>1226937267.9942393</v>
      </c>
    </row>
    <row r="574" spans="1:7" x14ac:dyDescent="0.25">
      <c r="A574" s="143" t="s">
        <v>33</v>
      </c>
      <c r="B574" s="216">
        <v>133.44209346738805</v>
      </c>
      <c r="C574" s="198">
        <v>0</v>
      </c>
      <c r="D574" s="206">
        <v>133.44209346738805</v>
      </c>
      <c r="E574" s="216">
        <v>14595146.53578474</v>
      </c>
      <c r="F574" s="198">
        <v>0</v>
      </c>
      <c r="G574" s="206">
        <v>14595146.53578474</v>
      </c>
    </row>
    <row r="575" spans="1:7" x14ac:dyDescent="0.25">
      <c r="A575" s="143" t="s">
        <v>130</v>
      </c>
      <c r="B575" s="216">
        <v>1011.0160092396718</v>
      </c>
      <c r="C575" s="198">
        <v>0</v>
      </c>
      <c r="D575" s="206">
        <v>1011.0160092396718</v>
      </c>
      <c r="E575" s="216">
        <v>110579251.43001081</v>
      </c>
      <c r="F575" s="198">
        <v>0</v>
      </c>
      <c r="G575" s="206">
        <v>110579251.43001081</v>
      </c>
    </row>
    <row r="576" spans="1:7" x14ac:dyDescent="0.25">
      <c r="A576" s="5" t="s">
        <v>173</v>
      </c>
      <c r="B576" s="216">
        <v>427.03802369762798</v>
      </c>
      <c r="C576" s="198">
        <v>9646.2793986908564</v>
      </c>
      <c r="D576" s="206">
        <v>10073.317422388485</v>
      </c>
      <c r="E576" s="198">
        <v>46707020.028444044</v>
      </c>
      <c r="F576" s="198">
        <v>1055055850</v>
      </c>
      <c r="G576" s="206">
        <v>1101762870.0284443</v>
      </c>
    </row>
    <row r="577" spans="1:11" x14ac:dyDescent="0.25">
      <c r="A577" s="220" t="s">
        <v>174</v>
      </c>
      <c r="B577" s="221">
        <v>0.17724253478090474</v>
      </c>
      <c r="C577" s="222">
        <v>0</v>
      </c>
      <c r="D577" s="223">
        <v>0.17724253478090474</v>
      </c>
      <c r="E577" s="222">
        <v>19385.792745625924</v>
      </c>
      <c r="F577" s="222">
        <v>0</v>
      </c>
      <c r="G577" s="223">
        <v>19385.792745625924</v>
      </c>
      <c r="H577" s="198"/>
      <c r="I577" s="198"/>
      <c r="J577" s="198"/>
      <c r="K577" s="198"/>
    </row>
    <row r="578" spans="1:11" x14ac:dyDescent="0.25">
      <c r="A578" s="224" t="s">
        <v>177</v>
      </c>
      <c r="B578" s="211">
        <v>6.4898389279454633E-5</v>
      </c>
      <c r="C578" s="200">
        <v>2.8353849466801739E-4</v>
      </c>
      <c r="D578" s="212">
        <v>3.48436883947472E-4</v>
      </c>
      <c r="E578" s="200">
        <v>7.0982212348274389</v>
      </c>
      <c r="F578" s="200">
        <v>31.011847691275094</v>
      </c>
      <c r="G578" s="212">
        <v>38.110068926102528</v>
      </c>
    </row>
    <row r="579" spans="1:11" x14ac:dyDescent="0.25">
      <c r="A579" s="225" t="s">
        <v>178</v>
      </c>
      <c r="B579" s="216">
        <v>1.1738486299146144E-4</v>
      </c>
      <c r="C579" s="198">
        <v>1.4707855066764331E-3</v>
      </c>
      <c r="D579" s="198">
        <v>1.5881703696678945E-3</v>
      </c>
      <c r="E579" s="216">
        <v>12.838896872238415</v>
      </c>
      <c r="F579" s="198">
        <v>160.86625617798109</v>
      </c>
      <c r="G579" s="206">
        <v>173.70515305021948</v>
      </c>
    </row>
    <row r="580" spans="1:11" x14ac:dyDescent="0.25">
      <c r="A580" s="225" t="s">
        <v>179</v>
      </c>
      <c r="B580" s="216">
        <v>2.7390075134255836E-4</v>
      </c>
      <c r="C580" s="198">
        <v>2.8907035322638139E-3</v>
      </c>
      <c r="D580" s="198">
        <v>3.1646042836063724E-3</v>
      </c>
      <c r="E580" s="216">
        <v>29.957725469011454</v>
      </c>
      <c r="F580" s="198">
        <v>316.1689130365134</v>
      </c>
      <c r="G580" s="206">
        <v>346.12663850552485</v>
      </c>
    </row>
    <row r="581" spans="1:11" x14ac:dyDescent="0.25">
      <c r="A581" s="225" t="s">
        <v>180</v>
      </c>
      <c r="B581" s="216">
        <v>1.6990151841867576E-5</v>
      </c>
      <c r="C581" s="198">
        <v>4.3414868997220402E-5</v>
      </c>
      <c r="D581" s="198">
        <v>6.0405020839087978E-5</v>
      </c>
      <c r="E581" s="216">
        <v>1.8582873616104698</v>
      </c>
      <c r="F581" s="198">
        <v>4.7484744759432793</v>
      </c>
      <c r="G581" s="206">
        <v>6.6067618375537496</v>
      </c>
    </row>
    <row r="582" spans="1:11" x14ac:dyDescent="0.25">
      <c r="A582" s="226" t="s">
        <v>181</v>
      </c>
      <c r="B582" s="216">
        <v>1.4058004451872664E-5</v>
      </c>
      <c r="C582" s="198">
        <v>4.3414868997220402E-5</v>
      </c>
      <c r="D582" s="198">
        <v>5.7472873449093063E-5</v>
      </c>
      <c r="E582" s="216">
        <v>1.5375855522376034</v>
      </c>
      <c r="F582" s="198">
        <v>4.7484744759432793</v>
      </c>
      <c r="G582" s="206">
        <v>6.2860600281808825</v>
      </c>
    </row>
    <row r="583" spans="1:11" x14ac:dyDescent="0.25">
      <c r="A583" s="225" t="s">
        <v>182</v>
      </c>
      <c r="B583" s="216">
        <v>1.5017402297780086E-4</v>
      </c>
      <c r="C583" s="198">
        <v>4.9011119346697192E-6</v>
      </c>
      <c r="D583" s="198">
        <v>1.5507513491247059E-4</v>
      </c>
      <c r="E583" s="216">
        <v>16.425190989415686</v>
      </c>
      <c r="F583" s="198">
        <v>0.53605609006928412</v>
      </c>
      <c r="G583" s="206">
        <v>16.961247079484973</v>
      </c>
    </row>
    <row r="584" spans="1:11" x14ac:dyDescent="0.25">
      <c r="A584" s="143" t="s">
        <v>387</v>
      </c>
      <c r="B584" s="216">
        <v>2.2464407171815361E-6</v>
      </c>
      <c r="C584" s="198">
        <v>1.2922096782386812E-5</v>
      </c>
      <c r="D584" s="198">
        <v>1.5168537499568348E-5</v>
      </c>
      <c r="E584" s="216">
        <v>0.24570306564645386</v>
      </c>
      <c r="F584" s="198">
        <v>1.413346352623132</v>
      </c>
      <c r="G584" s="206">
        <v>1.6590494182695861</v>
      </c>
    </row>
    <row r="585" spans="1:11" x14ac:dyDescent="0.25">
      <c r="A585" s="143" t="s">
        <v>388</v>
      </c>
      <c r="B585" s="216">
        <v>4.6359251885343612E-6</v>
      </c>
      <c r="C585" s="198">
        <v>1.2136561763711405E-5</v>
      </c>
      <c r="D585" s="198">
        <v>1.6772486952245767E-5</v>
      </c>
      <c r="E585" s="216">
        <v>0.50705145353651415</v>
      </c>
      <c r="F585" s="198">
        <v>1.3274289452395325</v>
      </c>
      <c r="G585" s="206">
        <v>1.8344803987760467</v>
      </c>
    </row>
    <row r="586" spans="1:11" x14ac:dyDescent="0.25">
      <c r="A586" s="225" t="s">
        <v>85</v>
      </c>
      <c r="B586" s="216">
        <v>1.52454306972389E-3</v>
      </c>
      <c r="C586" s="198">
        <v>1.5915531325480072E-6</v>
      </c>
      <c r="D586" s="198">
        <v>1.526134622856438E-3</v>
      </c>
      <c r="E586" s="216">
        <v>166.74595642620952</v>
      </c>
      <c r="F586" s="198">
        <v>0.17407514065044494</v>
      </c>
      <c r="G586" s="206">
        <v>166.92003156685996</v>
      </c>
    </row>
    <row r="587" spans="1:11" x14ac:dyDescent="0.25">
      <c r="A587" s="78" t="s">
        <v>86</v>
      </c>
      <c r="B587" s="216">
        <v>1.9256327457387605E-6</v>
      </c>
      <c r="C587" s="198">
        <v>3.1224679487853884E-6</v>
      </c>
      <c r="D587" s="198">
        <v>5.0481006945241484E-6</v>
      </c>
      <c r="E587" s="216">
        <v>0.21061489195709662</v>
      </c>
      <c r="F587" s="198">
        <v>0.3415180029152608</v>
      </c>
      <c r="G587" s="206">
        <v>0.55213289487235739</v>
      </c>
    </row>
    <row r="588" spans="1:11" x14ac:dyDescent="0.25">
      <c r="A588" s="143" t="s">
        <v>87</v>
      </c>
      <c r="B588" s="216">
        <v>0.10275081671817152</v>
      </c>
      <c r="C588" s="198">
        <v>0.69929340452219568</v>
      </c>
      <c r="D588" s="198">
        <v>0.80204422124036723</v>
      </c>
      <c r="E588" s="216">
        <v>11238.307101647628</v>
      </c>
      <c r="F588" s="198">
        <v>76484.784113519316</v>
      </c>
      <c r="G588" s="206">
        <v>87723.091215166933</v>
      </c>
    </row>
    <row r="589" spans="1:11" x14ac:dyDescent="0.25">
      <c r="A589" s="143" t="s">
        <v>175</v>
      </c>
      <c r="B589" s="216">
        <v>0.10313754529231715</v>
      </c>
      <c r="C589" s="198">
        <v>0.70248833386487874</v>
      </c>
      <c r="D589" s="198">
        <v>0.80562587915719586</v>
      </c>
      <c r="E589" s="216">
        <v>11280.6053005335</v>
      </c>
      <c r="F589" s="198">
        <v>76834.227536627281</v>
      </c>
      <c r="G589" s="206">
        <v>88114.832837160779</v>
      </c>
    </row>
    <row r="590" spans="1:11" x14ac:dyDescent="0.25">
      <c r="A590" s="143" t="s">
        <v>176</v>
      </c>
      <c r="B590" s="227">
        <v>0.14938413006165463</v>
      </c>
      <c r="C590" s="214">
        <v>0.70336353446528332</v>
      </c>
      <c r="D590" s="215">
        <v>0.85274766452693784</v>
      </c>
      <c r="E590" s="227">
        <v>16338.796939688416</v>
      </c>
      <c r="F590" s="214">
        <v>76929.952061619333</v>
      </c>
      <c r="G590" s="215">
        <v>93268.749001307748</v>
      </c>
    </row>
    <row r="591" spans="1:11" x14ac:dyDescent="0.25">
      <c r="A591" s="228" t="s">
        <v>185</v>
      </c>
      <c r="B591" s="216">
        <v>2.2760729795357957E-5</v>
      </c>
      <c r="C591" s="198">
        <v>8.0000043534414605E-5</v>
      </c>
      <c r="D591" s="206">
        <v>1.0276077332977256E-4</v>
      </c>
      <c r="E591" s="216">
        <v>2.4894407603537538</v>
      </c>
      <c r="F591" s="198">
        <v>8.7499553395367915</v>
      </c>
      <c r="G591" s="206">
        <v>11.239396099890543</v>
      </c>
    </row>
    <row r="592" spans="1:11" x14ac:dyDescent="0.25">
      <c r="A592" s="225" t="s">
        <v>186</v>
      </c>
      <c r="B592" s="216">
        <v>1.7383814037547378E-5</v>
      </c>
      <c r="C592" s="198">
        <v>3.6305220950841902E-4</v>
      </c>
      <c r="D592" s="206">
        <v>3.8043602354596639E-4</v>
      </c>
      <c r="E592" s="216">
        <v>1.9013439210682215</v>
      </c>
      <c r="F592" s="198">
        <v>39.708611130346</v>
      </c>
      <c r="G592" s="206">
        <v>41.609955051414225</v>
      </c>
    </row>
    <row r="593" spans="1:11" x14ac:dyDescent="0.25">
      <c r="A593" s="225" t="s">
        <v>187</v>
      </c>
      <c r="B593" s="216">
        <v>3.5663520785270588E-5</v>
      </c>
      <c r="C593" s="198">
        <v>4.7729908537988728E-4</v>
      </c>
      <c r="D593" s="206">
        <v>5.1296260616515784E-4</v>
      </c>
      <c r="E593" s="216">
        <v>3.9006755538516615</v>
      </c>
      <c r="F593" s="198">
        <v>52.204292599905664</v>
      </c>
      <c r="G593" s="206">
        <v>56.104968153757326</v>
      </c>
    </row>
    <row r="594" spans="1:11" x14ac:dyDescent="0.25">
      <c r="A594" s="225" t="s">
        <v>188</v>
      </c>
      <c r="B594" s="216">
        <v>3.4801285228879191E-6</v>
      </c>
      <c r="C594" s="198">
        <v>4.3054363704707325E-6</v>
      </c>
      <c r="D594" s="206">
        <v>7.7855648933586516E-6</v>
      </c>
      <c r="E594" s="216">
        <v>0.38063690725390625</v>
      </c>
      <c r="F594" s="198">
        <v>0.47090444322858771</v>
      </c>
      <c r="G594" s="206">
        <v>0.85154135048249402</v>
      </c>
    </row>
    <row r="595" spans="1:11" x14ac:dyDescent="0.25">
      <c r="A595" s="226" t="s">
        <v>189</v>
      </c>
      <c r="B595" s="216">
        <v>2.6738872086416399E-6</v>
      </c>
      <c r="C595" s="198">
        <v>4.3054363704707325E-6</v>
      </c>
      <c r="D595" s="206">
        <v>6.9793235791123728E-6</v>
      </c>
      <c r="E595" s="216">
        <v>0.29245476158407741</v>
      </c>
      <c r="F595" s="198">
        <v>0.47090444322858771</v>
      </c>
      <c r="G595" s="206">
        <v>0.76335920481266517</v>
      </c>
    </row>
    <row r="596" spans="1:11" x14ac:dyDescent="0.25">
      <c r="A596" s="225" t="s">
        <v>190</v>
      </c>
      <c r="B596" s="216">
        <v>4.7000825166568142E-5</v>
      </c>
      <c r="C596" s="198">
        <v>8.6548954936127968E-7</v>
      </c>
      <c r="D596" s="206">
        <v>4.7866314715929423E-5</v>
      </c>
      <c r="E596" s="216">
        <v>5.1406862166510363</v>
      </c>
      <c r="F596" s="198">
        <v>9.4662384783443923E-2</v>
      </c>
      <c r="G596" s="206">
        <v>5.235348601434481</v>
      </c>
    </row>
    <row r="597" spans="1:11" x14ac:dyDescent="0.25">
      <c r="A597" s="229" t="s">
        <v>191</v>
      </c>
      <c r="B597" s="216">
        <v>2.7868706483982306E-7</v>
      </c>
      <c r="C597" s="198">
        <v>1.5413462206285223E-6</v>
      </c>
      <c r="D597" s="198">
        <v>1.8200332854683454E-6</v>
      </c>
      <c r="E597" s="216">
        <v>3.0481225550909184E-2</v>
      </c>
      <c r="F597" s="198">
        <v>0.1685837906758344</v>
      </c>
      <c r="G597" s="206">
        <v>0.19906501622674358</v>
      </c>
    </row>
    <row r="598" spans="1:11" x14ac:dyDescent="0.25">
      <c r="A598" s="230" t="s">
        <v>192</v>
      </c>
      <c r="B598" s="227">
        <v>7.0686942812812974E-7</v>
      </c>
      <c r="C598" s="214">
        <v>1.1194134563223906E-6</v>
      </c>
      <c r="D598" s="214">
        <v>1.8262828844505203E-6</v>
      </c>
      <c r="E598" s="227">
        <v>7.7313407015139127E-2</v>
      </c>
      <c r="F598" s="214">
        <v>0.12243515523943281</v>
      </c>
      <c r="G598" s="215">
        <v>0.19974856225457194</v>
      </c>
    </row>
    <row r="599" spans="1:11" x14ac:dyDescent="0.25">
      <c r="A599" s="229"/>
      <c r="E599" s="5"/>
      <c r="F599" s="5"/>
      <c r="G599" s="5"/>
    </row>
    <row r="600" spans="1:11" x14ac:dyDescent="0.25">
      <c r="A600" s="77" t="s">
        <v>926</v>
      </c>
      <c r="E600" s="5"/>
      <c r="F600" s="5"/>
      <c r="G600" s="5"/>
    </row>
    <row r="601" spans="1:11" x14ac:dyDescent="0.25">
      <c r="A601" s="69"/>
      <c r="B601" s="202" t="s">
        <v>390</v>
      </c>
      <c r="C601" s="203"/>
      <c r="D601" s="204"/>
      <c r="E601" s="202" t="s">
        <v>391</v>
      </c>
      <c r="F601" s="203"/>
      <c r="G601" s="204"/>
    </row>
    <row r="602" spans="1:11" x14ac:dyDescent="0.25">
      <c r="A602" s="78"/>
      <c r="B602" s="207" t="s">
        <v>343</v>
      </c>
      <c r="C602" s="208" t="s">
        <v>344</v>
      </c>
      <c r="D602" s="209" t="s">
        <v>345</v>
      </c>
      <c r="E602" s="207" t="s">
        <v>343</v>
      </c>
      <c r="F602" s="208" t="s">
        <v>344</v>
      </c>
      <c r="G602" s="209" t="s">
        <v>345</v>
      </c>
    </row>
    <row r="603" spans="1:11" x14ac:dyDescent="0.25">
      <c r="A603" s="69" t="s">
        <v>350</v>
      </c>
      <c r="B603" s="211">
        <v>6656.7169401466199</v>
      </c>
      <c r="C603" s="200">
        <v>9617.3405604947839</v>
      </c>
      <c r="D603" s="212">
        <v>16274.057500641404</v>
      </c>
      <c r="E603" s="211">
        <v>730265098.26896119</v>
      </c>
      <c r="F603" s="200">
        <v>1055055850</v>
      </c>
      <c r="G603" s="212">
        <v>1785320948.2689612</v>
      </c>
    </row>
    <row r="604" spans="1:11" x14ac:dyDescent="0.25">
      <c r="A604" s="78" t="s">
        <v>355</v>
      </c>
      <c r="B604" s="216">
        <v>6648.0092762112463</v>
      </c>
      <c r="C604" s="198">
        <v>0</v>
      </c>
      <c r="D604" s="206">
        <v>6648.0092762112463</v>
      </c>
      <c r="E604" s="216">
        <v>729309837.12196732</v>
      </c>
      <c r="F604" s="198">
        <v>0</v>
      </c>
      <c r="G604" s="206">
        <v>729309837.12196732</v>
      </c>
    </row>
    <row r="605" spans="1:11" x14ac:dyDescent="0.25">
      <c r="A605" s="143" t="s">
        <v>33</v>
      </c>
      <c r="B605" s="216">
        <v>24.569092402166348</v>
      </c>
      <c r="C605" s="198">
        <v>0</v>
      </c>
      <c r="D605" s="206">
        <v>24.569092402166348</v>
      </c>
      <c r="E605" s="216">
        <v>2695315.2490590969</v>
      </c>
      <c r="F605" s="198">
        <v>0</v>
      </c>
      <c r="G605" s="206">
        <v>2695315.2490590969</v>
      </c>
    </row>
    <row r="606" spans="1:11" x14ac:dyDescent="0.25">
      <c r="A606" s="143" t="s">
        <v>130</v>
      </c>
      <c r="B606" s="216">
        <v>6528.4202691962364</v>
      </c>
      <c r="C606" s="198">
        <v>0</v>
      </c>
      <c r="D606" s="206">
        <v>6528.4202691962364</v>
      </c>
      <c r="E606" s="216">
        <v>716190505.36354339</v>
      </c>
      <c r="F606" s="198">
        <v>0</v>
      </c>
      <c r="G606" s="206">
        <v>716190505.36354339</v>
      </c>
    </row>
    <row r="607" spans="1:11" x14ac:dyDescent="0.25">
      <c r="A607" s="5" t="s">
        <v>173</v>
      </c>
      <c r="B607" s="216">
        <v>95.019914612842229</v>
      </c>
      <c r="C607" s="198">
        <v>0</v>
      </c>
      <c r="D607" s="206">
        <v>95.019914612842229</v>
      </c>
      <c r="E607" s="198">
        <v>10424016.509364627</v>
      </c>
      <c r="F607" s="198">
        <v>0</v>
      </c>
      <c r="G607" s="206">
        <v>10424016.509364627</v>
      </c>
    </row>
    <row r="608" spans="1:11" x14ac:dyDescent="0.25">
      <c r="A608" s="220" t="s">
        <v>174</v>
      </c>
      <c r="B608" s="221">
        <v>6.0497776743898659E-5</v>
      </c>
      <c r="C608" s="222">
        <v>0</v>
      </c>
      <c r="D608" s="223">
        <v>6.0497776743898659E-5</v>
      </c>
      <c r="E608" s="222">
        <v>6.6368174095688293</v>
      </c>
      <c r="F608" s="222">
        <v>0</v>
      </c>
      <c r="G608" s="223">
        <v>6.6368174095688293</v>
      </c>
      <c r="H608" s="198"/>
      <c r="I608" s="198"/>
      <c r="J608" s="198"/>
      <c r="K608" s="198"/>
    </row>
    <row r="609" spans="1:7" x14ac:dyDescent="0.25">
      <c r="A609" s="224" t="s">
        <v>177</v>
      </c>
      <c r="B609" s="211">
        <v>1.2563727753413486E-4</v>
      </c>
      <c r="C609" s="200">
        <v>2.8353849466801739E-4</v>
      </c>
      <c r="D609" s="212">
        <v>4.0917577220215228E-4</v>
      </c>
      <c r="E609" s="200">
        <v>13.782848159184146</v>
      </c>
      <c r="F609" s="200">
        <v>31.105163180817545</v>
      </c>
      <c r="G609" s="212">
        <v>44.888011340001697</v>
      </c>
    </row>
    <row r="610" spans="1:7" x14ac:dyDescent="0.25">
      <c r="A610" s="225" t="s">
        <v>178</v>
      </c>
      <c r="B610" s="216">
        <v>2.9431878832274726E-4</v>
      </c>
      <c r="C610" s="198">
        <v>1.4347381733491595E-3</v>
      </c>
      <c r="D610" s="198">
        <v>1.7290569616719067E-3</v>
      </c>
      <c r="E610" s="216">
        <v>32.287799047104834</v>
      </c>
      <c r="F610" s="198">
        <v>157.39578873064966</v>
      </c>
      <c r="G610" s="206">
        <v>189.68358777775447</v>
      </c>
    </row>
    <row r="611" spans="1:7" x14ac:dyDescent="0.25">
      <c r="A611" s="225" t="s">
        <v>179</v>
      </c>
      <c r="B611" s="216">
        <v>4.3637217569487003E-4</v>
      </c>
      <c r="C611" s="198">
        <v>2.6504635609848641E-3</v>
      </c>
      <c r="D611" s="198">
        <v>3.0868357366797342E-3</v>
      </c>
      <c r="E611" s="216">
        <v>47.871551792111468</v>
      </c>
      <c r="F611" s="198">
        <v>290.76510992193113</v>
      </c>
      <c r="G611" s="206">
        <v>338.63666171404259</v>
      </c>
    </row>
    <row r="612" spans="1:7" x14ac:dyDescent="0.25">
      <c r="A612" s="225" t="s">
        <v>180</v>
      </c>
      <c r="B612" s="216">
        <v>1.257793873834225E-4</v>
      </c>
      <c r="C612" s="198">
        <v>3.4715945537381011E-6</v>
      </c>
      <c r="D612" s="198">
        <v>1.2925098193716059E-4</v>
      </c>
      <c r="E612" s="216">
        <v>13.798438105998491</v>
      </c>
      <c r="F612" s="198">
        <v>0.38084604779359982</v>
      </c>
      <c r="G612" s="206">
        <v>14.179284153792089</v>
      </c>
    </row>
    <row r="613" spans="1:7" x14ac:dyDescent="0.25">
      <c r="A613" s="226" t="s">
        <v>181</v>
      </c>
      <c r="B613" s="216">
        <v>1.2501083763204605E-4</v>
      </c>
      <c r="C613" s="198">
        <v>3.4715945537381011E-6</v>
      </c>
      <c r="D613" s="198">
        <v>1.2848243218578414E-4</v>
      </c>
      <c r="E613" s="216">
        <v>13.71412551395651</v>
      </c>
      <c r="F613" s="198">
        <v>0.38084604779359982</v>
      </c>
      <c r="G613" s="206">
        <v>14.094971561750109</v>
      </c>
    </row>
    <row r="614" spans="1:7" x14ac:dyDescent="0.25">
      <c r="A614" s="225" t="s">
        <v>182</v>
      </c>
      <c r="B614" s="216">
        <v>1.664388698356227E-4</v>
      </c>
      <c r="C614" s="198">
        <v>0</v>
      </c>
      <c r="D614" s="198">
        <v>1.664388698356227E-4</v>
      </c>
      <c r="E614" s="216">
        <v>18.258925342499055</v>
      </c>
      <c r="F614" s="198">
        <v>0</v>
      </c>
      <c r="G614" s="206">
        <v>18.258925342499055</v>
      </c>
    </row>
    <row r="615" spans="1:7" x14ac:dyDescent="0.25">
      <c r="A615" s="143" t="s">
        <v>387</v>
      </c>
      <c r="B615" s="216">
        <v>2.1340454507647697E-6</v>
      </c>
      <c r="C615" s="198">
        <v>1.1087100003056221E-6</v>
      </c>
      <c r="D615" s="198">
        <v>3.2427554510703918E-6</v>
      </c>
      <c r="E615" s="216">
        <v>0.23411223953573107</v>
      </c>
      <c r="F615" s="198">
        <v>0.12162935942821267</v>
      </c>
      <c r="G615" s="206">
        <v>0.35574159896394381</v>
      </c>
    </row>
    <row r="616" spans="1:7" x14ac:dyDescent="0.25">
      <c r="A616" s="143" t="s">
        <v>388</v>
      </c>
      <c r="B616" s="216">
        <v>2.1958086081242336E-6</v>
      </c>
      <c r="C616" s="198">
        <v>1.0307745072408527E-6</v>
      </c>
      <c r="D616" s="198">
        <v>3.226583115365086E-6</v>
      </c>
      <c r="E616" s="216">
        <v>0.24088787361842603</v>
      </c>
      <c r="F616" s="198">
        <v>0.11307956363348111</v>
      </c>
      <c r="G616" s="206">
        <v>0.35396743725190716</v>
      </c>
    </row>
    <row r="617" spans="1:7" x14ac:dyDescent="0.25">
      <c r="A617" s="225" t="s">
        <v>85</v>
      </c>
      <c r="B617" s="216">
        <v>2.8521811293698283E-3</v>
      </c>
      <c r="C617" s="198">
        <v>1.5915531325480072E-6</v>
      </c>
      <c r="D617" s="198">
        <v>2.8537726825023763E-3</v>
      </c>
      <c r="E617" s="216">
        <v>312.89423171330736</v>
      </c>
      <c r="F617" s="198">
        <v>0.17459893746283345</v>
      </c>
      <c r="G617" s="206">
        <v>313.06883065077017</v>
      </c>
    </row>
    <row r="618" spans="1:7" x14ac:dyDescent="0.25">
      <c r="A618" s="78" t="s">
        <v>86</v>
      </c>
      <c r="B618" s="216">
        <v>2.0139601357305143E-6</v>
      </c>
      <c r="C618" s="198">
        <v>3.1224679487853884E-6</v>
      </c>
      <c r="D618" s="198">
        <v>5.1364280845159027E-6</v>
      </c>
      <c r="E618" s="216">
        <v>0.2209384610541395</v>
      </c>
      <c r="F618" s="198">
        <v>0.3425456398347651</v>
      </c>
      <c r="G618" s="206">
        <v>0.56348410088890466</v>
      </c>
    </row>
    <row r="619" spans="1:7" x14ac:dyDescent="0.25">
      <c r="A619" s="143" t="s">
        <v>87</v>
      </c>
      <c r="B619" s="216">
        <v>-0.43294568369862241</v>
      </c>
      <c r="C619" s="198">
        <v>0.6741420109136298</v>
      </c>
      <c r="D619" s="198">
        <v>0.24119632721500739</v>
      </c>
      <c r="E619" s="216">
        <v>-47495.653652404406</v>
      </c>
      <c r="F619" s="198">
        <v>73955.733175013695</v>
      </c>
      <c r="G619" s="206">
        <v>26460.079522609285</v>
      </c>
    </row>
    <row r="620" spans="1:7" x14ac:dyDescent="0.25">
      <c r="A620" s="143" t="s">
        <v>175</v>
      </c>
      <c r="B620" s="216">
        <v>-0.43209161323056244</v>
      </c>
      <c r="C620" s="198">
        <v>0.6772802944467986</v>
      </c>
      <c r="D620" s="198">
        <v>0.24518868121623616</v>
      </c>
      <c r="E620" s="216">
        <v>-47401.959139043793</v>
      </c>
      <c r="F620" s="198">
        <v>74300.013839694468</v>
      </c>
      <c r="G620" s="206">
        <v>26898.054700650668</v>
      </c>
    </row>
    <row r="621" spans="1:7" x14ac:dyDescent="0.25">
      <c r="A621" s="143" t="s">
        <v>176</v>
      </c>
      <c r="B621" s="227">
        <v>-0.34599247991349902</v>
      </c>
      <c r="C621" s="214">
        <v>0.67815549504720318</v>
      </c>
      <c r="D621" s="215">
        <v>0.33216301513370416</v>
      </c>
      <c r="E621" s="227">
        <v>-37956.583495465224</v>
      </c>
      <c r="F621" s="214">
        <v>74396.026402374569</v>
      </c>
      <c r="G621" s="215">
        <v>36439.442906909331</v>
      </c>
    </row>
    <row r="622" spans="1:7" x14ac:dyDescent="0.25">
      <c r="A622" s="228" t="s">
        <v>185</v>
      </c>
      <c r="B622" s="216">
        <v>1.0496290600546482E-5</v>
      </c>
      <c r="C622" s="198">
        <v>8.0000043534414605E-5</v>
      </c>
      <c r="D622" s="206">
        <v>9.0496334134961082E-5</v>
      </c>
      <c r="E622" s="216">
        <v>1.1514797393050669</v>
      </c>
      <c r="F622" s="198">
        <v>8.7762841921131294</v>
      </c>
      <c r="G622" s="206">
        <v>9.9277639314181965</v>
      </c>
    </row>
    <row r="623" spans="1:7" x14ac:dyDescent="0.25">
      <c r="A623" s="225" t="s">
        <v>186</v>
      </c>
      <c r="B623" s="216">
        <v>1.5537395154433752E-5</v>
      </c>
      <c r="C623" s="198">
        <v>3.2700487618114558E-4</v>
      </c>
      <c r="D623" s="206">
        <v>3.4254227133557932E-4</v>
      </c>
      <c r="E623" s="216">
        <v>1.7045065159472339</v>
      </c>
      <c r="F623" s="198">
        <v>35.873577047966542</v>
      </c>
      <c r="G623" s="206">
        <v>37.578083563913765</v>
      </c>
    </row>
    <row r="624" spans="1:7" x14ac:dyDescent="0.25">
      <c r="A624" s="225" t="s">
        <v>187</v>
      </c>
      <c r="B624" s="216">
        <v>2.5749020714446922E-5</v>
      </c>
      <c r="C624" s="198">
        <v>4.3756829498991975E-4</v>
      </c>
      <c r="D624" s="206">
        <v>4.6331731570436666E-4</v>
      </c>
      <c r="E624" s="216">
        <v>2.82475750605537</v>
      </c>
      <c r="F624" s="198">
        <v>48.002770256467812</v>
      </c>
      <c r="G624" s="206">
        <v>50.827527762523182</v>
      </c>
    </row>
    <row r="625" spans="1:11" x14ac:dyDescent="0.25">
      <c r="A625" s="225" t="s">
        <v>188</v>
      </c>
      <c r="B625" s="216">
        <v>1.2130261518952539E-5</v>
      </c>
      <c r="C625" s="198">
        <v>4.9113122190213722E-7</v>
      </c>
      <c r="D625" s="206">
        <v>1.2621392740854676E-5</v>
      </c>
      <c r="E625" s="216">
        <v>1.3307320560292542</v>
      </c>
      <c r="F625" s="198">
        <v>5.3878810418130772E-2</v>
      </c>
      <c r="G625" s="206">
        <v>1.3846108664473848</v>
      </c>
    </row>
    <row r="626" spans="1:11" x14ac:dyDescent="0.25">
      <c r="A626" s="226" t="s">
        <v>189</v>
      </c>
      <c r="B626" s="216">
        <v>1.2083166075083415E-5</v>
      </c>
      <c r="C626" s="198">
        <v>4.9113122190213722E-7</v>
      </c>
      <c r="D626" s="206">
        <v>1.2574297296985551E-5</v>
      </c>
      <c r="E626" s="216">
        <v>1.3255655213464155</v>
      </c>
      <c r="F626" s="198">
        <v>5.3878810418130772E-2</v>
      </c>
      <c r="G626" s="206">
        <v>1.379444331764546</v>
      </c>
    </row>
    <row r="627" spans="1:11" x14ac:dyDescent="0.25">
      <c r="A627" s="225" t="s">
        <v>190</v>
      </c>
      <c r="B627" s="216">
        <v>4.9190752220739512E-6</v>
      </c>
      <c r="C627" s="198">
        <v>0</v>
      </c>
      <c r="D627" s="206">
        <v>4.9190752220739512E-6</v>
      </c>
      <c r="E627" s="216">
        <v>0.53963973273003929</v>
      </c>
      <c r="F627" s="198">
        <v>0</v>
      </c>
      <c r="G627" s="206">
        <v>0.53963973273003929</v>
      </c>
    </row>
    <row r="628" spans="1:11" x14ac:dyDescent="0.25">
      <c r="A628" s="229" t="s">
        <v>191</v>
      </c>
      <c r="B628" s="216">
        <v>3.151349055370151E-8</v>
      </c>
      <c r="C628" s="198">
        <v>1.7582497744096508E-7</v>
      </c>
      <c r="D628" s="198">
        <v>2.0733846799466661E-7</v>
      </c>
      <c r="E628" s="216">
        <v>3.4571399810023966E-3</v>
      </c>
      <c r="F628" s="198">
        <v>1.9288614129690813E-2</v>
      </c>
      <c r="G628" s="206">
        <v>2.2745754110693208E-2</v>
      </c>
    </row>
    <row r="629" spans="1:11" x14ac:dyDescent="0.25">
      <c r="A629" s="230" t="s">
        <v>192</v>
      </c>
      <c r="B629" s="227">
        <v>6.5787647398179412E-8</v>
      </c>
      <c r="C629" s="214">
        <v>1.2769411769455567E-7</v>
      </c>
      <c r="D629" s="214">
        <v>1.9348176509273508E-7</v>
      </c>
      <c r="E629" s="227">
        <v>7.2171346962902538E-3</v>
      </c>
      <c r="F629" s="214">
        <v>1.4008490708713999E-2</v>
      </c>
      <c r="G629" s="215">
        <v>2.1225625405004254E-2</v>
      </c>
    </row>
    <row r="630" spans="1:11" x14ac:dyDescent="0.25">
      <c r="E630" s="5"/>
      <c r="F630" s="5"/>
      <c r="G630" s="5"/>
    </row>
    <row r="631" spans="1:11" x14ac:dyDescent="0.25">
      <c r="A631" s="77" t="s">
        <v>927</v>
      </c>
      <c r="E631" s="5"/>
      <c r="F631" s="5"/>
      <c r="G631" s="5"/>
    </row>
    <row r="632" spans="1:11" x14ac:dyDescent="0.25">
      <c r="A632" s="69"/>
      <c r="B632" s="202" t="s">
        <v>390</v>
      </c>
      <c r="C632" s="203"/>
      <c r="D632" s="204"/>
      <c r="E632" s="202" t="s">
        <v>391</v>
      </c>
      <c r="F632" s="203"/>
      <c r="G632" s="204"/>
    </row>
    <row r="633" spans="1:11" x14ac:dyDescent="0.25">
      <c r="A633" s="78"/>
      <c r="B633" s="207" t="s">
        <v>343</v>
      </c>
      <c r="C633" s="208" t="s">
        <v>344</v>
      </c>
      <c r="D633" s="209" t="s">
        <v>345</v>
      </c>
      <c r="E633" s="207" t="s">
        <v>343</v>
      </c>
      <c r="F633" s="208" t="s">
        <v>344</v>
      </c>
      <c r="G633" s="209" t="s">
        <v>345</v>
      </c>
    </row>
    <row r="634" spans="1:11" x14ac:dyDescent="0.25">
      <c r="A634" s="69" t="s">
        <v>350</v>
      </c>
      <c r="B634" s="211">
        <v>4129.1983499287744</v>
      </c>
      <c r="C634" s="200">
        <v>9631.8099795928192</v>
      </c>
      <c r="D634" s="212">
        <v>13761.008329521594</v>
      </c>
      <c r="E634" s="211">
        <v>452306979.0758965</v>
      </c>
      <c r="F634" s="200">
        <v>1055055850</v>
      </c>
      <c r="G634" s="212">
        <v>1507362829.0758965</v>
      </c>
    </row>
    <row r="635" spans="1:11" x14ac:dyDescent="0.25">
      <c r="A635" s="78" t="s">
        <v>355</v>
      </c>
      <c r="B635" s="216">
        <v>4100.5539535196276</v>
      </c>
      <c r="C635" s="198">
        <v>4840.5503521462824</v>
      </c>
      <c r="D635" s="206">
        <v>8941.1043056659109</v>
      </c>
      <c r="E635" s="216">
        <v>449169309.40994376</v>
      </c>
      <c r="F635" s="198">
        <v>530227545.71279377</v>
      </c>
      <c r="G635" s="206">
        <v>979396855.12273765</v>
      </c>
    </row>
    <row r="636" spans="1:11" x14ac:dyDescent="0.25">
      <c r="A636" s="143" t="s">
        <v>33</v>
      </c>
      <c r="B636" s="216">
        <v>79.201965317264737</v>
      </c>
      <c r="C636" s="198">
        <v>0</v>
      </c>
      <c r="D636" s="206">
        <v>79.201965317264737</v>
      </c>
      <c r="E636" s="216">
        <v>8675679.5468892585</v>
      </c>
      <c r="F636" s="198">
        <v>0</v>
      </c>
      <c r="G636" s="206">
        <v>8675679.5468892585</v>
      </c>
    </row>
    <row r="637" spans="1:11" x14ac:dyDescent="0.25">
      <c r="A637" s="143" t="s">
        <v>130</v>
      </c>
      <c r="B637" s="216">
        <v>3759.724272756263</v>
      </c>
      <c r="C637" s="198">
        <v>0</v>
      </c>
      <c r="D637" s="206">
        <v>3759.724272756263</v>
      </c>
      <c r="E637" s="216">
        <v>411835272.57731277</v>
      </c>
      <c r="F637" s="198">
        <v>0</v>
      </c>
      <c r="G637" s="206">
        <v>411835272.57731277</v>
      </c>
    </row>
    <row r="638" spans="1:11" x14ac:dyDescent="0.25">
      <c r="A638" s="5" t="s">
        <v>173</v>
      </c>
      <c r="B638" s="216">
        <v>261.62771544610007</v>
      </c>
      <c r="C638" s="198">
        <v>4840.5503521462824</v>
      </c>
      <c r="D638" s="206">
        <v>5102.1780675923828</v>
      </c>
      <c r="E638" s="198">
        <v>28658357.285741672</v>
      </c>
      <c r="F638" s="198">
        <v>530227545.71279377</v>
      </c>
      <c r="G638" s="206">
        <v>558885902.99853551</v>
      </c>
    </row>
    <row r="639" spans="1:11" x14ac:dyDescent="0.25">
      <c r="A639" s="220" t="s">
        <v>174</v>
      </c>
      <c r="B639" s="221">
        <v>8.8971313335482305E-2</v>
      </c>
      <c r="C639" s="222">
        <v>0</v>
      </c>
      <c r="D639" s="223">
        <v>8.8971313335482305E-2</v>
      </c>
      <c r="E639" s="222">
        <v>9745.8011335011724</v>
      </c>
      <c r="F639" s="222">
        <v>0</v>
      </c>
      <c r="G639" s="223">
        <v>9745.8011335011724</v>
      </c>
      <c r="H639" s="198"/>
      <c r="I639" s="198"/>
      <c r="J639" s="198"/>
      <c r="K639" s="198"/>
    </row>
    <row r="640" spans="1:11" x14ac:dyDescent="0.25">
      <c r="A640" s="224" t="s">
        <v>177</v>
      </c>
      <c r="B640" s="211">
        <v>9.5157522925616692E-5</v>
      </c>
      <c r="C640" s="200">
        <v>2.8353849466801739E-4</v>
      </c>
      <c r="D640" s="212">
        <v>3.786960175936341E-4</v>
      </c>
      <c r="E640" s="200">
        <v>10.423430429679762</v>
      </c>
      <c r="F640" s="200">
        <v>31.058435344291535</v>
      </c>
      <c r="G640" s="212">
        <v>41.4818657739713</v>
      </c>
    </row>
    <row r="641" spans="1:7" x14ac:dyDescent="0.25">
      <c r="A641" s="225" t="s">
        <v>178</v>
      </c>
      <c r="B641" s="216">
        <v>2.0553087763987434E-4</v>
      </c>
      <c r="C641" s="198">
        <v>1.4348874583764079E-3</v>
      </c>
      <c r="D641" s="198">
        <v>1.6404183360162823E-3</v>
      </c>
      <c r="E641" s="216">
        <v>22.513583144707212</v>
      </c>
      <c r="F641" s="198">
        <v>157.1756928613805</v>
      </c>
      <c r="G641" s="206">
        <v>179.68927600608774</v>
      </c>
    </row>
    <row r="642" spans="1:7" x14ac:dyDescent="0.25">
      <c r="A642" s="225" t="s">
        <v>179</v>
      </c>
      <c r="B642" s="216">
        <v>3.5484084749948041E-4</v>
      </c>
      <c r="C642" s="198">
        <v>2.6734971320442604E-3</v>
      </c>
      <c r="D642" s="198">
        <v>3.0283379795437407E-3</v>
      </c>
      <c r="E642" s="216">
        <v>38.868801685922719</v>
      </c>
      <c r="F642" s="198">
        <v>292.85137425860665</v>
      </c>
      <c r="G642" s="206">
        <v>331.72017594452939</v>
      </c>
    </row>
    <row r="643" spans="1:7" x14ac:dyDescent="0.25">
      <c r="A643" s="225" t="s">
        <v>180</v>
      </c>
      <c r="B643" s="216">
        <v>7.1187731873836784E-5</v>
      </c>
      <c r="C643" s="198">
        <v>3.6038332603689195E-5</v>
      </c>
      <c r="D643" s="198">
        <v>1.0722606447752597E-4</v>
      </c>
      <c r="E643" s="216">
        <v>7.7978109120564358</v>
      </c>
      <c r="F643" s="198">
        <v>3.947591752570621</v>
      </c>
      <c r="G643" s="206">
        <v>11.745402664627056</v>
      </c>
    </row>
    <row r="644" spans="1:7" x14ac:dyDescent="0.25">
      <c r="A644" s="226" t="s">
        <v>181</v>
      </c>
      <c r="B644" s="216">
        <v>6.9333482381139449E-5</v>
      </c>
      <c r="C644" s="198">
        <v>3.6038332603689195E-5</v>
      </c>
      <c r="D644" s="198">
        <v>1.0537181498482864E-4</v>
      </c>
      <c r="E644" s="216">
        <v>7.5946988512106754</v>
      </c>
      <c r="F644" s="198">
        <v>3.947591752570621</v>
      </c>
      <c r="G644" s="206">
        <v>11.542290603781295</v>
      </c>
    </row>
    <row r="645" spans="1:7" x14ac:dyDescent="0.25">
      <c r="A645" s="225" t="s">
        <v>182</v>
      </c>
      <c r="B645" s="216">
        <v>1.5827618591182849E-4</v>
      </c>
      <c r="C645" s="198">
        <v>2.4960404958002555E-6</v>
      </c>
      <c r="D645" s="198">
        <v>1.6077222640762875E-4</v>
      </c>
      <c r="E645" s="216">
        <v>17.337366104166197</v>
      </c>
      <c r="F645" s="198">
        <v>0.27341300674645252</v>
      </c>
      <c r="G645" s="206">
        <v>17.610779110912649</v>
      </c>
    </row>
    <row r="646" spans="1:7" x14ac:dyDescent="0.25">
      <c r="A646" s="143" t="s">
        <v>387</v>
      </c>
      <c r="B646" s="216">
        <v>2.1904343571167392E-6</v>
      </c>
      <c r="C646" s="198">
        <v>1.1317791050737371E-5</v>
      </c>
      <c r="D646" s="198">
        <v>1.350822540785411E-5</v>
      </c>
      <c r="E646" s="216">
        <v>0.23993731057957421</v>
      </c>
      <c r="F646" s="198">
        <v>1.2397360083367122</v>
      </c>
      <c r="G646" s="206">
        <v>1.4796733189162861</v>
      </c>
    </row>
    <row r="647" spans="1:7" x14ac:dyDescent="0.25">
      <c r="A647" s="143" t="s">
        <v>388</v>
      </c>
      <c r="B647" s="216">
        <v>3.4202591602917196E-6</v>
      </c>
      <c r="C647" s="198">
        <v>1.0883501519614402E-5</v>
      </c>
      <c r="D647" s="198">
        <v>1.4303760679906122E-5</v>
      </c>
      <c r="E647" s="216">
        <v>0.37465070876890544</v>
      </c>
      <c r="F647" s="198">
        <v>1.1921645019037732</v>
      </c>
      <c r="G647" s="206">
        <v>1.5668152106726785</v>
      </c>
    </row>
    <row r="648" spans="1:7" x14ac:dyDescent="0.25">
      <c r="A648" s="225" t="s">
        <v>85</v>
      </c>
      <c r="B648" s="216">
        <v>2.1859503439241902E-3</v>
      </c>
      <c r="C648" s="198">
        <v>1.5915531325480072E-6</v>
      </c>
      <c r="D648" s="198">
        <v>2.1875418970567382E-3</v>
      </c>
      <c r="E648" s="216">
        <v>239.44613764735283</v>
      </c>
      <c r="F648" s="198">
        <v>0.17433664561887327</v>
      </c>
      <c r="G648" s="206">
        <v>239.62047429297169</v>
      </c>
    </row>
    <row r="649" spans="1:7" x14ac:dyDescent="0.25">
      <c r="A649" s="78" t="s">
        <v>86</v>
      </c>
      <c r="B649" s="216">
        <v>1.9696260800118241E-6</v>
      </c>
      <c r="C649" s="198">
        <v>3.1224679487853884E-6</v>
      </c>
      <c r="D649" s="198">
        <v>5.0920940287972129E-6</v>
      </c>
      <c r="E649" s="216">
        <v>0.21575026110688411</v>
      </c>
      <c r="F649" s="198">
        <v>0.34203104948949503</v>
      </c>
      <c r="G649" s="206">
        <v>0.55778131059637925</v>
      </c>
    </row>
    <row r="650" spans="1:7" x14ac:dyDescent="0.25">
      <c r="A650" s="143" t="s">
        <v>87</v>
      </c>
      <c r="B650" s="216">
        <v>-0.16708680021603325</v>
      </c>
      <c r="C650" s="198">
        <v>0.68688394200232261</v>
      </c>
      <c r="D650" s="198">
        <v>0.51979714178628933</v>
      </c>
      <c r="E650" s="216">
        <v>-18302.469255436823</v>
      </c>
      <c r="F650" s="198">
        <v>75240.367367717496</v>
      </c>
      <c r="G650" s="206">
        <v>56937.898112280658</v>
      </c>
    </row>
    <row r="651" spans="1:7" x14ac:dyDescent="0.25">
      <c r="A651" s="143" t="s">
        <v>175</v>
      </c>
      <c r="B651" s="216">
        <v>-0.1664672488428143</v>
      </c>
      <c r="C651" s="198">
        <v>0.69002246012624857</v>
      </c>
      <c r="D651" s="198">
        <v>0.5235552112834343</v>
      </c>
      <c r="E651" s="216">
        <v>-18234.60440946549</v>
      </c>
      <c r="F651" s="198">
        <v>75584.156532370325</v>
      </c>
      <c r="G651" s="206">
        <v>57349.552122904832</v>
      </c>
    </row>
    <row r="652" spans="1:7" x14ac:dyDescent="0.25">
      <c r="A652" s="143" t="s">
        <v>176</v>
      </c>
      <c r="B652" s="227">
        <v>-0.10036678761388546</v>
      </c>
      <c r="C652" s="214">
        <v>0.69089766072665315</v>
      </c>
      <c r="D652" s="215">
        <v>0.59053087311276775</v>
      </c>
      <c r="E652" s="227">
        <v>-10994.046460851579</v>
      </c>
      <c r="F652" s="214">
        <v>75680.024859853613</v>
      </c>
      <c r="G652" s="215">
        <v>64685.978399002022</v>
      </c>
    </row>
    <row r="653" spans="1:7" x14ac:dyDescent="0.25">
      <c r="A653" s="228" t="s">
        <v>185</v>
      </c>
      <c r="B653" s="216">
        <v>1.6650589384374962E-5</v>
      </c>
      <c r="C653" s="198">
        <v>8.0000043534414605E-5</v>
      </c>
      <c r="D653" s="206">
        <v>9.6650632918789567E-5</v>
      </c>
      <c r="E653" s="216">
        <v>1.8238837532253052</v>
      </c>
      <c r="F653" s="198">
        <v>8.7630999895210735</v>
      </c>
      <c r="G653" s="206">
        <v>10.586983742746378</v>
      </c>
    </row>
    <row r="654" spans="1:7" x14ac:dyDescent="0.25">
      <c r="A654" s="225" t="s">
        <v>186</v>
      </c>
      <c r="B654" s="216">
        <v>1.6463852829454962E-5</v>
      </c>
      <c r="C654" s="198">
        <v>3.2715416120839393E-4</v>
      </c>
      <c r="D654" s="206">
        <v>3.4361801403784892E-4</v>
      </c>
      <c r="E654" s="216">
        <v>1.8034288755756611</v>
      </c>
      <c r="F654" s="198">
        <v>35.836038331951272</v>
      </c>
      <c r="G654" s="206">
        <v>37.639467207526934</v>
      </c>
    </row>
    <row r="655" spans="1:7" x14ac:dyDescent="0.25">
      <c r="A655" s="225" t="s">
        <v>187</v>
      </c>
      <c r="B655" s="216">
        <v>3.072402567304349E-5</v>
      </c>
      <c r="C655" s="198">
        <v>4.7729908537988728E-4</v>
      </c>
      <c r="D655" s="206">
        <v>5.0802311105293077E-4</v>
      </c>
      <c r="E655" s="216">
        <v>3.3654695317468333</v>
      </c>
      <c r="F655" s="198">
        <v>52.282716674918049</v>
      </c>
      <c r="G655" s="206">
        <v>55.648186206664874</v>
      </c>
    </row>
    <row r="656" spans="1:7" x14ac:dyDescent="0.25">
      <c r="A656" s="225" t="s">
        <v>188</v>
      </c>
      <c r="B656" s="216">
        <v>7.7895164416648247E-6</v>
      </c>
      <c r="C656" s="198">
        <v>8.3984323961448813E-7</v>
      </c>
      <c r="D656" s="206">
        <v>8.629359681279313E-6</v>
      </c>
      <c r="E656" s="216">
        <v>0.85325342878048405</v>
      </c>
      <c r="F656" s="198">
        <v>9.1995328491278658E-2</v>
      </c>
      <c r="G656" s="206">
        <v>0.94524875727176272</v>
      </c>
    </row>
    <row r="657" spans="1:11" x14ac:dyDescent="0.25">
      <c r="A657" s="226" t="s">
        <v>189</v>
      </c>
      <c r="B657" s="216">
        <v>7.3614781294609811E-6</v>
      </c>
      <c r="C657" s="198">
        <v>8.3984323961448813E-7</v>
      </c>
      <c r="D657" s="206">
        <v>8.2013213690754686E-6</v>
      </c>
      <c r="E657" s="216">
        <v>0.80636667268047602</v>
      </c>
      <c r="F657" s="198">
        <v>9.1995328491278658E-2</v>
      </c>
      <c r="G657" s="206">
        <v>0.89836200117175458</v>
      </c>
    </row>
    <row r="658" spans="1:11" x14ac:dyDescent="0.25">
      <c r="A658" s="225" t="s">
        <v>190</v>
      </c>
      <c r="B658" s="216">
        <v>2.6035877191789611E-5</v>
      </c>
      <c r="C658" s="198">
        <v>4.4077690791268336E-7</v>
      </c>
      <c r="D658" s="206">
        <v>2.6476654099702294E-5</v>
      </c>
      <c r="E658" s="216">
        <v>2.8519358873648017</v>
      </c>
      <c r="F658" s="198">
        <v>4.8282125189708883E-2</v>
      </c>
      <c r="G658" s="206">
        <v>2.9002180125545105</v>
      </c>
    </row>
    <row r="659" spans="1:11" x14ac:dyDescent="0.25">
      <c r="A659" s="229" t="s">
        <v>191</v>
      </c>
      <c r="B659" s="216">
        <v>1.5554623226032232E-7</v>
      </c>
      <c r="C659" s="198">
        <v>3.0066387978198668E-7</v>
      </c>
      <c r="D659" s="198">
        <v>4.5621011204230899E-7</v>
      </c>
      <c r="E659" s="216">
        <v>1.7038330556709079E-2</v>
      </c>
      <c r="F659" s="198">
        <v>3.2934327599877751E-2</v>
      </c>
      <c r="G659" s="206">
        <v>4.997265815658683E-2</v>
      </c>
    </row>
    <row r="660" spans="1:11" x14ac:dyDescent="0.25">
      <c r="A660" s="230" t="s">
        <v>192</v>
      </c>
      <c r="B660" s="227">
        <v>3.8748527449891855E-7</v>
      </c>
      <c r="C660" s="214">
        <v>2.183592422997669E-7</v>
      </c>
      <c r="D660" s="214">
        <v>6.0584451679868547E-7</v>
      </c>
      <c r="E660" s="227">
        <v>4.2444629463736831E-2</v>
      </c>
      <c r="F660" s="214">
        <v>2.391878540773245E-2</v>
      </c>
      <c r="G660" s="215">
        <v>6.6363414871469281E-2</v>
      </c>
    </row>
    <row r="661" spans="1:11" x14ac:dyDescent="0.25">
      <c r="A661" s="229"/>
      <c r="E661" s="5"/>
      <c r="F661" s="5"/>
      <c r="G661" s="5"/>
    </row>
    <row r="662" spans="1:11" x14ac:dyDescent="0.25">
      <c r="A662" s="45" t="s">
        <v>398</v>
      </c>
      <c r="E662" s="5"/>
      <c r="F662" s="5"/>
      <c r="G662" s="5"/>
    </row>
    <row r="663" spans="1:11" x14ac:dyDescent="0.25">
      <c r="A663" s="69"/>
      <c r="B663" s="202" t="s">
        <v>390</v>
      </c>
      <c r="C663" s="203"/>
      <c r="D663" s="204"/>
      <c r="E663" s="202" t="s">
        <v>391</v>
      </c>
      <c r="F663" s="203"/>
      <c r="G663" s="204"/>
    </row>
    <row r="664" spans="1:11" x14ac:dyDescent="0.25">
      <c r="A664" s="78"/>
      <c r="B664" s="207" t="s">
        <v>343</v>
      </c>
      <c r="C664" s="208" t="s">
        <v>344</v>
      </c>
      <c r="D664" s="209" t="s">
        <v>345</v>
      </c>
      <c r="E664" s="207" t="s">
        <v>343</v>
      </c>
      <c r="F664" s="208" t="s">
        <v>344</v>
      </c>
      <c r="G664" s="209" t="s">
        <v>345</v>
      </c>
    </row>
    <row r="665" spans="1:11" x14ac:dyDescent="0.25">
      <c r="A665" s="69" t="s">
        <v>350</v>
      </c>
      <c r="B665" s="211">
        <v>1119.2219102040119</v>
      </c>
      <c r="C665" s="200">
        <v>6664.6713462856515</v>
      </c>
      <c r="D665" s="212">
        <v>7783.8932564896631</v>
      </c>
      <c r="E665" s="211">
        <v>177179272.98350924</v>
      </c>
      <c r="F665" s="200">
        <v>1055055850</v>
      </c>
      <c r="G665" s="212">
        <v>1232235122.9835091</v>
      </c>
    </row>
    <row r="666" spans="1:11" x14ac:dyDescent="0.25">
      <c r="A666" s="78" t="s">
        <v>355</v>
      </c>
      <c r="B666" s="216">
        <v>1085.7559450195508</v>
      </c>
      <c r="C666" s="198">
        <v>6664.6713462856515</v>
      </c>
      <c r="D666" s="206">
        <v>7750.4272913052027</v>
      </c>
      <c r="E666" s="216">
        <v>171881417.99423957</v>
      </c>
      <c r="F666" s="198">
        <v>1055055850</v>
      </c>
      <c r="G666" s="206">
        <v>1226937267.9942396</v>
      </c>
    </row>
    <row r="667" spans="1:11" x14ac:dyDescent="0.25">
      <c r="A667" s="143" t="s">
        <v>33</v>
      </c>
      <c r="B667" s="216">
        <v>92.195929639065866</v>
      </c>
      <c r="C667" s="198">
        <v>0</v>
      </c>
      <c r="D667" s="206">
        <v>92.195929639065866</v>
      </c>
      <c r="E667" s="216">
        <v>14595146.535784738</v>
      </c>
      <c r="F667" s="198">
        <v>0</v>
      </c>
      <c r="G667" s="206">
        <v>14595146.535784738</v>
      </c>
    </row>
    <row r="668" spans="1:11" x14ac:dyDescent="0.25">
      <c r="A668" s="143" t="s">
        <v>130</v>
      </c>
      <c r="B668" s="216">
        <v>698.51692543035495</v>
      </c>
      <c r="C668" s="198">
        <v>0</v>
      </c>
      <c r="D668" s="206">
        <v>698.51692543035495</v>
      </c>
      <c r="E668" s="216">
        <v>110579251.43001081</v>
      </c>
      <c r="F668" s="198">
        <v>0</v>
      </c>
      <c r="G668" s="206">
        <v>110579251.43001081</v>
      </c>
    </row>
    <row r="669" spans="1:11" x14ac:dyDescent="0.25">
      <c r="A669" s="5" t="s">
        <v>173</v>
      </c>
      <c r="B669" s="216">
        <v>295.0430899501302</v>
      </c>
      <c r="C669" s="198">
        <v>6664.6713462856515</v>
      </c>
      <c r="D669" s="206">
        <v>6959.7144362357812</v>
      </c>
      <c r="E669" s="198">
        <v>46707020.028444044</v>
      </c>
      <c r="F669" s="198">
        <v>1055055850</v>
      </c>
      <c r="G669" s="206">
        <v>1101762870.0284441</v>
      </c>
    </row>
    <row r="670" spans="1:11" x14ac:dyDescent="0.25">
      <c r="A670" s="220" t="s">
        <v>174</v>
      </c>
      <c r="B670" s="221">
        <v>0.12245791295011096</v>
      </c>
      <c r="C670" s="222">
        <v>0</v>
      </c>
      <c r="D670" s="223">
        <v>0.12245791295011096</v>
      </c>
      <c r="E670" s="222">
        <v>19385.79274562592</v>
      </c>
      <c r="F670" s="222">
        <v>0</v>
      </c>
      <c r="G670" s="223">
        <v>19385.79274562592</v>
      </c>
      <c r="H670" s="198"/>
      <c r="I670" s="198"/>
      <c r="J670" s="198"/>
      <c r="K670" s="198"/>
    </row>
    <row r="671" spans="1:11" x14ac:dyDescent="0.25">
      <c r="A671" s="224" t="s">
        <v>177</v>
      </c>
      <c r="B671" s="211">
        <v>4.4838680031346948E-5</v>
      </c>
      <c r="C671" s="200">
        <v>1.158951370963419E-4</v>
      </c>
      <c r="D671" s="212">
        <v>1.6073381712768884E-4</v>
      </c>
      <c r="E671" s="200">
        <v>7.0982212348274381</v>
      </c>
      <c r="F671" s="200">
        <v>18.346867538816326</v>
      </c>
      <c r="G671" s="212">
        <v>25.445088773643764</v>
      </c>
    </row>
    <row r="672" spans="1:11" x14ac:dyDescent="0.25">
      <c r="A672" s="225" t="s">
        <v>178</v>
      </c>
      <c r="B672" s="216">
        <v>8.1101894371112036E-5</v>
      </c>
      <c r="C672" s="198">
        <v>5.7479852004442328E-4</v>
      </c>
      <c r="D672" s="198">
        <v>6.5590041441553537E-4</v>
      </c>
      <c r="E672" s="216">
        <v>12.838896872238413</v>
      </c>
      <c r="F672" s="198">
        <v>90.993915473745616</v>
      </c>
      <c r="G672" s="206">
        <v>103.83281234598405</v>
      </c>
    </row>
    <row r="673" spans="1:7" x14ac:dyDescent="0.25">
      <c r="A673" s="225" t="s">
        <v>179</v>
      </c>
      <c r="B673" s="216">
        <v>1.8923964502278481E-4</v>
      </c>
      <c r="C673" s="198">
        <v>2.7722420574780113E-3</v>
      </c>
      <c r="D673" s="198">
        <v>2.961481702500796E-3</v>
      </c>
      <c r="E673" s="216">
        <v>29.95772546901145</v>
      </c>
      <c r="F673" s="198">
        <v>438.8618805619422</v>
      </c>
      <c r="G673" s="206">
        <v>468.81960603095359</v>
      </c>
    </row>
    <row r="674" spans="1:7" x14ac:dyDescent="0.25">
      <c r="A674" s="225" t="s">
        <v>180</v>
      </c>
      <c r="B674" s="216">
        <v>1.1738596143597574E-5</v>
      </c>
      <c r="C674" s="198">
        <v>2.9948797325297534E-5</v>
      </c>
      <c r="D674" s="198">
        <v>4.1687393468895109E-5</v>
      </c>
      <c r="E674" s="216">
        <v>1.8582873616104696</v>
      </c>
      <c r="F674" s="198">
        <v>4.7410670649392923</v>
      </c>
      <c r="G674" s="206">
        <v>6.5993544265497617</v>
      </c>
    </row>
    <row r="675" spans="1:7" x14ac:dyDescent="0.25">
      <c r="A675" s="226" t="s">
        <v>181</v>
      </c>
      <c r="B675" s="216">
        <v>9.7127582131891445E-6</v>
      </c>
      <c r="C675" s="198">
        <v>2.9948797325297534E-5</v>
      </c>
      <c r="D675" s="198">
        <v>3.9661555538486678E-5</v>
      </c>
      <c r="E675" s="216">
        <v>1.5375855522376032</v>
      </c>
      <c r="F675" s="198">
        <v>4.7410670649392923</v>
      </c>
      <c r="G675" s="206">
        <v>6.2786526171768955</v>
      </c>
    </row>
    <row r="676" spans="1:7" x14ac:dyDescent="0.25">
      <c r="A676" s="225" t="s">
        <v>182</v>
      </c>
      <c r="B676" s="216">
        <v>1.0375611845043842E-4</v>
      </c>
      <c r="C676" s="198">
        <v>3.3862071505377441E-6</v>
      </c>
      <c r="D676" s="198">
        <v>1.0714232560097617E-4</v>
      </c>
      <c r="E676" s="216">
        <v>16.425190989415686</v>
      </c>
      <c r="F676" s="198">
        <v>0.53605609006928401</v>
      </c>
      <c r="G676" s="206">
        <v>16.96124707948497</v>
      </c>
    </row>
    <row r="677" spans="1:7" x14ac:dyDescent="0.25">
      <c r="A677" s="143" t="s">
        <v>387</v>
      </c>
      <c r="B677" s="216">
        <v>1.5520791447281805E-6</v>
      </c>
      <c r="C677" s="198">
        <v>1.1943273650741882E-5</v>
      </c>
      <c r="D677" s="198">
        <v>1.3495352795470062E-5</v>
      </c>
      <c r="E677" s="216">
        <v>0.24570306564645386</v>
      </c>
      <c r="F677" s="198">
        <v>1.8906889895461623</v>
      </c>
      <c r="G677" s="206">
        <v>2.1363920551926161</v>
      </c>
    </row>
    <row r="678" spans="1:7" x14ac:dyDescent="0.25">
      <c r="A678" s="143" t="s">
        <v>388</v>
      </c>
      <c r="B678" s="216">
        <v>3.2029880631222473E-6</v>
      </c>
      <c r="C678" s="198">
        <v>1.142568462899721E-5</v>
      </c>
      <c r="D678" s="198">
        <v>1.4628672692119457E-5</v>
      </c>
      <c r="E678" s="216">
        <v>0.50705145353651415</v>
      </c>
      <c r="F678" s="198">
        <v>1.8087516670716131</v>
      </c>
      <c r="G678" s="206">
        <v>2.3158031206081273</v>
      </c>
    </row>
    <row r="679" spans="1:7" x14ac:dyDescent="0.25">
      <c r="A679" s="225" t="s">
        <v>85</v>
      </c>
      <c r="B679" s="216">
        <v>1.0533158011519052E-3</v>
      </c>
      <c r="C679" s="198">
        <v>6.0468940585980664E-7</v>
      </c>
      <c r="D679" s="198">
        <v>1.0539204905577651E-3</v>
      </c>
      <c r="E679" s="216">
        <v>166.74595642620952</v>
      </c>
      <c r="F679" s="198">
        <v>9.5725814813204899E-2</v>
      </c>
      <c r="G679" s="206">
        <v>166.84168224102271</v>
      </c>
    </row>
    <row r="680" spans="1:7" x14ac:dyDescent="0.25">
      <c r="A680" s="78" t="s">
        <v>86</v>
      </c>
      <c r="B680" s="216">
        <v>1.3304310246016931E-6</v>
      </c>
      <c r="C680" s="198">
        <v>1.1863400914203367E-6</v>
      </c>
      <c r="D680" s="198">
        <v>2.5167711160220297E-6</v>
      </c>
      <c r="E680" s="216">
        <v>0.21061489195709662</v>
      </c>
      <c r="F680" s="198">
        <v>0.18780446754364449</v>
      </c>
      <c r="G680" s="206">
        <v>0.39841935950074109</v>
      </c>
    </row>
    <row r="681" spans="1:7" x14ac:dyDescent="0.25">
      <c r="A681" s="143" t="s">
        <v>87</v>
      </c>
      <c r="B681" s="216">
        <v>7.0991145465057123E-2</v>
      </c>
      <c r="C681" s="198">
        <v>0.48409023402004769</v>
      </c>
      <c r="D681" s="198">
        <v>0.55508137948510483</v>
      </c>
      <c r="E681" s="216">
        <v>11238.307101647626</v>
      </c>
      <c r="F681" s="198">
        <v>76634.271488175742</v>
      </c>
      <c r="G681" s="206">
        <v>87872.578589823373</v>
      </c>
    </row>
    <row r="682" spans="1:7" x14ac:dyDescent="0.25">
      <c r="A682" s="143" t="s">
        <v>175</v>
      </c>
      <c r="B682" s="216">
        <v>7.12583385184999E-2</v>
      </c>
      <c r="C682" s="198">
        <v>0.48535469534787729</v>
      </c>
      <c r="D682" s="198">
        <v>0.55661303386637717</v>
      </c>
      <c r="E682" s="216">
        <v>11280.6053005335</v>
      </c>
      <c r="F682" s="198">
        <v>76834.44299727332</v>
      </c>
      <c r="G682" s="206">
        <v>88115.048297806803</v>
      </c>
    </row>
    <row r="683" spans="1:7" x14ac:dyDescent="0.25">
      <c r="A683" s="143" t="s">
        <v>176</v>
      </c>
      <c r="B683" s="227">
        <v>0.10321037677457651</v>
      </c>
      <c r="C683" s="214">
        <v>0.48568721615427946</v>
      </c>
      <c r="D683" s="215">
        <v>0.58889759292885602</v>
      </c>
      <c r="E683" s="227">
        <v>16338.796939688416</v>
      </c>
      <c r="F683" s="214">
        <v>76887.082955616788</v>
      </c>
      <c r="G683" s="215">
        <v>93225.879895305174</v>
      </c>
    </row>
    <row r="684" spans="1:7" x14ac:dyDescent="0.25">
      <c r="A684" s="228" t="s">
        <v>185</v>
      </c>
      <c r="B684" s="216">
        <v>1.5725522496088929E-5</v>
      </c>
      <c r="C684" s="198">
        <v>3.2520507970899136E-5</v>
      </c>
      <c r="D684" s="206">
        <v>4.8246030466988062E-5</v>
      </c>
      <c r="E684" s="216">
        <v>2.4894407603537534</v>
      </c>
      <c r="F684" s="198">
        <v>5.1481836683201063</v>
      </c>
      <c r="G684" s="206">
        <v>7.6376244286738588</v>
      </c>
    </row>
    <row r="685" spans="1:7" x14ac:dyDescent="0.25">
      <c r="A685" s="225" t="s">
        <v>186</v>
      </c>
      <c r="B685" s="216">
        <v>1.2010579677064284E-5</v>
      </c>
      <c r="C685" s="198">
        <v>1.4373557341031029E-4</v>
      </c>
      <c r="D685" s="206">
        <v>1.5574615308737457E-4</v>
      </c>
      <c r="E685" s="216">
        <v>1.9013439210682215</v>
      </c>
      <c r="F685" s="198">
        <v>22.754168915496372</v>
      </c>
      <c r="G685" s="206">
        <v>24.655512836564593</v>
      </c>
    </row>
    <row r="686" spans="1:7" x14ac:dyDescent="0.25">
      <c r="A686" s="225" t="s">
        <v>187</v>
      </c>
      <c r="B686" s="216">
        <v>2.4640136913047852E-5</v>
      </c>
      <c r="C686" s="198">
        <v>2.6857188523787329E-4</v>
      </c>
      <c r="D686" s="206">
        <v>2.9321202215092112E-4</v>
      </c>
      <c r="E686" s="216">
        <v>3.9006755538516611</v>
      </c>
      <c r="F686" s="198">
        <v>42.516475898495408</v>
      </c>
      <c r="G686" s="206">
        <v>46.417151452347063</v>
      </c>
    </row>
    <row r="687" spans="1:7" x14ac:dyDescent="0.25">
      <c r="A687" s="225" t="s">
        <v>188</v>
      </c>
      <c r="B687" s="216">
        <v>2.4044413280243867E-6</v>
      </c>
      <c r="C687" s="198">
        <v>1.5712935446469049E-6</v>
      </c>
      <c r="D687" s="206">
        <v>3.9757348726712916E-6</v>
      </c>
      <c r="E687" s="216">
        <v>0.38063690725390631</v>
      </c>
      <c r="F687" s="198">
        <v>0.24874481579213623</v>
      </c>
      <c r="G687" s="206">
        <v>0.62938172304604245</v>
      </c>
    </row>
    <row r="688" spans="1:7" x14ac:dyDescent="0.25">
      <c r="A688" s="226" t="s">
        <v>189</v>
      </c>
      <c r="B688" s="216">
        <v>1.8474044474652246E-6</v>
      </c>
      <c r="C688" s="198">
        <v>1.5712935446469049E-6</v>
      </c>
      <c r="D688" s="206">
        <v>3.4186979921121297E-6</v>
      </c>
      <c r="E688" s="216">
        <v>0.29245476158407741</v>
      </c>
      <c r="F688" s="198">
        <v>0.24874481579213623</v>
      </c>
      <c r="G688" s="206">
        <v>0.54119957737621383</v>
      </c>
    </row>
    <row r="689" spans="1:11" x14ac:dyDescent="0.25">
      <c r="A689" s="225" t="s">
        <v>190</v>
      </c>
      <c r="B689" s="216">
        <v>3.2473147396282163E-5</v>
      </c>
      <c r="C689" s="198">
        <v>3.2883122195441867E-7</v>
      </c>
      <c r="D689" s="206">
        <v>3.2801978618236584E-5</v>
      </c>
      <c r="E689" s="216">
        <v>5.1406862166510372</v>
      </c>
      <c r="F689" s="198">
        <v>5.2055875880363027E-2</v>
      </c>
      <c r="G689" s="206">
        <v>5.1927420925314003</v>
      </c>
    </row>
    <row r="690" spans="1:11" x14ac:dyDescent="0.25">
      <c r="A690" s="229" t="s">
        <v>191</v>
      </c>
      <c r="B690" s="216">
        <v>1.9254653725564815E-7</v>
      </c>
      <c r="C690" s="198">
        <v>5.6252308898359193E-7</v>
      </c>
      <c r="D690" s="198">
        <v>7.5506962623924013E-7</v>
      </c>
      <c r="E690" s="216">
        <v>3.0481225550909184E-2</v>
      </c>
      <c r="F690" s="198">
        <v>8.9050644053584788E-2</v>
      </c>
      <c r="G690" s="206">
        <v>0.11953186960449397</v>
      </c>
    </row>
    <row r="691" spans="1:11" x14ac:dyDescent="0.25">
      <c r="A691" s="230" t="s">
        <v>192</v>
      </c>
      <c r="B691" s="227">
        <v>4.8838025818018817E-7</v>
      </c>
      <c r="C691" s="214">
        <v>4.085363216081953E-7</v>
      </c>
      <c r="D691" s="214">
        <v>8.9691657978838348E-7</v>
      </c>
      <c r="E691" s="227">
        <v>7.7313407015139127E-2</v>
      </c>
      <c r="F691" s="214">
        <v>6.4673652105955437E-2</v>
      </c>
      <c r="G691" s="215">
        <v>0.14198705912109458</v>
      </c>
    </row>
    <row r="692" spans="1:11" x14ac:dyDescent="0.25">
      <c r="A692" s="229"/>
      <c r="E692" s="5"/>
      <c r="F692" s="5"/>
      <c r="G692" s="5"/>
    </row>
    <row r="693" spans="1:11" x14ac:dyDescent="0.25">
      <c r="A693" s="77" t="s">
        <v>928</v>
      </c>
      <c r="E693" s="5"/>
      <c r="F693" s="5"/>
      <c r="G693" s="5"/>
    </row>
    <row r="694" spans="1:11" x14ac:dyDescent="0.25">
      <c r="A694" s="69"/>
      <c r="B694" s="202" t="s">
        <v>390</v>
      </c>
      <c r="C694" s="203"/>
      <c r="D694" s="204"/>
      <c r="E694" s="202" t="s">
        <v>391</v>
      </c>
      <c r="F694" s="203"/>
      <c r="G694" s="204"/>
    </row>
    <row r="695" spans="1:11" x14ac:dyDescent="0.25">
      <c r="A695" s="78"/>
      <c r="B695" s="207" t="s">
        <v>343</v>
      </c>
      <c r="C695" s="208" t="s">
        <v>344</v>
      </c>
      <c r="D695" s="209" t="s">
        <v>345</v>
      </c>
      <c r="E695" s="207" t="s">
        <v>343</v>
      </c>
      <c r="F695" s="208" t="s">
        <v>344</v>
      </c>
      <c r="G695" s="209" t="s">
        <v>345</v>
      </c>
    </row>
    <row r="696" spans="1:11" x14ac:dyDescent="0.25">
      <c r="A696" s="69" t="s">
        <v>350</v>
      </c>
      <c r="B696" s="211">
        <v>4599.1650062873414</v>
      </c>
      <c r="C696" s="200">
        <v>6644.6773322467952</v>
      </c>
      <c r="D696" s="212">
        <v>11243.842338534138</v>
      </c>
      <c r="E696" s="211">
        <v>730265098.26896131</v>
      </c>
      <c r="F696" s="200">
        <v>1055055850</v>
      </c>
      <c r="G696" s="212">
        <v>1785320948.2689614</v>
      </c>
    </row>
    <row r="697" spans="1:11" x14ac:dyDescent="0.25">
      <c r="A697" s="78" t="s">
        <v>355</v>
      </c>
      <c r="B697" s="216">
        <v>4593.1488299021703</v>
      </c>
      <c r="C697" s="198">
        <v>0</v>
      </c>
      <c r="D697" s="206">
        <v>4593.1488299021703</v>
      </c>
      <c r="E697" s="216">
        <v>729309837.12196743</v>
      </c>
      <c r="F697" s="198">
        <v>0</v>
      </c>
      <c r="G697" s="206">
        <v>729309837.12196743</v>
      </c>
    </row>
    <row r="698" spans="1:11" x14ac:dyDescent="0.25">
      <c r="A698" s="143" t="s">
        <v>33</v>
      </c>
      <c r="B698" s="216">
        <v>16.974930889850153</v>
      </c>
      <c r="C698" s="198">
        <v>0</v>
      </c>
      <c r="D698" s="206">
        <v>16.974930889850153</v>
      </c>
      <c r="E698" s="216">
        <v>2695315.2490590969</v>
      </c>
      <c r="F698" s="198">
        <v>0</v>
      </c>
      <c r="G698" s="206">
        <v>2695315.2490590969</v>
      </c>
    </row>
    <row r="699" spans="1:11" x14ac:dyDescent="0.25">
      <c r="A699" s="143" t="s">
        <v>130</v>
      </c>
      <c r="B699" s="216">
        <v>4510.5240794214969</v>
      </c>
      <c r="C699" s="198">
        <v>0</v>
      </c>
      <c r="D699" s="206">
        <v>4510.5240794214969</v>
      </c>
      <c r="E699" s="216">
        <v>716190505.36354351</v>
      </c>
      <c r="F699" s="198">
        <v>0</v>
      </c>
      <c r="G699" s="206">
        <v>716190505.36354351</v>
      </c>
    </row>
    <row r="700" spans="1:11" x14ac:dyDescent="0.25">
      <c r="A700" s="5" t="s">
        <v>173</v>
      </c>
      <c r="B700" s="216">
        <v>65.649819590822133</v>
      </c>
      <c r="C700" s="198">
        <v>0</v>
      </c>
      <c r="D700" s="206">
        <v>65.649819590822133</v>
      </c>
      <c r="E700" s="198">
        <v>10424016.509364627</v>
      </c>
      <c r="F700" s="198">
        <v>0</v>
      </c>
      <c r="G700" s="206">
        <v>10424016.509364627</v>
      </c>
    </row>
    <row r="701" spans="1:11" x14ac:dyDescent="0.25">
      <c r="A701" s="220" t="s">
        <v>174</v>
      </c>
      <c r="B701" s="221">
        <v>4.1798270868431189E-5</v>
      </c>
      <c r="C701" s="222">
        <v>0</v>
      </c>
      <c r="D701" s="223">
        <v>4.1798270868431189E-5</v>
      </c>
      <c r="E701" s="222">
        <v>6.6368174095688302</v>
      </c>
      <c r="F701" s="222">
        <v>0</v>
      </c>
      <c r="G701" s="223">
        <v>6.6368174095688302</v>
      </c>
      <c r="H701" s="198"/>
      <c r="I701" s="198"/>
      <c r="J701" s="198"/>
      <c r="K701" s="198"/>
    </row>
    <row r="702" spans="1:11" x14ac:dyDescent="0.25">
      <c r="A702" s="224" t="s">
        <v>177</v>
      </c>
      <c r="B702" s="211">
        <v>8.6803536265052102E-5</v>
      </c>
      <c r="C702" s="200">
        <v>1.158951370963419E-4</v>
      </c>
      <c r="D702" s="212">
        <v>2.02698673361394E-4</v>
      </c>
      <c r="E702" s="200">
        <v>13.782848159184146</v>
      </c>
      <c r="F702" s="200">
        <v>18.402073760096613</v>
      </c>
      <c r="G702" s="212">
        <v>32.184921919280768</v>
      </c>
    </row>
    <row r="703" spans="1:11" x14ac:dyDescent="0.25">
      <c r="A703" s="225" t="s">
        <v>178</v>
      </c>
      <c r="B703" s="216">
        <v>2.0334658723179173E-4</v>
      </c>
      <c r="C703" s="198">
        <v>5.6052706268922968E-4</v>
      </c>
      <c r="D703" s="198">
        <v>7.6387364992102139E-4</v>
      </c>
      <c r="E703" s="216">
        <v>32.287799047104834</v>
      </c>
      <c r="F703" s="198">
        <v>89.001666597649518</v>
      </c>
      <c r="G703" s="206">
        <v>121.28946564475434</v>
      </c>
    </row>
    <row r="704" spans="1:11" x14ac:dyDescent="0.25">
      <c r="A704" s="225" t="s">
        <v>179</v>
      </c>
      <c r="B704" s="216">
        <v>3.0149211063331061E-4</v>
      </c>
      <c r="C704" s="198">
        <v>2.5418773107693383E-3</v>
      </c>
      <c r="D704" s="198">
        <v>2.843369421402649E-3</v>
      </c>
      <c r="E704" s="216">
        <v>47.871551792111468</v>
      </c>
      <c r="F704" s="198">
        <v>403.6046285791038</v>
      </c>
      <c r="G704" s="206">
        <v>451.47618037121532</v>
      </c>
    </row>
    <row r="705" spans="1:7" x14ac:dyDescent="0.25">
      <c r="A705" s="225" t="s">
        <v>180</v>
      </c>
      <c r="B705" s="216">
        <v>8.6901720798324158E-5</v>
      </c>
      <c r="C705" s="198">
        <v>2.2808596167232688E-6</v>
      </c>
      <c r="D705" s="198">
        <v>8.9182580415047433E-5</v>
      </c>
      <c r="E705" s="216">
        <v>13.798438105998491</v>
      </c>
      <c r="F705" s="198">
        <v>0.36215968982784957</v>
      </c>
      <c r="G705" s="206">
        <v>14.160597795826341</v>
      </c>
    </row>
    <row r="706" spans="1:7" x14ac:dyDescent="0.25">
      <c r="A706" s="226" t="s">
        <v>181</v>
      </c>
      <c r="B706" s="216">
        <v>8.6370725240919025E-5</v>
      </c>
      <c r="C706" s="198">
        <v>2.2808596167232688E-6</v>
      </c>
      <c r="D706" s="198">
        <v>8.8651584857642299E-5</v>
      </c>
      <c r="E706" s="216">
        <v>13.714125513956512</v>
      </c>
      <c r="F706" s="198">
        <v>0.36215968982784957</v>
      </c>
      <c r="G706" s="206">
        <v>14.076285203784364</v>
      </c>
    </row>
    <row r="707" spans="1:7" x14ac:dyDescent="0.25">
      <c r="A707" s="225" t="s">
        <v>182</v>
      </c>
      <c r="B707" s="216">
        <v>1.1499359710150892E-4</v>
      </c>
      <c r="C707" s="198">
        <v>0</v>
      </c>
      <c r="D707" s="198">
        <v>1.1499359710150892E-4</v>
      </c>
      <c r="E707" s="216">
        <v>18.258925342499055</v>
      </c>
      <c r="F707" s="198">
        <v>0</v>
      </c>
      <c r="G707" s="206">
        <v>18.258925342499055</v>
      </c>
    </row>
    <row r="708" spans="1:7" x14ac:dyDescent="0.25">
      <c r="A708" s="143" t="s">
        <v>387</v>
      </c>
      <c r="B708" s="216">
        <v>1.474424592067429E-6</v>
      </c>
      <c r="C708" s="198">
        <v>7.1923068471680741E-7</v>
      </c>
      <c r="D708" s="198">
        <v>2.1936552767842363E-6</v>
      </c>
      <c r="E708" s="216">
        <v>0.2341122395357311</v>
      </c>
      <c r="F708" s="198">
        <v>0.11420096168212084</v>
      </c>
      <c r="G708" s="206">
        <v>0.34831320121785192</v>
      </c>
    </row>
    <row r="709" spans="1:7" x14ac:dyDescent="0.25">
      <c r="A709" s="143" t="s">
        <v>388</v>
      </c>
      <c r="B709" s="216">
        <v>1.5170971218684645E-6</v>
      </c>
      <c r="C709" s="198">
        <v>6.8601535583727839E-7</v>
      </c>
      <c r="D709" s="198">
        <v>2.2031124777057427E-6</v>
      </c>
      <c r="E709" s="216">
        <v>0.24088787361842603</v>
      </c>
      <c r="F709" s="198">
        <v>0.10892696186365691</v>
      </c>
      <c r="G709" s="206">
        <v>0.34981483548208292</v>
      </c>
    </row>
    <row r="710" spans="1:7" x14ac:dyDescent="0.25">
      <c r="A710" s="225" t="s">
        <v>85</v>
      </c>
      <c r="B710" s="216">
        <v>1.9705887691691295E-3</v>
      </c>
      <c r="C710" s="198">
        <v>6.0468940585980664E-7</v>
      </c>
      <c r="D710" s="198">
        <v>1.9711934585749892E-3</v>
      </c>
      <c r="E710" s="216">
        <v>312.89423171330736</v>
      </c>
      <c r="F710" s="198">
        <v>9.6013856382351936E-2</v>
      </c>
      <c r="G710" s="206">
        <v>312.99024556968971</v>
      </c>
    </row>
    <row r="711" spans="1:7" x14ac:dyDescent="0.25">
      <c r="A711" s="78" t="s">
        <v>86</v>
      </c>
      <c r="B711" s="216">
        <v>1.3914569394482123E-6</v>
      </c>
      <c r="C711" s="198">
        <v>1.1863400914203367E-6</v>
      </c>
      <c r="D711" s="198">
        <v>2.577797030868549E-6</v>
      </c>
      <c r="E711" s="216">
        <v>0.2209384610541395</v>
      </c>
      <c r="F711" s="198">
        <v>0.18836957627246184</v>
      </c>
      <c r="G711" s="206">
        <v>0.40930803732660131</v>
      </c>
    </row>
    <row r="712" spans="1:7" x14ac:dyDescent="0.25">
      <c r="A712" s="143" t="s">
        <v>87</v>
      </c>
      <c r="B712" s="216">
        <v>-0.2991247270979791</v>
      </c>
      <c r="C712" s="198">
        <v>0.4666962774431791</v>
      </c>
      <c r="D712" s="198">
        <v>0.16757155034519999</v>
      </c>
      <c r="E712" s="216">
        <v>-47495.653652404413</v>
      </c>
      <c r="F712" s="198">
        <v>74103.017056985482</v>
      </c>
      <c r="G712" s="206">
        <v>26607.363404581069</v>
      </c>
    </row>
    <row r="713" spans="1:7" x14ac:dyDescent="0.25">
      <c r="A713" s="143" t="s">
        <v>175</v>
      </c>
      <c r="B713" s="216">
        <v>-0.2985346447728745</v>
      </c>
      <c r="C713" s="198">
        <v>0.4679383121951648</v>
      </c>
      <c r="D713" s="198">
        <v>0.16940366742229029</v>
      </c>
      <c r="E713" s="216">
        <v>-47401.959139043793</v>
      </c>
      <c r="F713" s="198">
        <v>74300.229948667416</v>
      </c>
      <c r="G713" s="206">
        <v>26898.270809623631</v>
      </c>
    </row>
    <row r="714" spans="1:7" x14ac:dyDescent="0.25">
      <c r="A714" s="143" t="s">
        <v>176</v>
      </c>
      <c r="B714" s="227">
        <v>-0.23904824560884685</v>
      </c>
      <c r="C714" s="214">
        <v>0.46827083300156697</v>
      </c>
      <c r="D714" s="215">
        <v>0.22922258739272014</v>
      </c>
      <c r="E714" s="227">
        <v>-37956.583495465224</v>
      </c>
      <c r="F714" s="214">
        <v>74353.028302071092</v>
      </c>
      <c r="G714" s="215">
        <v>36396.444806605869</v>
      </c>
    </row>
    <row r="715" spans="1:7" x14ac:dyDescent="0.25">
      <c r="A715" s="228" t="s">
        <v>185</v>
      </c>
      <c r="B715" s="216">
        <v>7.2519491004213919E-6</v>
      </c>
      <c r="C715" s="198">
        <v>3.2520507970899136E-5</v>
      </c>
      <c r="D715" s="206">
        <v>3.9772457071320528E-5</v>
      </c>
      <c r="E715" s="216">
        <v>1.1514797393050669</v>
      </c>
      <c r="F715" s="198">
        <v>5.1636746923972972</v>
      </c>
      <c r="G715" s="206">
        <v>6.3151544317023642</v>
      </c>
    </row>
    <row r="716" spans="1:7" x14ac:dyDescent="0.25">
      <c r="A716" s="225" t="s">
        <v>186</v>
      </c>
      <c r="B716" s="216">
        <v>1.0734877977484839E-5</v>
      </c>
      <c r="C716" s="198">
        <v>1.2946411605511664E-4</v>
      </c>
      <c r="D716" s="206">
        <v>1.4019899403260147E-4</v>
      </c>
      <c r="E716" s="216">
        <v>1.7045065159472339</v>
      </c>
      <c r="F716" s="198">
        <v>20.556584793989281</v>
      </c>
      <c r="G716" s="206">
        <v>22.261091309936511</v>
      </c>
    </row>
    <row r="717" spans="1:7" x14ac:dyDescent="0.25">
      <c r="A717" s="225" t="s">
        <v>187</v>
      </c>
      <c r="B717" s="216">
        <v>1.7790150321975951E-5</v>
      </c>
      <c r="C717" s="198">
        <v>2.4621572826235438E-4</v>
      </c>
      <c r="D717" s="206">
        <v>2.6400587858433033E-4</v>
      </c>
      <c r="E717" s="216">
        <v>2.82475750605537</v>
      </c>
      <c r="F717" s="198">
        <v>39.094651474576516</v>
      </c>
      <c r="G717" s="206">
        <v>41.919408980631879</v>
      </c>
    </row>
    <row r="718" spans="1:7" x14ac:dyDescent="0.25">
      <c r="A718" s="225" t="s">
        <v>188</v>
      </c>
      <c r="B718" s="216">
        <v>8.3808692478144709E-6</v>
      </c>
      <c r="C718" s="198">
        <v>1.1825832627609517E-7</v>
      </c>
      <c r="D718" s="206">
        <v>8.4991275740905664E-6</v>
      </c>
      <c r="E718" s="216">
        <v>1.3307320560292542</v>
      </c>
      <c r="F718" s="198">
        <v>1.8777305911198274E-2</v>
      </c>
      <c r="G718" s="206">
        <v>1.3495093619404526</v>
      </c>
    </row>
    <row r="719" spans="1:7" x14ac:dyDescent="0.25">
      <c r="A719" s="226" t="s">
        <v>189</v>
      </c>
      <c r="B719" s="216">
        <v>8.3483307277983738E-6</v>
      </c>
      <c r="C719" s="198">
        <v>1.1825832627609517E-7</v>
      </c>
      <c r="D719" s="206">
        <v>8.4665890540744693E-6</v>
      </c>
      <c r="E719" s="216">
        <v>1.3255655213464153</v>
      </c>
      <c r="F719" s="198">
        <v>1.8777305911198274E-2</v>
      </c>
      <c r="G719" s="206">
        <v>1.3443428272576139</v>
      </c>
    </row>
    <row r="720" spans="1:7" x14ac:dyDescent="0.25">
      <c r="A720" s="225" t="s">
        <v>190</v>
      </c>
      <c r="B720" s="216">
        <v>3.398618091782545E-6</v>
      </c>
      <c r="C720" s="198">
        <v>0</v>
      </c>
      <c r="D720" s="206">
        <v>3.398618091782545E-6</v>
      </c>
      <c r="E720" s="216">
        <v>0.53963973273003929</v>
      </c>
      <c r="F720" s="198">
        <v>0</v>
      </c>
      <c r="G720" s="206">
        <v>0.53963973273003929</v>
      </c>
    </row>
    <row r="721" spans="1:11" x14ac:dyDescent="0.25">
      <c r="A721" s="229" t="s">
        <v>191</v>
      </c>
      <c r="B721" s="216">
        <v>2.1772856542306025E-8</v>
      </c>
      <c r="C721" s="198">
        <v>4.2336480806842065E-8</v>
      </c>
      <c r="D721" s="198">
        <v>6.4109337349148093E-8</v>
      </c>
      <c r="E721" s="216">
        <v>3.4571399810023966E-3</v>
      </c>
      <c r="F721" s="198">
        <v>6.7222755162089799E-3</v>
      </c>
      <c r="G721" s="206">
        <v>1.0179415497211379E-2</v>
      </c>
    </row>
    <row r="722" spans="1:11" x14ac:dyDescent="0.25">
      <c r="A722" s="230" t="s">
        <v>192</v>
      </c>
      <c r="B722" s="227">
        <v>4.5453073711890902E-8</v>
      </c>
      <c r="C722" s="214">
        <v>3.0747164831784743E-8</v>
      </c>
      <c r="D722" s="214">
        <v>7.6200238543675638E-8</v>
      </c>
      <c r="E722" s="227">
        <v>7.2171346962902538E-3</v>
      </c>
      <c r="F722" s="214">
        <v>4.8820995369115508E-3</v>
      </c>
      <c r="G722" s="215">
        <v>1.2099234233201804E-2</v>
      </c>
    </row>
    <row r="723" spans="1:11" x14ac:dyDescent="0.25">
      <c r="E723" s="5"/>
      <c r="F723" s="5"/>
      <c r="G723" s="5"/>
    </row>
    <row r="724" spans="1:11" x14ac:dyDescent="0.25">
      <c r="A724" s="77" t="s">
        <v>929</v>
      </c>
      <c r="E724" s="5"/>
      <c r="F724" s="5"/>
      <c r="G724" s="5"/>
    </row>
    <row r="725" spans="1:11" x14ac:dyDescent="0.25">
      <c r="A725" s="69"/>
      <c r="B725" s="202" t="s">
        <v>390</v>
      </c>
      <c r="C725" s="203"/>
      <c r="D725" s="204"/>
      <c r="E725" s="202" t="s">
        <v>391</v>
      </c>
      <c r="F725" s="203"/>
      <c r="G725" s="204"/>
    </row>
    <row r="726" spans="1:11" x14ac:dyDescent="0.25">
      <c r="A726" s="78"/>
      <c r="B726" s="207" t="s">
        <v>343</v>
      </c>
      <c r="C726" s="208" t="s">
        <v>344</v>
      </c>
      <c r="D726" s="209" t="s">
        <v>345</v>
      </c>
      <c r="E726" s="207" t="s">
        <v>343</v>
      </c>
      <c r="F726" s="208" t="s">
        <v>344</v>
      </c>
      <c r="G726" s="209" t="s">
        <v>345</v>
      </c>
    </row>
    <row r="727" spans="1:11" x14ac:dyDescent="0.25">
      <c r="A727" s="69" t="s">
        <v>350</v>
      </c>
      <c r="B727" s="211">
        <v>2852.8875008156137</v>
      </c>
      <c r="C727" s="200">
        <v>6654.6743392662229</v>
      </c>
      <c r="D727" s="212">
        <v>9507.5618400818366</v>
      </c>
      <c r="E727" s="211">
        <v>452306979.0758965</v>
      </c>
      <c r="F727" s="200">
        <v>1055055850</v>
      </c>
      <c r="G727" s="212">
        <v>1507362829.0758965</v>
      </c>
    </row>
    <row r="728" spans="1:11" x14ac:dyDescent="0.25">
      <c r="A728" s="78" t="s">
        <v>355</v>
      </c>
      <c r="B728" s="216">
        <v>2833.096918344449</v>
      </c>
      <c r="C728" s="198">
        <v>3344.3647958797983</v>
      </c>
      <c r="D728" s="206">
        <v>6177.4617142242478</v>
      </c>
      <c r="E728" s="216">
        <v>449169309.40994376</v>
      </c>
      <c r="F728" s="198">
        <v>530227545.71279377</v>
      </c>
      <c r="G728" s="206">
        <v>979396855.12273765</v>
      </c>
    </row>
    <row r="729" spans="1:11" x14ac:dyDescent="0.25">
      <c r="A729" s="143" t="s">
        <v>33</v>
      </c>
      <c r="B729" s="216">
        <v>54.721105102048163</v>
      </c>
      <c r="C729" s="198">
        <v>0</v>
      </c>
      <c r="D729" s="206">
        <v>54.721105102048163</v>
      </c>
      <c r="E729" s="216">
        <v>8675679.5468892585</v>
      </c>
      <c r="F729" s="198">
        <v>0</v>
      </c>
      <c r="G729" s="206">
        <v>8675679.5468892585</v>
      </c>
    </row>
    <row r="730" spans="1:11" x14ac:dyDescent="0.25">
      <c r="A730" s="143" t="s">
        <v>130</v>
      </c>
      <c r="B730" s="216">
        <v>2597.615681127169</v>
      </c>
      <c r="C730" s="198">
        <v>0</v>
      </c>
      <c r="D730" s="206">
        <v>2597.615681127169</v>
      </c>
      <c r="E730" s="216">
        <v>411835272.57731277</v>
      </c>
      <c r="F730" s="198">
        <v>0</v>
      </c>
      <c r="G730" s="206">
        <v>411835272.57731277</v>
      </c>
    </row>
    <row r="731" spans="1:11" x14ac:dyDescent="0.25">
      <c r="A731" s="5" t="s">
        <v>173</v>
      </c>
      <c r="B731" s="216">
        <v>180.7601321152319</v>
      </c>
      <c r="C731" s="198">
        <v>3344.3647958797983</v>
      </c>
      <c r="D731" s="206">
        <v>3525.1249279950302</v>
      </c>
      <c r="E731" s="198">
        <v>28658357.285741668</v>
      </c>
      <c r="F731" s="198">
        <v>530227545.71279377</v>
      </c>
      <c r="G731" s="206">
        <v>558885902.99853551</v>
      </c>
    </row>
    <row r="732" spans="1:11" x14ac:dyDescent="0.25">
      <c r="A732" s="220" t="s">
        <v>174</v>
      </c>
      <c r="B732" s="221">
        <v>6.147080528362734E-2</v>
      </c>
      <c r="C732" s="222">
        <v>0</v>
      </c>
      <c r="D732" s="223">
        <v>6.147080528362734E-2</v>
      </c>
      <c r="E732" s="222">
        <v>9745.8011335011743</v>
      </c>
      <c r="F732" s="222">
        <v>0</v>
      </c>
      <c r="G732" s="223">
        <v>9745.8011335011743</v>
      </c>
      <c r="H732" s="198"/>
      <c r="I732" s="198"/>
      <c r="J732" s="198"/>
      <c r="K732" s="198"/>
    </row>
    <row r="733" spans="1:11" x14ac:dyDescent="0.25">
      <c r="A733" s="224" t="s">
        <v>177</v>
      </c>
      <c r="B733" s="211">
        <v>6.5744893985959709E-5</v>
      </c>
      <c r="C733" s="200">
        <v>1.158951370963419E-4</v>
      </c>
      <c r="D733" s="212">
        <v>1.8164003108230161E-4</v>
      </c>
      <c r="E733" s="200">
        <v>10.42343042967976</v>
      </c>
      <c r="F733" s="200">
        <v>18.374429182590212</v>
      </c>
      <c r="G733" s="212">
        <v>28.797859612269974</v>
      </c>
    </row>
    <row r="734" spans="1:11" x14ac:dyDescent="0.25">
      <c r="A734" s="225" t="s">
        <v>178</v>
      </c>
      <c r="B734" s="216">
        <v>1.420024959228648E-4</v>
      </c>
      <c r="C734" s="198">
        <v>5.6058616594884675E-4</v>
      </c>
      <c r="D734" s="198">
        <v>7.025886618717116E-4</v>
      </c>
      <c r="E734" s="216">
        <v>22.513583144707216</v>
      </c>
      <c r="F734" s="198">
        <v>88.877333985154507</v>
      </c>
      <c r="G734" s="206">
        <v>111.39091712986175</v>
      </c>
    </row>
    <row r="735" spans="1:11" x14ac:dyDescent="0.25">
      <c r="A735" s="225" t="s">
        <v>179</v>
      </c>
      <c r="B735" s="216">
        <v>2.4516163497632627E-4</v>
      </c>
      <c r="C735" s="198">
        <v>2.546911741976399E-3</v>
      </c>
      <c r="D735" s="198">
        <v>2.7920733769527251E-3</v>
      </c>
      <c r="E735" s="216">
        <v>38.868801685922719</v>
      </c>
      <c r="F735" s="198">
        <v>403.79648887554532</v>
      </c>
      <c r="G735" s="206">
        <v>442.665290561468</v>
      </c>
    </row>
    <row r="736" spans="1:11" x14ac:dyDescent="0.25">
      <c r="A736" s="225" t="s">
        <v>180</v>
      </c>
      <c r="B736" s="216">
        <v>4.9184023934763367E-5</v>
      </c>
      <c r="C736" s="198">
        <v>2.5741977271527242E-5</v>
      </c>
      <c r="D736" s="198">
        <v>7.4926001206290609E-5</v>
      </c>
      <c r="E736" s="216">
        <v>7.7978109120564358</v>
      </c>
      <c r="F736" s="198">
        <v>4.0812250647094119</v>
      </c>
      <c r="G736" s="206">
        <v>11.879035976765849</v>
      </c>
    </row>
    <row r="737" spans="1:7" x14ac:dyDescent="0.25">
      <c r="A737" s="226" t="s">
        <v>181</v>
      </c>
      <c r="B737" s="216">
        <v>4.7902912020824628E-5</v>
      </c>
      <c r="C737" s="198">
        <v>2.5741977271527242E-5</v>
      </c>
      <c r="D737" s="198">
        <v>7.3644889292351877E-5</v>
      </c>
      <c r="E737" s="216">
        <v>7.5946988512106754</v>
      </c>
      <c r="F737" s="198">
        <v>4.0812250647094119</v>
      </c>
      <c r="G737" s="206">
        <v>11.675923915920087</v>
      </c>
    </row>
    <row r="738" spans="1:7" x14ac:dyDescent="0.25">
      <c r="A738" s="225" t="s">
        <v>182</v>
      </c>
      <c r="B738" s="216">
        <v>1.0935395062153229E-4</v>
      </c>
      <c r="C738" s="198">
        <v>1.7245291043286853E-6</v>
      </c>
      <c r="D738" s="198">
        <v>1.1107847972586097E-4</v>
      </c>
      <c r="E738" s="216">
        <v>17.337366104166193</v>
      </c>
      <c r="F738" s="198">
        <v>0.27341300674645241</v>
      </c>
      <c r="G738" s="206">
        <v>17.610779110912645</v>
      </c>
    </row>
    <row r="739" spans="1:7" x14ac:dyDescent="0.25">
      <c r="A739" s="143" t="s">
        <v>387</v>
      </c>
      <c r="B739" s="216">
        <v>1.5133840201411543E-6</v>
      </c>
      <c r="C739" s="198">
        <v>8.0663389600904022E-6</v>
      </c>
      <c r="D739" s="198">
        <v>9.5797229802315558E-6</v>
      </c>
      <c r="E739" s="216">
        <v>0.23993731057957421</v>
      </c>
      <c r="F739" s="198">
        <v>1.2788662035210423</v>
      </c>
      <c r="G739" s="206">
        <v>1.5188035141006162</v>
      </c>
    </row>
    <row r="740" spans="1:7" x14ac:dyDescent="0.25">
      <c r="A740" s="143" t="s">
        <v>388</v>
      </c>
      <c r="B740" s="216">
        <v>2.3630772321980281E-6</v>
      </c>
      <c r="C740" s="198">
        <v>7.7911234869082621E-6</v>
      </c>
      <c r="D740" s="198">
        <v>1.015420071910629E-5</v>
      </c>
      <c r="E740" s="216">
        <v>0.37465070876890544</v>
      </c>
      <c r="F740" s="198">
        <v>1.2352325589295998</v>
      </c>
      <c r="G740" s="206">
        <v>1.6098832676985051</v>
      </c>
    </row>
    <row r="741" spans="1:7" x14ac:dyDescent="0.25">
      <c r="A741" s="225" t="s">
        <v>85</v>
      </c>
      <c r="B741" s="216">
        <v>1.5102859889722868E-3</v>
      </c>
      <c r="C741" s="198">
        <v>6.0468940585980664E-7</v>
      </c>
      <c r="D741" s="198">
        <v>1.5108906783781466E-3</v>
      </c>
      <c r="E741" s="216">
        <v>239.4461376473528</v>
      </c>
      <c r="F741" s="198">
        <v>9.5869619242068008E-2</v>
      </c>
      <c r="G741" s="206">
        <v>239.54200726659485</v>
      </c>
    </row>
    <row r="742" spans="1:7" x14ac:dyDescent="0.25">
      <c r="A742" s="78" t="s">
        <v>86</v>
      </c>
      <c r="B742" s="216">
        <v>1.3608262787964915E-6</v>
      </c>
      <c r="C742" s="198">
        <v>1.1863400914203367E-6</v>
      </c>
      <c r="D742" s="198">
        <v>2.5471663702168283E-6</v>
      </c>
      <c r="E742" s="216">
        <v>0.21575026110688414</v>
      </c>
      <c r="F742" s="198">
        <v>0.18808659743980419</v>
      </c>
      <c r="G742" s="206">
        <v>0.40383685854668833</v>
      </c>
    </row>
    <row r="743" spans="1:7" x14ac:dyDescent="0.25">
      <c r="A743" s="143" t="s">
        <v>87</v>
      </c>
      <c r="B743" s="216">
        <v>-0.11544125602390094</v>
      </c>
      <c r="C743" s="198">
        <v>0.47549982200895441</v>
      </c>
      <c r="D743" s="198">
        <v>0.36005856598505348</v>
      </c>
      <c r="E743" s="216">
        <v>-18302.469255436827</v>
      </c>
      <c r="F743" s="198">
        <v>75387.440963763773</v>
      </c>
      <c r="G743" s="206">
        <v>57084.97170832695</v>
      </c>
    </row>
    <row r="744" spans="1:7" x14ac:dyDescent="0.25">
      <c r="A744" s="143" t="s">
        <v>175</v>
      </c>
      <c r="B744" s="216">
        <v>-0.11501320432500399</v>
      </c>
      <c r="C744" s="198">
        <v>0.47674194963749095</v>
      </c>
      <c r="D744" s="198">
        <v>0.36172874531248694</v>
      </c>
      <c r="E744" s="216">
        <v>-18234.604409465497</v>
      </c>
      <c r="F744" s="198">
        <v>75584.372316692839</v>
      </c>
      <c r="G744" s="206">
        <v>57349.767907227346</v>
      </c>
    </row>
    <row r="745" spans="1:7" x14ac:dyDescent="0.25">
      <c r="A745" s="143" t="s">
        <v>176</v>
      </c>
      <c r="B745" s="227">
        <v>-6.9344005691954314E-2</v>
      </c>
      <c r="C745" s="214">
        <v>0.47707447044389312</v>
      </c>
      <c r="D745" s="215">
        <v>0.4077304647519388</v>
      </c>
      <c r="E745" s="227">
        <v>-10994.046460851589</v>
      </c>
      <c r="F745" s="214">
        <v>75637.091353591648</v>
      </c>
      <c r="G745" s="215">
        <v>64643.044892740065</v>
      </c>
    </row>
    <row r="746" spans="1:7" x14ac:dyDescent="0.25">
      <c r="A746" s="228" t="s">
        <v>185</v>
      </c>
      <c r="B746" s="216">
        <v>1.1503990438414238E-5</v>
      </c>
      <c r="C746" s="198">
        <v>3.2520507970899136E-5</v>
      </c>
      <c r="D746" s="206">
        <v>4.4024498409313371E-5</v>
      </c>
      <c r="E746" s="216">
        <v>1.8238837532253052</v>
      </c>
      <c r="F746" s="198">
        <v>5.1559175446370613</v>
      </c>
      <c r="G746" s="206">
        <v>6.979801297862366</v>
      </c>
    </row>
    <row r="747" spans="1:7" x14ac:dyDescent="0.25">
      <c r="A747" s="225" t="s">
        <v>186</v>
      </c>
      <c r="B747" s="216">
        <v>1.1374973050938574E-5</v>
      </c>
      <c r="C747" s="198">
        <v>1.2952321931473368E-4</v>
      </c>
      <c r="D747" s="206">
        <v>1.4089819236567225E-4</v>
      </c>
      <c r="E747" s="216">
        <v>1.8034288755756611</v>
      </c>
      <c r="F747" s="198">
        <v>20.535074036982991</v>
      </c>
      <c r="G747" s="206">
        <v>22.338502912558653</v>
      </c>
    </row>
    <row r="748" spans="1:7" x14ac:dyDescent="0.25">
      <c r="A748" s="225" t="s">
        <v>187</v>
      </c>
      <c r="B748" s="216">
        <v>2.1227410598688173E-5</v>
      </c>
      <c r="C748" s="198">
        <v>2.6857188523787329E-4</v>
      </c>
      <c r="D748" s="206">
        <v>2.8979929583656145E-4</v>
      </c>
      <c r="E748" s="216">
        <v>3.3654695317468328</v>
      </c>
      <c r="F748" s="198">
        <v>42.580346418122595</v>
      </c>
      <c r="G748" s="206">
        <v>45.94581594986942</v>
      </c>
    </row>
    <row r="749" spans="1:7" x14ac:dyDescent="0.25">
      <c r="A749" s="225" t="s">
        <v>188</v>
      </c>
      <c r="B749" s="216">
        <v>5.381822865013645E-6</v>
      </c>
      <c r="C749" s="198">
        <v>2.0222386894167583E-7</v>
      </c>
      <c r="D749" s="206">
        <v>5.5840467339553204E-6</v>
      </c>
      <c r="E749" s="216">
        <v>0.85325342878048405</v>
      </c>
      <c r="F749" s="198">
        <v>3.2061294822140637E-2</v>
      </c>
      <c r="G749" s="206">
        <v>0.88531472360262464</v>
      </c>
    </row>
    <row r="750" spans="1:7" x14ac:dyDescent="0.25">
      <c r="A750" s="226" t="s">
        <v>189</v>
      </c>
      <c r="B750" s="216">
        <v>5.0860886698332125E-6</v>
      </c>
      <c r="C750" s="198">
        <v>2.0222386894167583E-7</v>
      </c>
      <c r="D750" s="206">
        <v>5.288312538774888E-6</v>
      </c>
      <c r="E750" s="216">
        <v>0.80636667268047602</v>
      </c>
      <c r="F750" s="198">
        <v>3.2061294822140637E-2</v>
      </c>
      <c r="G750" s="206">
        <v>0.83842796750261661</v>
      </c>
    </row>
    <row r="751" spans="1:7" x14ac:dyDescent="0.25">
      <c r="A751" s="225" t="s">
        <v>190</v>
      </c>
      <c r="B751" s="216">
        <v>1.7988341154526552E-5</v>
      </c>
      <c r="C751" s="198">
        <v>1.6746731297354509E-7</v>
      </c>
      <c r="D751" s="206">
        <v>1.8155808467500098E-5</v>
      </c>
      <c r="E751" s="216">
        <v>2.8519358873648017</v>
      </c>
      <c r="F751" s="198">
        <v>2.6550866237580913E-2</v>
      </c>
      <c r="G751" s="206">
        <v>2.8784867536023828</v>
      </c>
    </row>
    <row r="752" spans="1:7" x14ac:dyDescent="0.25">
      <c r="A752" s="229" t="s">
        <v>191</v>
      </c>
      <c r="B752" s="216">
        <v>1.0746780953791923E-7</v>
      </c>
      <c r="C752" s="198">
        <v>7.239614508111994E-8</v>
      </c>
      <c r="D752" s="198">
        <v>1.7986395461903917E-7</v>
      </c>
      <c r="E752" s="216">
        <v>1.7038330556709079E-2</v>
      </c>
      <c r="F752" s="198">
        <v>1.147794354632635E-2</v>
      </c>
      <c r="G752" s="206">
        <v>2.8516274103035429E-2</v>
      </c>
    </row>
    <row r="753" spans="1:11" x14ac:dyDescent="0.25">
      <c r="A753" s="230" t="s">
        <v>192</v>
      </c>
      <c r="B753" s="227">
        <v>2.6771586218112771E-7</v>
      </c>
      <c r="C753" s="214">
        <v>5.2578205924835715E-8</v>
      </c>
      <c r="D753" s="214">
        <v>3.202940681059634E-7</v>
      </c>
      <c r="E753" s="227">
        <v>4.2444629463736831E-2</v>
      </c>
      <c r="F753" s="214">
        <v>8.3359366537565684E-3</v>
      </c>
      <c r="G753" s="215">
        <v>5.0780566117493396E-2</v>
      </c>
    </row>
    <row r="754" spans="1:11" x14ac:dyDescent="0.25">
      <c r="A754" s="229"/>
      <c r="E754" s="5"/>
      <c r="F754" s="5"/>
      <c r="G754" s="5"/>
    </row>
    <row r="755" spans="1:11" x14ac:dyDescent="0.25">
      <c r="A755" s="45" t="s">
        <v>399</v>
      </c>
      <c r="E755" s="5"/>
      <c r="F755" s="5"/>
      <c r="G755" s="5"/>
    </row>
    <row r="756" spans="1:11" x14ac:dyDescent="0.25">
      <c r="A756" s="69"/>
      <c r="B756" s="202" t="s">
        <v>390</v>
      </c>
      <c r="C756" s="203"/>
      <c r="D756" s="204"/>
      <c r="E756" s="202" t="s">
        <v>391</v>
      </c>
      <c r="F756" s="203"/>
      <c r="G756" s="204"/>
    </row>
    <row r="757" spans="1:11" x14ac:dyDescent="0.25">
      <c r="A757" s="78"/>
      <c r="B757" s="207" t="s">
        <v>343</v>
      </c>
      <c r="C757" s="208" t="s">
        <v>344</v>
      </c>
      <c r="D757" s="209" t="s">
        <v>345</v>
      </c>
      <c r="E757" s="207" t="s">
        <v>343</v>
      </c>
      <c r="F757" s="208" t="s">
        <v>344</v>
      </c>
      <c r="G757" s="209" t="s">
        <v>345</v>
      </c>
    </row>
    <row r="758" spans="1:11" x14ac:dyDescent="0.25">
      <c r="A758" s="69" t="s">
        <v>350</v>
      </c>
      <c r="B758" s="211">
        <v>768.60488952083108</v>
      </c>
      <c r="C758" s="200">
        <v>4576.8394427435769</v>
      </c>
      <c r="D758" s="212">
        <v>5345.4443322644083</v>
      </c>
      <c r="E758" s="211">
        <v>177179272.98350924</v>
      </c>
      <c r="F758" s="200">
        <v>1055055850</v>
      </c>
      <c r="G758" s="212">
        <v>1232235122.9835093</v>
      </c>
    </row>
    <row r="759" spans="1:11" x14ac:dyDescent="0.25">
      <c r="A759" s="78" t="s">
        <v>355</v>
      </c>
      <c r="B759" s="216">
        <v>745.62275859683757</v>
      </c>
      <c r="C759" s="198">
        <v>4576.8394427435769</v>
      </c>
      <c r="D759" s="206">
        <v>5322.4622013404141</v>
      </c>
      <c r="E759" s="216">
        <v>171881417.99423957</v>
      </c>
      <c r="F759" s="198">
        <v>1055055850</v>
      </c>
      <c r="G759" s="206">
        <v>1226937267.9942393</v>
      </c>
    </row>
    <row r="760" spans="1:11" x14ac:dyDescent="0.25">
      <c r="A760" s="143" t="s">
        <v>33</v>
      </c>
      <c r="B760" s="216">
        <v>63.313844795611402</v>
      </c>
      <c r="C760" s="198">
        <v>0</v>
      </c>
      <c r="D760" s="206">
        <v>63.313844795611402</v>
      </c>
      <c r="E760" s="216">
        <v>14595146.535784738</v>
      </c>
      <c r="F760" s="198">
        <v>0</v>
      </c>
      <c r="G760" s="206">
        <v>14595146.535784738</v>
      </c>
    </row>
    <row r="761" spans="1:11" x14ac:dyDescent="0.25">
      <c r="A761" s="143" t="s">
        <v>130</v>
      </c>
      <c r="B761" s="216">
        <v>479.69354370570295</v>
      </c>
      <c r="C761" s="198">
        <v>0</v>
      </c>
      <c r="D761" s="206">
        <v>479.69354370570295</v>
      </c>
      <c r="E761" s="216">
        <v>110579251.43001081</v>
      </c>
      <c r="F761" s="198">
        <v>0</v>
      </c>
      <c r="G761" s="206">
        <v>110579251.43001081</v>
      </c>
    </row>
    <row r="762" spans="1:11" x14ac:dyDescent="0.25">
      <c r="A762" s="5" t="s">
        <v>173</v>
      </c>
      <c r="B762" s="216">
        <v>202.6153700955233</v>
      </c>
      <c r="C762" s="198">
        <v>4576.8394427435769</v>
      </c>
      <c r="D762" s="206">
        <v>4779.4548128390998</v>
      </c>
      <c r="E762" s="198">
        <v>46707020.028444044</v>
      </c>
      <c r="F762" s="198">
        <v>1055055850</v>
      </c>
      <c r="G762" s="206">
        <v>1101762870.0284441</v>
      </c>
    </row>
    <row r="763" spans="1:11" x14ac:dyDescent="0.25">
      <c r="A763" s="220" t="s">
        <v>174</v>
      </c>
      <c r="B763" s="221">
        <v>8.4095700589720462E-2</v>
      </c>
      <c r="C763" s="222">
        <v>0</v>
      </c>
      <c r="D763" s="223">
        <v>8.4095700589720462E-2</v>
      </c>
      <c r="E763" s="222">
        <v>19385.79274562592</v>
      </c>
      <c r="F763" s="222">
        <v>0</v>
      </c>
      <c r="G763" s="223">
        <v>19385.79274562592</v>
      </c>
      <c r="H763" s="198"/>
      <c r="I763" s="198"/>
      <c r="J763" s="198"/>
      <c r="K763" s="198"/>
    </row>
    <row r="764" spans="1:11" x14ac:dyDescent="0.25">
      <c r="A764" s="224" t="s">
        <v>177</v>
      </c>
      <c r="B764" s="211">
        <v>3.0792131924464699E-5</v>
      </c>
      <c r="C764" s="200">
        <v>4.6504349233865345E-5</v>
      </c>
      <c r="D764" s="212">
        <v>7.7296481158330044E-5</v>
      </c>
      <c r="E764" s="200">
        <v>7.0982212348274381</v>
      </c>
      <c r="F764" s="200">
        <v>10.720211255700271</v>
      </c>
      <c r="G764" s="212">
        <v>17.818432490527709</v>
      </c>
    </row>
    <row r="765" spans="1:11" x14ac:dyDescent="0.25">
      <c r="A765" s="225" t="s">
        <v>178</v>
      </c>
      <c r="B765" s="216">
        <v>5.5695221827524971E-5</v>
      </c>
      <c r="C765" s="198">
        <v>2.7951707191348191E-4</v>
      </c>
      <c r="D765" s="198">
        <v>3.3521229374100688E-4</v>
      </c>
      <c r="E765" s="216">
        <v>12.838896872238413</v>
      </c>
      <c r="F765" s="198">
        <v>64.434447742044654</v>
      </c>
      <c r="G765" s="206">
        <v>77.273344614283062</v>
      </c>
    </row>
    <row r="766" spans="1:11" x14ac:dyDescent="0.25">
      <c r="A766" s="225" t="s">
        <v>179</v>
      </c>
      <c r="B766" s="216">
        <v>1.2995681654336632E-4</v>
      </c>
      <c r="C766" s="198">
        <v>1.6598846010562709E-3</v>
      </c>
      <c r="D766" s="198">
        <v>1.7898414175996371E-3</v>
      </c>
      <c r="E766" s="216">
        <v>29.957725469011447</v>
      </c>
      <c r="F766" s="198">
        <v>382.63762156785191</v>
      </c>
      <c r="G766" s="206">
        <v>412.59534703686325</v>
      </c>
    </row>
    <row r="767" spans="1:11" x14ac:dyDescent="0.25">
      <c r="A767" s="225" t="s">
        <v>180</v>
      </c>
      <c r="B767" s="216">
        <v>8.0612631952807938E-6</v>
      </c>
      <c r="C767" s="198">
        <v>2.0879239884441349E-5</v>
      </c>
      <c r="D767" s="198">
        <v>2.8940503079722145E-5</v>
      </c>
      <c r="E767" s="216">
        <v>1.8582873616104696</v>
      </c>
      <c r="F767" s="198">
        <v>4.8130952503826681</v>
      </c>
      <c r="G767" s="206">
        <v>6.6713826119931383</v>
      </c>
    </row>
    <row r="768" spans="1:11" x14ac:dyDescent="0.25">
      <c r="A768" s="226" t="s">
        <v>181</v>
      </c>
      <c r="B768" s="216">
        <v>6.6700565681653034E-6</v>
      </c>
      <c r="C768" s="198">
        <v>2.0879239884441349E-5</v>
      </c>
      <c r="D768" s="198">
        <v>2.7549296452606654E-5</v>
      </c>
      <c r="E768" s="216">
        <v>1.5375855522376032</v>
      </c>
      <c r="F768" s="198">
        <v>4.8130952503826681</v>
      </c>
      <c r="G768" s="206">
        <v>6.3506808026202721</v>
      </c>
    </row>
    <row r="769" spans="1:7" x14ac:dyDescent="0.25">
      <c r="A769" s="225" t="s">
        <v>182</v>
      </c>
      <c r="B769" s="216">
        <v>7.1252590064264473E-5</v>
      </c>
      <c r="C769" s="198">
        <v>2.3254149593616322E-6</v>
      </c>
      <c r="D769" s="198">
        <v>7.3578005023626107E-5</v>
      </c>
      <c r="E769" s="216">
        <v>16.425190989415686</v>
      </c>
      <c r="F769" s="198">
        <v>0.53605609006928401</v>
      </c>
      <c r="G769" s="206">
        <v>16.96124707948497</v>
      </c>
    </row>
    <row r="770" spans="1:7" x14ac:dyDescent="0.25">
      <c r="A770" s="143" t="s">
        <v>387</v>
      </c>
      <c r="B770" s="216">
        <v>1.0658615674740861E-6</v>
      </c>
      <c r="C770" s="198">
        <v>1.156354145312888E-5</v>
      </c>
      <c r="D770" s="198">
        <v>1.2629403020602966E-5</v>
      </c>
      <c r="E770" s="216">
        <v>0.24570306564645381</v>
      </c>
      <c r="F770" s="198">
        <v>2.6656347047926485</v>
      </c>
      <c r="G770" s="206">
        <v>2.9113377704391028</v>
      </c>
    </row>
    <row r="771" spans="1:7" x14ac:dyDescent="0.25">
      <c r="A771" s="143" t="s">
        <v>388</v>
      </c>
      <c r="B771" s="216">
        <v>2.1995926490966143E-6</v>
      </c>
      <c r="C771" s="198">
        <v>1.1149901468719613E-5</v>
      </c>
      <c r="D771" s="198">
        <v>1.3349494117816227E-5</v>
      </c>
      <c r="E771" s="216">
        <v>0.50705145353651415</v>
      </c>
      <c r="F771" s="198">
        <v>2.5702821605742088</v>
      </c>
      <c r="G771" s="206">
        <v>3.077333614110723</v>
      </c>
    </row>
    <row r="772" spans="1:7" x14ac:dyDescent="0.25">
      <c r="A772" s="225" t="s">
        <v>85</v>
      </c>
      <c r="B772" s="216">
        <v>7.2334509143708123E-4</v>
      </c>
      <c r="C772" s="198">
        <v>2.0367548100648515E-7</v>
      </c>
      <c r="D772" s="198">
        <v>7.235487669180877E-4</v>
      </c>
      <c r="E772" s="216">
        <v>166.74595642620952</v>
      </c>
      <c r="F772" s="198">
        <v>4.6951397449205963E-2</v>
      </c>
      <c r="G772" s="206">
        <v>166.79290782365871</v>
      </c>
    </row>
    <row r="773" spans="1:7" x14ac:dyDescent="0.25">
      <c r="A773" s="78" t="s">
        <v>86</v>
      </c>
      <c r="B773" s="216">
        <v>9.136488317072664E-7</v>
      </c>
      <c r="C773" s="198">
        <v>3.9959090801953724E-7</v>
      </c>
      <c r="D773" s="198">
        <v>1.3132397397268036E-6</v>
      </c>
      <c r="E773" s="216">
        <v>0.21061489195709662</v>
      </c>
      <c r="F773" s="198">
        <v>9.211394246770932E-2</v>
      </c>
      <c r="G773" s="206">
        <v>0.30272883442480603</v>
      </c>
    </row>
    <row r="774" spans="1:7" x14ac:dyDescent="0.25">
      <c r="A774" s="143" t="s">
        <v>87</v>
      </c>
      <c r="B774" s="216">
        <v>4.8751852532248521E-2</v>
      </c>
      <c r="C774" s="198">
        <v>0.33272473773280881</v>
      </c>
      <c r="D774" s="198">
        <v>0.38147659026505731</v>
      </c>
      <c r="E774" s="216">
        <v>11238.307101647628</v>
      </c>
      <c r="F774" s="198">
        <v>76699.911669674722</v>
      </c>
      <c r="G774" s="206">
        <v>87938.218771322354</v>
      </c>
    </row>
    <row r="775" spans="1:7" x14ac:dyDescent="0.25">
      <c r="A775" s="143" t="s">
        <v>175</v>
      </c>
      <c r="B775" s="216">
        <v>4.8935342406284922E-2</v>
      </c>
      <c r="C775" s="198">
        <v>0.33330891740092794</v>
      </c>
      <c r="D775" s="198">
        <v>0.38224425980721288</v>
      </c>
      <c r="E775" s="216">
        <v>11280.6053005335</v>
      </c>
      <c r="F775" s="198">
        <v>76834.577126921067</v>
      </c>
      <c r="G775" s="206">
        <v>88115.182427454565</v>
      </c>
    </row>
    <row r="776" spans="1:7" x14ac:dyDescent="0.25">
      <c r="A776" s="143" t="s">
        <v>176</v>
      </c>
      <c r="B776" s="227">
        <v>7.0877812089799791E-2</v>
      </c>
      <c r="C776" s="214">
        <v>0.33342091925598333</v>
      </c>
      <c r="D776" s="215">
        <v>0.40429873134578309</v>
      </c>
      <c r="E776" s="227">
        <v>16338.796939688416</v>
      </c>
      <c r="F776" s="214">
        <v>76860.395863598489</v>
      </c>
      <c r="G776" s="215">
        <v>93199.192803286904</v>
      </c>
    </row>
    <row r="777" spans="1:7" x14ac:dyDescent="0.25">
      <c r="A777" s="228" t="s">
        <v>185</v>
      </c>
      <c r="B777" s="216">
        <v>1.0799210925526475E-5</v>
      </c>
      <c r="C777" s="198">
        <v>9.2892250944658856E-6</v>
      </c>
      <c r="D777" s="206">
        <v>2.008843601999236E-5</v>
      </c>
      <c r="E777" s="216">
        <v>2.4894407603537538</v>
      </c>
      <c r="F777" s="198">
        <v>2.1413578956591182</v>
      </c>
      <c r="G777" s="206">
        <v>4.6307986560128711</v>
      </c>
    </row>
    <row r="778" spans="1:7" x14ac:dyDescent="0.25">
      <c r="A778" s="225" t="s">
        <v>186</v>
      </c>
      <c r="B778" s="216">
        <v>8.2480428426284415E-6</v>
      </c>
      <c r="C778" s="198">
        <v>4.1800829828702403E-5</v>
      </c>
      <c r="D778" s="206">
        <v>5.0048872671330848E-5</v>
      </c>
      <c r="E778" s="216">
        <v>1.9013439210682215</v>
      </c>
      <c r="F778" s="198">
        <v>9.6359530626641305</v>
      </c>
      <c r="G778" s="206">
        <v>11.537296983732354</v>
      </c>
    </row>
    <row r="779" spans="1:7" x14ac:dyDescent="0.25">
      <c r="A779" s="225" t="s">
        <v>187</v>
      </c>
      <c r="B779" s="216">
        <v>1.6921157044163992E-5</v>
      </c>
      <c r="C779" s="198">
        <v>1.103787149652772E-4</v>
      </c>
      <c r="D779" s="206">
        <v>1.2729987200944121E-4</v>
      </c>
      <c r="E779" s="216">
        <v>3.9006755538516606</v>
      </c>
      <c r="F779" s="198">
        <v>25.444569423171444</v>
      </c>
      <c r="G779" s="206">
        <v>29.345244977023107</v>
      </c>
    </row>
    <row r="780" spans="1:7" x14ac:dyDescent="0.25">
      <c r="A780" s="225" t="s">
        <v>188</v>
      </c>
      <c r="B780" s="216">
        <v>1.6512054887744632E-6</v>
      </c>
      <c r="C780" s="198">
        <v>5.1058908204075862E-7</v>
      </c>
      <c r="D780" s="206">
        <v>2.1617945708152216E-6</v>
      </c>
      <c r="E780" s="216">
        <v>0.38063690725390625</v>
      </c>
      <c r="F780" s="198">
        <v>0.11770130997435857</v>
      </c>
      <c r="G780" s="206">
        <v>0.49833821722826471</v>
      </c>
    </row>
    <row r="781" spans="1:7" x14ac:dyDescent="0.25">
      <c r="A781" s="226" t="s">
        <v>189</v>
      </c>
      <c r="B781" s="216">
        <v>1.2686707419670483E-6</v>
      </c>
      <c r="C781" s="198">
        <v>5.1058908204075862E-7</v>
      </c>
      <c r="D781" s="206">
        <v>1.7792598240078069E-6</v>
      </c>
      <c r="E781" s="216">
        <v>0.29245476158407741</v>
      </c>
      <c r="F781" s="198">
        <v>0.11770130997435857</v>
      </c>
      <c r="G781" s="206">
        <v>0.41015607155843603</v>
      </c>
    </row>
    <row r="782" spans="1:7" x14ac:dyDescent="0.25">
      <c r="A782" s="225" t="s">
        <v>190</v>
      </c>
      <c r="B782" s="216">
        <v>2.2300331720957445E-5</v>
      </c>
      <c r="C782" s="198">
        <v>1.1075910484372567E-7</v>
      </c>
      <c r="D782" s="206">
        <v>2.2411090825801171E-5</v>
      </c>
      <c r="E782" s="216">
        <v>5.1406862166510363</v>
      </c>
      <c r="F782" s="198">
        <v>2.5532257132464837E-2</v>
      </c>
      <c r="G782" s="206">
        <v>5.166218473783502</v>
      </c>
    </row>
    <row r="783" spans="1:7" x14ac:dyDescent="0.25">
      <c r="A783" s="229" t="s">
        <v>191</v>
      </c>
      <c r="B783" s="216">
        <v>1.3222776345400526E-7</v>
      </c>
      <c r="C783" s="198">
        <v>1.8279089137059157E-7</v>
      </c>
      <c r="D783" s="198">
        <v>3.150186548245968E-7</v>
      </c>
      <c r="E783" s="216">
        <v>3.048122555090918E-2</v>
      </c>
      <c r="F783" s="198">
        <v>4.2137068970820368E-2</v>
      </c>
      <c r="G783" s="206">
        <v>7.2618294521729534E-2</v>
      </c>
    </row>
    <row r="784" spans="1:7" x14ac:dyDescent="0.25">
      <c r="A784" s="230" t="s">
        <v>192</v>
      </c>
      <c r="B784" s="227">
        <v>3.3538608470800554E-7</v>
      </c>
      <c r="C784" s="214">
        <v>1.3275316133059722E-7</v>
      </c>
      <c r="D784" s="214">
        <v>4.6813924603860276E-7</v>
      </c>
      <c r="E784" s="227">
        <v>7.7313407015139127E-2</v>
      </c>
      <c r="F784" s="214">
        <v>3.0602340593333225E-2</v>
      </c>
      <c r="G784" s="215">
        <v>0.10791574760847235</v>
      </c>
    </row>
    <row r="785" spans="1:11" x14ac:dyDescent="0.25">
      <c r="A785" s="229"/>
      <c r="E785" s="5"/>
      <c r="F785" s="5"/>
      <c r="G785" s="5"/>
    </row>
    <row r="786" spans="1:11" x14ac:dyDescent="0.25">
      <c r="A786" s="77" t="s">
        <v>930</v>
      </c>
      <c r="E786" s="5"/>
      <c r="F786" s="5"/>
      <c r="G786" s="5"/>
    </row>
    <row r="787" spans="1:11" x14ac:dyDescent="0.25">
      <c r="A787" s="69"/>
      <c r="B787" s="202" t="s">
        <v>390</v>
      </c>
      <c r="C787" s="203"/>
      <c r="D787" s="204"/>
      <c r="E787" s="202" t="s">
        <v>391</v>
      </c>
      <c r="F787" s="203"/>
      <c r="G787" s="204"/>
    </row>
    <row r="788" spans="1:11" x14ac:dyDescent="0.25">
      <c r="A788" s="78"/>
      <c r="B788" s="207" t="s">
        <v>343</v>
      </c>
      <c r="C788" s="208" t="s">
        <v>344</v>
      </c>
      <c r="D788" s="209" t="s">
        <v>345</v>
      </c>
      <c r="E788" s="207" t="s">
        <v>343</v>
      </c>
      <c r="F788" s="208" t="s">
        <v>344</v>
      </c>
      <c r="G788" s="209" t="s">
        <v>345</v>
      </c>
    </row>
    <row r="789" spans="1:11" x14ac:dyDescent="0.25">
      <c r="A789" s="69" t="s">
        <v>350</v>
      </c>
      <c r="B789" s="211">
        <v>3158.3912710404347</v>
      </c>
      <c r="C789" s="200">
        <v>4563.1089244153445</v>
      </c>
      <c r="D789" s="212">
        <v>7721.5001954557792</v>
      </c>
      <c r="E789" s="211">
        <v>730265098.26896131</v>
      </c>
      <c r="F789" s="200">
        <v>1055055850</v>
      </c>
      <c r="G789" s="212">
        <v>1785320948.2689612</v>
      </c>
    </row>
    <row r="790" spans="1:11" x14ac:dyDescent="0.25">
      <c r="A790" s="78" t="s">
        <v>355</v>
      </c>
      <c r="B790" s="216">
        <v>3154.2597734851206</v>
      </c>
      <c r="C790" s="198">
        <v>0</v>
      </c>
      <c r="D790" s="206">
        <v>3154.2597734851206</v>
      </c>
      <c r="E790" s="216">
        <v>729309837.12196755</v>
      </c>
      <c r="F790" s="198">
        <v>0</v>
      </c>
      <c r="G790" s="206">
        <v>729309837.12196755</v>
      </c>
    </row>
    <row r="791" spans="1:11" x14ac:dyDescent="0.25">
      <c r="A791" s="143" t="s">
        <v>33</v>
      </c>
      <c r="B791" s="216">
        <v>11.657218968165843</v>
      </c>
      <c r="C791" s="198">
        <v>0</v>
      </c>
      <c r="D791" s="206">
        <v>11.657218968165843</v>
      </c>
      <c r="E791" s="216">
        <v>2695315.2490590974</v>
      </c>
      <c r="F791" s="198">
        <v>0</v>
      </c>
      <c r="G791" s="206">
        <v>2695315.2490590974</v>
      </c>
    </row>
    <row r="792" spans="1:11" x14ac:dyDescent="0.25">
      <c r="A792" s="143" t="s">
        <v>130</v>
      </c>
      <c r="B792" s="216">
        <v>3097.5187584675459</v>
      </c>
      <c r="C792" s="198">
        <v>0</v>
      </c>
      <c r="D792" s="206">
        <v>3097.5187584675459</v>
      </c>
      <c r="E792" s="216">
        <v>716190505.36354351</v>
      </c>
      <c r="F792" s="198">
        <v>0</v>
      </c>
      <c r="G792" s="206">
        <v>716190505.36354351</v>
      </c>
    </row>
    <row r="793" spans="1:11" x14ac:dyDescent="0.25">
      <c r="A793" s="5" t="s">
        <v>173</v>
      </c>
      <c r="B793" s="216">
        <v>45.08379604940783</v>
      </c>
      <c r="C793" s="198">
        <v>0</v>
      </c>
      <c r="D793" s="206">
        <v>45.08379604940783</v>
      </c>
      <c r="E793" s="198">
        <v>10424016.509364627</v>
      </c>
      <c r="F793" s="198">
        <v>0</v>
      </c>
      <c r="G793" s="206">
        <v>10424016.509364627</v>
      </c>
    </row>
    <row r="794" spans="1:11" x14ac:dyDescent="0.25">
      <c r="A794" s="220" t="s">
        <v>174</v>
      </c>
      <c r="B794" s="221">
        <v>2.8704187319864313E-5</v>
      </c>
      <c r="C794" s="222">
        <v>0</v>
      </c>
      <c r="D794" s="223">
        <v>2.8704187319864313E-5</v>
      </c>
      <c r="E794" s="222">
        <v>6.636817409568831</v>
      </c>
      <c r="F794" s="222">
        <v>0</v>
      </c>
      <c r="G794" s="223">
        <v>6.636817409568831</v>
      </c>
      <c r="H794" s="198"/>
      <c r="I794" s="198"/>
      <c r="J794" s="198"/>
      <c r="K794" s="198"/>
    </row>
    <row r="795" spans="1:11" x14ac:dyDescent="0.25">
      <c r="A795" s="224" t="s">
        <v>177</v>
      </c>
      <c r="B795" s="211">
        <v>5.9610718654405632E-5</v>
      </c>
      <c r="C795" s="200">
        <v>4.6504349233865345E-5</v>
      </c>
      <c r="D795" s="212">
        <v>1.0611506788827098E-4</v>
      </c>
      <c r="E795" s="200">
        <v>13.782848159184146</v>
      </c>
      <c r="F795" s="200">
        <v>10.752468661685331</v>
      </c>
      <c r="G795" s="212">
        <v>24.535316820869479</v>
      </c>
    </row>
    <row r="796" spans="1:11" x14ac:dyDescent="0.25">
      <c r="A796" s="225" t="s">
        <v>178</v>
      </c>
      <c r="B796" s="216">
        <v>1.3964449747525058E-4</v>
      </c>
      <c r="C796" s="198">
        <v>2.7536668140013915E-4</v>
      </c>
      <c r="D796" s="198">
        <v>4.1501117887538972E-4</v>
      </c>
      <c r="E796" s="216">
        <v>32.287799047104834</v>
      </c>
      <c r="F796" s="198">
        <v>63.668703271975311</v>
      </c>
      <c r="G796" s="206">
        <v>95.956502319080144</v>
      </c>
    </row>
    <row r="797" spans="1:11" x14ac:dyDescent="0.25">
      <c r="A797" s="225" t="s">
        <v>179</v>
      </c>
      <c r="B797" s="216">
        <v>2.0704411544487933E-4</v>
      </c>
      <c r="C797" s="198">
        <v>1.5219613594761486E-3</v>
      </c>
      <c r="D797" s="198">
        <v>1.7290054749210279E-3</v>
      </c>
      <c r="E797" s="216">
        <v>47.871551792111475</v>
      </c>
      <c r="F797" s="198">
        <v>351.89916839318124</v>
      </c>
      <c r="G797" s="206">
        <v>399.7707201852927</v>
      </c>
    </row>
    <row r="798" spans="1:11" x14ac:dyDescent="0.25">
      <c r="A798" s="225" t="s">
        <v>180</v>
      </c>
      <c r="B798" s="216">
        <v>5.9678145061680367E-5</v>
      </c>
      <c r="C798" s="198">
        <v>1.5999985078858399E-6</v>
      </c>
      <c r="D798" s="198">
        <v>6.1278143569566207E-5</v>
      </c>
      <c r="E798" s="216">
        <v>13.798438105998493</v>
      </c>
      <c r="F798" s="198">
        <v>0.36994246985951912</v>
      </c>
      <c r="G798" s="206">
        <v>14.168380575858011</v>
      </c>
    </row>
    <row r="799" spans="1:11" x14ac:dyDescent="0.25">
      <c r="A799" s="226" t="s">
        <v>181</v>
      </c>
      <c r="B799" s="216">
        <v>5.931349371058143E-5</v>
      </c>
      <c r="C799" s="198">
        <v>1.5999985078858399E-6</v>
      </c>
      <c r="D799" s="198">
        <v>6.091349221846727E-5</v>
      </c>
      <c r="E799" s="216">
        <v>13.714125513956512</v>
      </c>
      <c r="F799" s="198">
        <v>0.36994246985951912</v>
      </c>
      <c r="G799" s="206">
        <v>14.084067983816032</v>
      </c>
    </row>
    <row r="800" spans="1:11" x14ac:dyDescent="0.25">
      <c r="A800" s="225" t="s">
        <v>182</v>
      </c>
      <c r="B800" s="216">
        <v>7.8969720115376775E-5</v>
      </c>
      <c r="C800" s="198">
        <v>0</v>
      </c>
      <c r="D800" s="198">
        <v>7.8969720115376775E-5</v>
      </c>
      <c r="E800" s="216">
        <v>18.258925342499055</v>
      </c>
      <c r="F800" s="198">
        <v>0</v>
      </c>
      <c r="G800" s="206">
        <v>18.258925342499055</v>
      </c>
    </row>
    <row r="801" spans="1:7" x14ac:dyDescent="0.25">
      <c r="A801" s="143" t="s">
        <v>387</v>
      </c>
      <c r="B801" s="216">
        <v>1.012533743631067E-6</v>
      </c>
      <c r="C801" s="198">
        <v>5.0294775552932888E-7</v>
      </c>
      <c r="D801" s="198">
        <v>1.5154814991603959E-6</v>
      </c>
      <c r="E801" s="216">
        <v>0.2341122395357311</v>
      </c>
      <c r="F801" s="198">
        <v>0.11628869275426668</v>
      </c>
      <c r="G801" s="206">
        <v>0.35040093228999775</v>
      </c>
    </row>
    <row r="802" spans="1:7" x14ac:dyDescent="0.25">
      <c r="A802" s="143" t="s">
        <v>388</v>
      </c>
      <c r="B802" s="216">
        <v>1.0418383120587178E-6</v>
      </c>
      <c r="C802" s="198">
        <v>4.8274680188661786E-7</v>
      </c>
      <c r="D802" s="198">
        <v>1.5245851139453356E-6</v>
      </c>
      <c r="E802" s="216">
        <v>0.24088787361842609</v>
      </c>
      <c r="F802" s="198">
        <v>0.11161794422089655</v>
      </c>
      <c r="G802" s="206">
        <v>0.35250581783932267</v>
      </c>
    </row>
    <row r="803" spans="1:7" x14ac:dyDescent="0.25">
      <c r="A803" s="225" t="s">
        <v>85</v>
      </c>
      <c r="B803" s="216">
        <v>1.3532652902963154E-3</v>
      </c>
      <c r="C803" s="198">
        <v>2.0367548100648515E-7</v>
      </c>
      <c r="D803" s="198">
        <v>1.3534689657773219E-3</v>
      </c>
      <c r="E803" s="216">
        <v>312.89423171330742</v>
      </c>
      <c r="F803" s="198">
        <v>4.7092675475632888E-2</v>
      </c>
      <c r="G803" s="206">
        <v>312.94132438878307</v>
      </c>
    </row>
    <row r="804" spans="1:7" x14ac:dyDescent="0.25">
      <c r="A804" s="78" t="s">
        <v>86</v>
      </c>
      <c r="B804" s="216">
        <v>9.555572469293793E-7</v>
      </c>
      <c r="C804" s="198">
        <v>3.9959090801953724E-7</v>
      </c>
      <c r="D804" s="198">
        <v>1.3551481549489165E-6</v>
      </c>
      <c r="E804" s="216">
        <v>0.22093846105413953</v>
      </c>
      <c r="F804" s="198">
        <v>9.2391115815154828E-2</v>
      </c>
      <c r="G804" s="206">
        <v>0.3133295768692943</v>
      </c>
    </row>
    <row r="805" spans="1:7" x14ac:dyDescent="0.25">
      <c r="A805" s="143" t="s">
        <v>87</v>
      </c>
      <c r="B805" s="216">
        <v>-0.20541835870795544</v>
      </c>
      <c r="C805" s="198">
        <v>0.32077088165261874</v>
      </c>
      <c r="D805" s="198">
        <v>0.1153525229446633</v>
      </c>
      <c r="E805" s="216">
        <v>-47495.653652404406</v>
      </c>
      <c r="F805" s="198">
        <v>74166.801801825291</v>
      </c>
      <c r="G805" s="206">
        <v>26671.148149420882</v>
      </c>
    </row>
    <row r="806" spans="1:7" x14ac:dyDescent="0.25">
      <c r="A806" s="143" t="s">
        <v>175</v>
      </c>
      <c r="B806" s="216">
        <v>-0.20501313061497384</v>
      </c>
      <c r="C806" s="198">
        <v>0.3213485392785026</v>
      </c>
      <c r="D806" s="198">
        <v>0.11633540866352876</v>
      </c>
      <c r="E806" s="216">
        <v>-47401.959139043793</v>
      </c>
      <c r="F806" s="198">
        <v>74300.364481914934</v>
      </c>
      <c r="G806" s="206">
        <v>26898.405342871141</v>
      </c>
    </row>
    <row r="807" spans="1:7" x14ac:dyDescent="0.25">
      <c r="A807" s="143" t="s">
        <v>176</v>
      </c>
      <c r="B807" s="227">
        <v>-0.16416194923564809</v>
      </c>
      <c r="C807" s="214">
        <v>0.32146054113355799</v>
      </c>
      <c r="D807" s="215">
        <v>0.15729859189790987</v>
      </c>
      <c r="E807" s="227">
        <v>-37956.583495465224</v>
      </c>
      <c r="F807" s="214">
        <v>74326.260907870223</v>
      </c>
      <c r="G807" s="215">
        <v>36369.677412404999</v>
      </c>
    </row>
    <row r="808" spans="1:7" x14ac:dyDescent="0.25">
      <c r="A808" s="228" t="s">
        <v>185</v>
      </c>
      <c r="B808" s="216">
        <v>4.9801415486264591E-6</v>
      </c>
      <c r="C808" s="198">
        <v>9.2892250944658856E-6</v>
      </c>
      <c r="D808" s="206">
        <v>1.4269366643092345E-5</v>
      </c>
      <c r="E808" s="216">
        <v>1.1514797393050669</v>
      </c>
      <c r="F808" s="198">
        <v>2.1478012995577918</v>
      </c>
      <c r="G808" s="206">
        <v>3.2992810388628584</v>
      </c>
    </row>
    <row r="809" spans="1:7" x14ac:dyDescent="0.25">
      <c r="A809" s="225" t="s">
        <v>186</v>
      </c>
      <c r="B809" s="216">
        <v>7.3719783598592724E-6</v>
      </c>
      <c r="C809" s="198">
        <v>3.7650439315359651E-5</v>
      </c>
      <c r="D809" s="206">
        <v>4.5022417675218925E-5</v>
      </c>
      <c r="E809" s="216">
        <v>1.7045065159472339</v>
      </c>
      <c r="F809" s="198">
        <v>8.7053184380931263</v>
      </c>
      <c r="G809" s="206">
        <v>10.409824954040362</v>
      </c>
    </row>
    <row r="810" spans="1:7" x14ac:dyDescent="0.25">
      <c r="A810" s="225" t="s">
        <v>187</v>
      </c>
      <c r="B810" s="216">
        <v>1.2217055793956779E-5</v>
      </c>
      <c r="C810" s="198">
        <v>1.0119069487026908E-4</v>
      </c>
      <c r="D810" s="206">
        <v>1.1340775066422587E-4</v>
      </c>
      <c r="E810" s="216">
        <v>2.8247575060553705</v>
      </c>
      <c r="F810" s="198">
        <v>23.396731561064236</v>
      </c>
      <c r="G810" s="206">
        <v>26.221489067119609</v>
      </c>
    </row>
    <row r="811" spans="1:7" x14ac:dyDescent="0.25">
      <c r="A811" s="225" t="s">
        <v>188</v>
      </c>
      <c r="B811" s="216">
        <v>5.7554065226714495E-6</v>
      </c>
      <c r="C811" s="198">
        <v>4.7738279134689707E-8</v>
      </c>
      <c r="D811" s="206">
        <v>5.8031448018061388E-6</v>
      </c>
      <c r="E811" s="216">
        <v>1.3307320560292544</v>
      </c>
      <c r="F811" s="198">
        <v>1.1037770849715273E-2</v>
      </c>
      <c r="G811" s="206">
        <v>1.3417698268789693</v>
      </c>
    </row>
    <row r="812" spans="1:7" x14ac:dyDescent="0.25">
      <c r="A812" s="226" t="s">
        <v>189</v>
      </c>
      <c r="B812" s="216">
        <v>5.7330612975162478E-6</v>
      </c>
      <c r="C812" s="198">
        <v>4.7738279134689707E-8</v>
      </c>
      <c r="D812" s="206">
        <v>5.780799576650938E-6</v>
      </c>
      <c r="E812" s="216">
        <v>1.3255655213464155</v>
      </c>
      <c r="F812" s="198">
        <v>1.1037770849715273E-2</v>
      </c>
      <c r="G812" s="206">
        <v>1.3366032921961308</v>
      </c>
    </row>
    <row r="813" spans="1:7" x14ac:dyDescent="0.25">
      <c r="A813" s="225" t="s">
        <v>190</v>
      </c>
      <c r="B813" s="216">
        <v>2.3339379430857179E-6</v>
      </c>
      <c r="C813" s="198">
        <v>0</v>
      </c>
      <c r="D813" s="206">
        <v>2.3339379430857179E-6</v>
      </c>
      <c r="E813" s="216">
        <v>0.53963973273003929</v>
      </c>
      <c r="F813" s="198">
        <v>0</v>
      </c>
      <c r="G813" s="206">
        <v>0.53963973273003929</v>
      </c>
    </row>
    <row r="814" spans="1:7" x14ac:dyDescent="0.25">
      <c r="A814" s="229" t="s">
        <v>191</v>
      </c>
      <c r="B814" s="216">
        <v>1.4952105426708105E-8</v>
      </c>
      <c r="C814" s="198">
        <v>1.7090303930218912E-8</v>
      </c>
      <c r="D814" s="198">
        <v>3.2042409356927016E-8</v>
      </c>
      <c r="E814" s="216">
        <v>3.4571399810023966E-3</v>
      </c>
      <c r="F814" s="198">
        <v>3.9515219641980681E-3</v>
      </c>
      <c r="G814" s="206">
        <v>7.4086619452004643E-3</v>
      </c>
    </row>
    <row r="815" spans="1:7" x14ac:dyDescent="0.25">
      <c r="A815" s="230" t="s">
        <v>192</v>
      </c>
      <c r="B815" s="227">
        <v>3.1214055389911055E-8</v>
      </c>
      <c r="C815" s="214">
        <v>1.2411952575019323E-8</v>
      </c>
      <c r="D815" s="214">
        <v>4.362600796493038E-8</v>
      </c>
      <c r="E815" s="227">
        <v>7.2171346962902547E-3</v>
      </c>
      <c r="F815" s="214">
        <v>2.8698204209259707E-3</v>
      </c>
      <c r="G815" s="215">
        <v>1.0086955117216224E-2</v>
      </c>
    </row>
    <row r="816" spans="1:7" x14ac:dyDescent="0.25">
      <c r="E816" s="5"/>
      <c r="F816" s="5"/>
      <c r="G816" s="5"/>
    </row>
    <row r="817" spans="1:11" x14ac:dyDescent="0.25">
      <c r="A817" s="77" t="s">
        <v>931</v>
      </c>
      <c r="E817" s="5"/>
      <c r="F817" s="5"/>
      <c r="G817" s="5"/>
    </row>
    <row r="818" spans="1:11" x14ac:dyDescent="0.25">
      <c r="A818" s="69"/>
      <c r="B818" s="202" t="s">
        <v>390</v>
      </c>
      <c r="C818" s="203"/>
      <c r="D818" s="204"/>
      <c r="E818" s="202" t="s">
        <v>391</v>
      </c>
      <c r="F818" s="203"/>
      <c r="G818" s="204"/>
    </row>
    <row r="819" spans="1:11" x14ac:dyDescent="0.25">
      <c r="A819" s="78"/>
      <c r="B819" s="207" t="s">
        <v>343</v>
      </c>
      <c r="C819" s="208" t="s">
        <v>344</v>
      </c>
      <c r="D819" s="209" t="s">
        <v>345</v>
      </c>
      <c r="E819" s="207" t="s">
        <v>343</v>
      </c>
      <c r="F819" s="208" t="s">
        <v>344</v>
      </c>
      <c r="G819" s="209" t="s">
        <v>345</v>
      </c>
    </row>
    <row r="820" spans="1:11" x14ac:dyDescent="0.25">
      <c r="A820" s="69" t="s">
        <v>350</v>
      </c>
      <c r="B820" s="211">
        <v>1959.1675809670762</v>
      </c>
      <c r="C820" s="200">
        <v>4569.9741835794612</v>
      </c>
      <c r="D820" s="212">
        <v>6529.1417645465372</v>
      </c>
      <c r="E820" s="211">
        <v>452306979.0758965</v>
      </c>
      <c r="F820" s="200">
        <v>1055055850</v>
      </c>
      <c r="G820" s="212">
        <v>1507362829.0758963</v>
      </c>
    </row>
    <row r="821" spans="1:11" x14ac:dyDescent="0.25">
      <c r="A821" s="78" t="s">
        <v>355</v>
      </c>
      <c r="B821" s="216">
        <v>1945.5767654950762</v>
      </c>
      <c r="C821" s="198">
        <v>2296.6804983169054</v>
      </c>
      <c r="D821" s="206">
        <v>4242.2572638119818</v>
      </c>
      <c r="E821" s="216">
        <v>449169309.40994376</v>
      </c>
      <c r="F821" s="198">
        <v>530227545.71279377</v>
      </c>
      <c r="G821" s="206">
        <v>979396855.12273765</v>
      </c>
    </row>
    <row r="822" spans="1:11" x14ac:dyDescent="0.25">
      <c r="A822" s="143" t="s">
        <v>33</v>
      </c>
      <c r="B822" s="216">
        <v>37.578704060351185</v>
      </c>
      <c r="C822" s="198">
        <v>0</v>
      </c>
      <c r="D822" s="206">
        <v>37.578704060351185</v>
      </c>
      <c r="E822" s="216">
        <v>8675679.5468892585</v>
      </c>
      <c r="F822" s="198">
        <v>0</v>
      </c>
      <c r="G822" s="206">
        <v>8675679.5468892585</v>
      </c>
    </row>
    <row r="823" spans="1:11" x14ac:dyDescent="0.25">
      <c r="A823" s="143" t="s">
        <v>130</v>
      </c>
      <c r="B823" s="216">
        <v>1783.8643931178904</v>
      </c>
      <c r="C823" s="198">
        <v>0</v>
      </c>
      <c r="D823" s="206">
        <v>1783.8643931178904</v>
      </c>
      <c r="E823" s="216">
        <v>411835272.57731277</v>
      </c>
      <c r="F823" s="198">
        <v>0</v>
      </c>
      <c r="G823" s="206">
        <v>411835272.57731277</v>
      </c>
    </row>
    <row r="824" spans="1:11" x14ac:dyDescent="0.25">
      <c r="A824" s="5" t="s">
        <v>173</v>
      </c>
      <c r="B824" s="216">
        <v>124.1336683168344</v>
      </c>
      <c r="C824" s="198">
        <v>2296.6804983169054</v>
      </c>
      <c r="D824" s="206">
        <v>2420.8141666337397</v>
      </c>
      <c r="E824" s="198">
        <v>28658357.285741668</v>
      </c>
      <c r="F824" s="198">
        <v>530227545.71279377</v>
      </c>
      <c r="G824" s="206">
        <v>558885902.99853539</v>
      </c>
    </row>
    <row r="825" spans="1:11" x14ac:dyDescent="0.25">
      <c r="A825" s="220" t="s">
        <v>174</v>
      </c>
      <c r="B825" s="221">
        <v>4.2213935478770927E-2</v>
      </c>
      <c r="C825" s="222">
        <v>0</v>
      </c>
      <c r="D825" s="223">
        <v>4.2213935478770927E-2</v>
      </c>
      <c r="E825" s="222">
        <v>9745.8011335011743</v>
      </c>
      <c r="F825" s="222">
        <v>0</v>
      </c>
      <c r="G825" s="223">
        <v>9745.8011335011743</v>
      </c>
      <c r="H825" s="198"/>
      <c r="I825" s="198"/>
      <c r="J825" s="198"/>
      <c r="K825" s="198"/>
    </row>
    <row r="826" spans="1:11" x14ac:dyDescent="0.25">
      <c r="A826" s="224" t="s">
        <v>177</v>
      </c>
      <c r="B826" s="211">
        <v>4.5149086626999964E-5</v>
      </c>
      <c r="C826" s="200">
        <v>4.6504349233865345E-5</v>
      </c>
      <c r="D826" s="212">
        <v>9.1653435860865302E-5</v>
      </c>
      <c r="E826" s="200">
        <v>10.42343042967976</v>
      </c>
      <c r="F826" s="200">
        <v>10.736315729294214</v>
      </c>
      <c r="G826" s="212">
        <v>21.159746158973974</v>
      </c>
    </row>
    <row r="827" spans="1:11" x14ac:dyDescent="0.25">
      <c r="A827" s="225" t="s">
        <v>178</v>
      </c>
      <c r="B827" s="216">
        <v>9.7517580468542653E-5</v>
      </c>
      <c r="C827" s="198">
        <v>2.7538386966633491E-4</v>
      </c>
      <c r="D827" s="198">
        <v>3.7290145013487753E-4</v>
      </c>
      <c r="E827" s="216">
        <v>22.513583144707212</v>
      </c>
      <c r="F827" s="198">
        <v>63.577024949303478</v>
      </c>
      <c r="G827" s="206">
        <v>86.09060809401069</v>
      </c>
    </row>
    <row r="828" spans="1:11" x14ac:dyDescent="0.25">
      <c r="A828" s="225" t="s">
        <v>179</v>
      </c>
      <c r="B828" s="216">
        <v>1.6836020600363163E-4</v>
      </c>
      <c r="C828" s="198">
        <v>1.5204290713080814E-3</v>
      </c>
      <c r="D828" s="198">
        <v>1.6887892773117131E-3</v>
      </c>
      <c r="E828" s="216">
        <v>38.868801685922719</v>
      </c>
      <c r="F828" s="198">
        <v>351.01677203287994</v>
      </c>
      <c r="G828" s="206">
        <v>389.88557371880262</v>
      </c>
    </row>
    <row r="829" spans="1:11" x14ac:dyDescent="0.25">
      <c r="A829" s="225" t="s">
        <v>180</v>
      </c>
      <c r="B829" s="216">
        <v>3.3776216260525096E-5</v>
      </c>
      <c r="C829" s="198">
        <v>1.8413419039722424E-5</v>
      </c>
      <c r="D829" s="198">
        <v>5.218963530024752E-5</v>
      </c>
      <c r="E829" s="216">
        <v>7.7978109120564367</v>
      </c>
      <c r="F829" s="198">
        <v>4.251049282983927</v>
      </c>
      <c r="G829" s="206">
        <v>12.048860195040362</v>
      </c>
    </row>
    <row r="830" spans="1:11" x14ac:dyDescent="0.25">
      <c r="A830" s="226" t="s">
        <v>181</v>
      </c>
      <c r="B830" s="216">
        <v>3.2896436413383592E-5</v>
      </c>
      <c r="C830" s="198">
        <v>1.8413419039722424E-5</v>
      </c>
      <c r="D830" s="198">
        <v>5.1309855453106016E-5</v>
      </c>
      <c r="E830" s="216">
        <v>7.5946988512106746</v>
      </c>
      <c r="F830" s="198">
        <v>4.251049282983927</v>
      </c>
      <c r="G830" s="206">
        <v>11.845748134194602</v>
      </c>
    </row>
    <row r="831" spans="1:11" x14ac:dyDescent="0.25">
      <c r="A831" s="225" t="s">
        <v>182</v>
      </c>
      <c r="B831" s="216">
        <v>7.509679748925626E-5</v>
      </c>
      <c r="C831" s="198">
        <v>1.1842883789385411E-6</v>
      </c>
      <c r="D831" s="198">
        <v>7.6281085868194808E-5</v>
      </c>
      <c r="E831" s="216">
        <v>17.337366104166193</v>
      </c>
      <c r="F831" s="198">
        <v>0.27341300674645236</v>
      </c>
      <c r="G831" s="206">
        <v>17.610779110912649</v>
      </c>
    </row>
    <row r="832" spans="1:11" x14ac:dyDescent="0.25">
      <c r="A832" s="143" t="s">
        <v>387</v>
      </c>
      <c r="B832" s="216">
        <v>1.0392884083114096E-6</v>
      </c>
      <c r="C832" s="198">
        <v>5.7670736587234044E-6</v>
      </c>
      <c r="D832" s="198">
        <v>6.8063620670348142E-6</v>
      </c>
      <c r="E832" s="216">
        <v>0.23993731057957421</v>
      </c>
      <c r="F832" s="198">
        <v>1.3314265150292908</v>
      </c>
      <c r="G832" s="206">
        <v>1.5713638256088651</v>
      </c>
    </row>
    <row r="833" spans="1:7" x14ac:dyDescent="0.25">
      <c r="A833" s="143" t="s">
        <v>388</v>
      </c>
      <c r="B833" s="216">
        <v>1.6227994631124458E-6</v>
      </c>
      <c r="C833" s="198">
        <v>5.5757557363807333E-6</v>
      </c>
      <c r="D833" s="198">
        <v>7.1985551994931788E-6</v>
      </c>
      <c r="E833" s="216">
        <v>0.37465070876890544</v>
      </c>
      <c r="F833" s="198">
        <v>1.287257536153489</v>
      </c>
      <c r="G833" s="206">
        <v>1.6619082449223945</v>
      </c>
    </row>
    <row r="834" spans="1:7" x14ac:dyDescent="0.25">
      <c r="A834" s="225" t="s">
        <v>85</v>
      </c>
      <c r="B834" s="216">
        <v>1.0371608928628909E-3</v>
      </c>
      <c r="C834" s="198">
        <v>2.0367548100648515E-7</v>
      </c>
      <c r="D834" s="198">
        <v>1.0373645683438974E-3</v>
      </c>
      <c r="E834" s="216">
        <v>239.44613764735277</v>
      </c>
      <c r="F834" s="198">
        <v>4.7021930344723052E-2</v>
      </c>
      <c r="G834" s="206">
        <v>239.4931595776975</v>
      </c>
    </row>
    <row r="835" spans="1:7" x14ac:dyDescent="0.25">
      <c r="A835" s="78" t="s">
        <v>86</v>
      </c>
      <c r="B835" s="216">
        <v>9.3452220880912451E-7</v>
      </c>
      <c r="C835" s="198">
        <v>3.9959090801953724E-7</v>
      </c>
      <c r="D835" s="198">
        <v>1.3341131168286619E-6</v>
      </c>
      <c r="E835" s="216">
        <v>0.21575026110688411</v>
      </c>
      <c r="F835" s="198">
        <v>9.2252320949133021E-2</v>
      </c>
      <c r="G835" s="206">
        <v>0.30800258205601716</v>
      </c>
    </row>
    <row r="836" spans="1:7" x14ac:dyDescent="0.25">
      <c r="A836" s="143" t="s">
        <v>87</v>
      </c>
      <c r="B836" s="216">
        <v>-7.9277141577958232E-2</v>
      </c>
      <c r="C836" s="198">
        <v>0.3268165893819957</v>
      </c>
      <c r="D836" s="198">
        <v>0.24753944780403747</v>
      </c>
      <c r="E836" s="216">
        <v>-18302.469255436816</v>
      </c>
      <c r="F836" s="198">
        <v>75451.138376989256</v>
      </c>
      <c r="G836" s="206">
        <v>57148.669121552441</v>
      </c>
    </row>
    <row r="837" spans="1:7" x14ac:dyDescent="0.25">
      <c r="A837" s="143" t="s">
        <v>175</v>
      </c>
      <c r="B837" s="216">
        <v>-7.8983185012472548E-2</v>
      </c>
      <c r="C837" s="198">
        <v>0.32739427401801219</v>
      </c>
      <c r="D837" s="198">
        <v>0.24841108900553965</v>
      </c>
      <c r="E837" s="216">
        <v>-18234.604409465486</v>
      </c>
      <c r="F837" s="198">
        <v>75584.506647837319</v>
      </c>
      <c r="G837" s="206">
        <v>57349.902238371847</v>
      </c>
    </row>
    <row r="838" spans="1:7" x14ac:dyDescent="0.25">
      <c r="A838" s="143" t="s">
        <v>176</v>
      </c>
      <c r="B838" s="227">
        <v>-4.7620709841251399E-2</v>
      </c>
      <c r="C838" s="214">
        <v>0.32750627587306758</v>
      </c>
      <c r="D838" s="215">
        <v>0.27988556603181619</v>
      </c>
      <c r="E838" s="227">
        <v>-10994.046460851579</v>
      </c>
      <c r="F838" s="214">
        <v>75610.364170799177</v>
      </c>
      <c r="G838" s="215">
        <v>64616.317709947616</v>
      </c>
    </row>
    <row r="839" spans="1:7" x14ac:dyDescent="0.25">
      <c r="A839" s="228" t="s">
        <v>185</v>
      </c>
      <c r="B839" s="216">
        <v>7.9001520782901285E-6</v>
      </c>
      <c r="C839" s="198">
        <v>9.2892250944658856E-6</v>
      </c>
      <c r="D839" s="206">
        <v>1.7189377172756014E-5</v>
      </c>
      <c r="E839" s="216">
        <v>1.8238837532253052</v>
      </c>
      <c r="F839" s="198">
        <v>2.1445747577958114</v>
      </c>
      <c r="G839" s="206">
        <v>3.9684585110211166</v>
      </c>
    </row>
    <row r="840" spans="1:7" x14ac:dyDescent="0.25">
      <c r="A840" s="225" t="s">
        <v>186</v>
      </c>
      <c r="B840" s="216">
        <v>7.8115517802233006E-6</v>
      </c>
      <c r="C840" s="198">
        <v>3.7667627581555385E-5</v>
      </c>
      <c r="D840" s="206">
        <v>4.5479179361778687E-5</v>
      </c>
      <c r="E840" s="216">
        <v>1.8034288755756611</v>
      </c>
      <c r="F840" s="198">
        <v>8.696209046068093</v>
      </c>
      <c r="G840" s="206">
        <v>10.499637921643755</v>
      </c>
    </row>
    <row r="841" spans="1:7" x14ac:dyDescent="0.25">
      <c r="A841" s="225" t="s">
        <v>187</v>
      </c>
      <c r="B841" s="216">
        <v>1.4577530540877323E-5</v>
      </c>
      <c r="C841" s="198">
        <v>1.103787149652772E-4</v>
      </c>
      <c r="D841" s="206">
        <v>1.2495624550615454E-4</v>
      </c>
      <c r="E841" s="216">
        <v>3.3654695317468328</v>
      </c>
      <c r="F841" s="198">
        <v>25.482793613591834</v>
      </c>
      <c r="G841" s="206">
        <v>28.84826314533867</v>
      </c>
    </row>
    <row r="842" spans="1:7" x14ac:dyDescent="0.25">
      <c r="A842" s="225" t="s">
        <v>188</v>
      </c>
      <c r="B842" s="216">
        <v>3.6958670401926762E-6</v>
      </c>
      <c r="C842" s="198">
        <v>8.163331756189467E-8</v>
      </c>
      <c r="D842" s="206">
        <v>3.777500357754571E-6</v>
      </c>
      <c r="E842" s="216">
        <v>0.85325342878048394</v>
      </c>
      <c r="F842" s="198">
        <v>1.8846432340483076E-2</v>
      </c>
      <c r="G842" s="206">
        <v>0.87209986112096693</v>
      </c>
    </row>
    <row r="843" spans="1:7" x14ac:dyDescent="0.25">
      <c r="A843" s="226" t="s">
        <v>189</v>
      </c>
      <c r="B843" s="216">
        <v>3.4927770663976175E-6</v>
      </c>
      <c r="C843" s="198">
        <v>8.163331756189467E-8</v>
      </c>
      <c r="D843" s="206">
        <v>3.5744103839595123E-6</v>
      </c>
      <c r="E843" s="216">
        <v>0.8063666726804759</v>
      </c>
      <c r="F843" s="198">
        <v>1.8846432340483076E-2</v>
      </c>
      <c r="G843" s="206">
        <v>0.82521310502095901</v>
      </c>
    </row>
    <row r="844" spans="1:7" x14ac:dyDescent="0.25">
      <c r="A844" s="225" t="s">
        <v>190</v>
      </c>
      <c r="B844" s="216">
        <v>1.2353159672524375E-5</v>
      </c>
      <c r="C844" s="198">
        <v>5.6407446851579767E-8</v>
      </c>
      <c r="D844" s="206">
        <v>1.2409567119375955E-5</v>
      </c>
      <c r="E844" s="216">
        <v>2.8519358873648017</v>
      </c>
      <c r="F844" s="198">
        <v>1.3022613343891884E-2</v>
      </c>
      <c r="G844" s="206">
        <v>2.8649585007086937</v>
      </c>
    </row>
    <row r="845" spans="1:7" x14ac:dyDescent="0.25">
      <c r="A845" s="229" t="s">
        <v>191</v>
      </c>
      <c r="B845" s="216">
        <v>7.3801525080832022E-8</v>
      </c>
      <c r="C845" s="198">
        <v>2.9224727687158289E-8</v>
      </c>
      <c r="D845" s="198">
        <v>1.0302625276799031E-7</v>
      </c>
      <c r="E845" s="216">
        <v>1.7038330556709076E-2</v>
      </c>
      <c r="F845" s="198">
        <v>6.7470227778929411E-3</v>
      </c>
      <c r="G845" s="206">
        <v>2.3785353334602015E-2</v>
      </c>
    </row>
    <row r="846" spans="1:7" x14ac:dyDescent="0.25">
      <c r="A846" s="230" t="s">
        <v>192</v>
      </c>
      <c r="B846" s="227">
        <v>1.8384890324135302E-7</v>
      </c>
      <c r="C846" s="214">
        <v>2.1224662566092611E-8</v>
      </c>
      <c r="D846" s="214">
        <v>2.0507356580744563E-7</v>
      </c>
      <c r="E846" s="227">
        <v>4.2444629463736831E-2</v>
      </c>
      <c r="F846" s="214">
        <v>4.9000724085255989E-3</v>
      </c>
      <c r="G846" s="215">
        <v>4.7344701872262425E-2</v>
      </c>
    </row>
    <row r="847" spans="1:7" x14ac:dyDescent="0.25">
      <c r="A847" s="229"/>
      <c r="E847" s="5"/>
      <c r="F847" s="5"/>
      <c r="G847" s="5"/>
    </row>
    <row r="848" spans="1:7" x14ac:dyDescent="0.25">
      <c r="A848" s="45" t="s">
        <v>400</v>
      </c>
      <c r="E848" s="5"/>
      <c r="F848" s="5"/>
      <c r="G848" s="5"/>
    </row>
    <row r="849" spans="1:11" x14ac:dyDescent="0.25">
      <c r="A849" s="69"/>
      <c r="B849" s="202" t="s">
        <v>390</v>
      </c>
      <c r="C849" s="203"/>
      <c r="D849" s="204"/>
      <c r="E849" s="202" t="s">
        <v>391</v>
      </c>
      <c r="F849" s="203"/>
      <c r="G849" s="204"/>
    </row>
    <row r="850" spans="1:11" x14ac:dyDescent="0.25">
      <c r="A850" s="78"/>
      <c r="B850" s="207" t="s">
        <v>343</v>
      </c>
      <c r="C850" s="208" t="s">
        <v>344</v>
      </c>
      <c r="D850" s="209" t="s">
        <v>345</v>
      </c>
      <c r="E850" s="207" t="s">
        <v>343</v>
      </c>
      <c r="F850" s="208" t="s">
        <v>344</v>
      </c>
      <c r="G850" s="209" t="s">
        <v>345</v>
      </c>
    </row>
    <row r="851" spans="1:11" x14ac:dyDescent="0.25">
      <c r="A851" s="69" t="s">
        <v>350</v>
      </c>
      <c r="B851" s="211">
        <v>883.50033426373159</v>
      </c>
      <c r="C851" s="200">
        <v>5261.0115192687554</v>
      </c>
      <c r="D851" s="212">
        <v>6144.5118535324873</v>
      </c>
      <c r="E851" s="211">
        <v>177179272.98350924</v>
      </c>
      <c r="F851" s="200">
        <v>1055055850</v>
      </c>
      <c r="G851" s="212">
        <v>1232235122.9835093</v>
      </c>
    </row>
    <row r="852" spans="1:11" x14ac:dyDescent="0.25">
      <c r="A852" s="78" t="s">
        <v>355</v>
      </c>
      <c r="B852" s="216">
        <v>857.08270326726529</v>
      </c>
      <c r="C852" s="198">
        <v>5261.0115192687554</v>
      </c>
      <c r="D852" s="206">
        <v>6118.0942225360204</v>
      </c>
      <c r="E852" s="216">
        <v>171881417.99423957</v>
      </c>
      <c r="F852" s="198">
        <v>1055055850</v>
      </c>
      <c r="G852" s="206">
        <v>1226937267.9942393</v>
      </c>
    </row>
    <row r="853" spans="1:11" x14ac:dyDescent="0.25">
      <c r="A853" s="143" t="s">
        <v>33</v>
      </c>
      <c r="B853" s="216">
        <v>72.778359600753816</v>
      </c>
      <c r="C853" s="198">
        <v>0</v>
      </c>
      <c r="D853" s="206">
        <v>72.778359600753816</v>
      </c>
      <c r="E853" s="216">
        <v>14595146.535784738</v>
      </c>
      <c r="F853" s="198">
        <v>0</v>
      </c>
      <c r="G853" s="206">
        <v>14595146.535784738</v>
      </c>
    </row>
    <row r="854" spans="1:11" x14ac:dyDescent="0.25">
      <c r="A854" s="143" t="s">
        <v>130</v>
      </c>
      <c r="B854" s="216">
        <v>551.40087187365759</v>
      </c>
      <c r="C854" s="198">
        <v>0</v>
      </c>
      <c r="D854" s="206">
        <v>551.40087187365759</v>
      </c>
      <c r="E854" s="216">
        <v>110579251.43001081</v>
      </c>
      <c r="F854" s="198">
        <v>0</v>
      </c>
      <c r="G854" s="206">
        <v>110579251.43001081</v>
      </c>
    </row>
    <row r="855" spans="1:11" x14ac:dyDescent="0.25">
      <c r="A855" s="5" t="s">
        <v>173</v>
      </c>
      <c r="B855" s="216">
        <v>232.90347179285399</v>
      </c>
      <c r="C855" s="198">
        <v>5261.0115192687554</v>
      </c>
      <c r="D855" s="206">
        <v>5493.9149910616097</v>
      </c>
      <c r="E855" s="198">
        <v>46707020.028444044</v>
      </c>
      <c r="F855" s="198">
        <v>1055055850</v>
      </c>
      <c r="G855" s="206">
        <v>1101762870.0284443</v>
      </c>
    </row>
    <row r="856" spans="1:11" x14ac:dyDescent="0.25">
      <c r="A856" s="220" t="s">
        <v>174</v>
      </c>
      <c r="B856" s="221">
        <v>9.6666805785584384E-2</v>
      </c>
      <c r="C856" s="222">
        <v>0</v>
      </c>
      <c r="D856" s="223">
        <v>9.6666805785584384E-2</v>
      </c>
      <c r="E856" s="222">
        <v>19385.79274562592</v>
      </c>
      <c r="F856" s="222">
        <v>0</v>
      </c>
      <c r="G856" s="223">
        <v>19385.79274562592</v>
      </c>
      <c r="H856" s="198"/>
      <c r="I856" s="198"/>
      <c r="J856" s="198"/>
      <c r="K856" s="198"/>
    </row>
    <row r="857" spans="1:11" x14ac:dyDescent="0.25">
      <c r="A857" s="224" t="s">
        <v>177</v>
      </c>
      <c r="B857" s="211">
        <v>3.5395115512363864E-5</v>
      </c>
      <c r="C857" s="200">
        <v>4.7934931218764581E-5</v>
      </c>
      <c r="D857" s="212">
        <v>8.3330046731128438E-5</v>
      </c>
      <c r="E857" s="200">
        <v>7.0982212348274381</v>
      </c>
      <c r="F857" s="200">
        <v>9.6129859089787058</v>
      </c>
      <c r="G857" s="212">
        <v>16.711207143806142</v>
      </c>
    </row>
    <row r="858" spans="1:11" x14ac:dyDescent="0.25">
      <c r="A858" s="225" t="s">
        <v>178</v>
      </c>
      <c r="B858" s="216">
        <v>6.4020861397574256E-5</v>
      </c>
      <c r="C858" s="198">
        <v>2.179311725025154E-4</v>
      </c>
      <c r="D858" s="198">
        <v>2.8195203390008969E-4</v>
      </c>
      <c r="E858" s="216">
        <v>12.838896872238415</v>
      </c>
      <c r="F858" s="198">
        <v>43.704439270662661</v>
      </c>
      <c r="G858" s="206">
        <v>56.543336142901083</v>
      </c>
    </row>
    <row r="859" spans="1:11" x14ac:dyDescent="0.25">
      <c r="A859" s="225" t="s">
        <v>179</v>
      </c>
      <c r="B859" s="216">
        <v>1.4938350304731282E-4</v>
      </c>
      <c r="C859" s="198">
        <v>1.9027592886126225E-3</v>
      </c>
      <c r="D859" s="198">
        <v>2.0521427916599354E-3</v>
      </c>
      <c r="E859" s="216">
        <v>29.95772546901145</v>
      </c>
      <c r="F859" s="198">
        <v>381.58390477571447</v>
      </c>
      <c r="G859" s="206">
        <v>411.54163024472587</v>
      </c>
    </row>
    <row r="860" spans="1:11" x14ac:dyDescent="0.25">
      <c r="A860" s="225" t="s">
        <v>180</v>
      </c>
      <c r="B860" s="216">
        <v>9.2663068173540049E-6</v>
      </c>
      <c r="C860" s="198">
        <v>2.3997981267792618E-5</v>
      </c>
      <c r="D860" s="198">
        <v>3.3264288085146625E-5</v>
      </c>
      <c r="E860" s="216">
        <v>1.8582873616104696</v>
      </c>
      <c r="F860" s="198">
        <v>4.8126126377108207</v>
      </c>
      <c r="G860" s="206">
        <v>6.670899999321291</v>
      </c>
    </row>
    <row r="861" spans="1:11" x14ac:dyDescent="0.25">
      <c r="A861" s="226" t="s">
        <v>181</v>
      </c>
      <c r="B861" s="216">
        <v>7.6671346850342008E-6</v>
      </c>
      <c r="C861" s="198">
        <v>2.3997981267792618E-5</v>
      </c>
      <c r="D861" s="198">
        <v>3.1665115952826817E-5</v>
      </c>
      <c r="E861" s="216">
        <v>1.5375855522376032</v>
      </c>
      <c r="F861" s="198">
        <v>4.8126126377108207</v>
      </c>
      <c r="G861" s="206">
        <v>6.3501981899484239</v>
      </c>
    </row>
    <row r="862" spans="1:11" x14ac:dyDescent="0.25">
      <c r="A862" s="225" t="s">
        <v>182</v>
      </c>
      <c r="B862" s="216">
        <v>8.1903833812688957E-5</v>
      </c>
      <c r="C862" s="198">
        <v>2.6730312569032933E-6</v>
      </c>
      <c r="D862" s="198">
        <v>8.4576865069592252E-5</v>
      </c>
      <c r="E862" s="216">
        <v>16.425190989415686</v>
      </c>
      <c r="F862" s="198">
        <v>0.53605609006928401</v>
      </c>
      <c r="G862" s="206">
        <v>16.96124707948497</v>
      </c>
    </row>
    <row r="863" spans="1:11" x14ac:dyDescent="0.25">
      <c r="A863" s="143" t="s">
        <v>387</v>
      </c>
      <c r="B863" s="216">
        <v>1.225192636660553E-6</v>
      </c>
      <c r="C863" s="198">
        <v>1.1540107082838125E-5</v>
      </c>
      <c r="D863" s="198">
        <v>1.2765299719498678E-5</v>
      </c>
      <c r="E863" s="216">
        <v>0.24570306564645386</v>
      </c>
      <c r="F863" s="198">
        <v>2.3142807125172582</v>
      </c>
      <c r="G863" s="206">
        <v>2.559983778163712</v>
      </c>
    </row>
    <row r="864" spans="1:11" x14ac:dyDescent="0.25">
      <c r="A864" s="143" t="s">
        <v>388</v>
      </c>
      <c r="B864" s="216">
        <v>2.5284003097253731E-6</v>
      </c>
      <c r="C864" s="198">
        <v>1.1132882093648114E-5</v>
      </c>
      <c r="D864" s="198">
        <v>1.3661282403373486E-5</v>
      </c>
      <c r="E864" s="216">
        <v>0.50705145353651404</v>
      </c>
      <c r="F864" s="198">
        <v>2.232614837896473</v>
      </c>
      <c r="G864" s="206">
        <v>2.7396662914329872</v>
      </c>
    </row>
    <row r="865" spans="1:7" x14ac:dyDescent="0.25">
      <c r="A865" s="225" t="s">
        <v>85</v>
      </c>
      <c r="B865" s="216">
        <v>8.3147484329836583E-4</v>
      </c>
      <c r="C865" s="198">
        <v>1.8371117152382721E-7</v>
      </c>
      <c r="D865" s="198">
        <v>8.3165855446988969E-4</v>
      </c>
      <c r="E865" s="216">
        <v>166.74595642620952</v>
      </c>
      <c r="F865" s="198">
        <v>3.6841878318773905E-2</v>
      </c>
      <c r="G865" s="206">
        <v>166.78279830452826</v>
      </c>
    </row>
    <row r="866" spans="1:7" x14ac:dyDescent="0.25">
      <c r="A866" s="78" t="s">
        <v>86</v>
      </c>
      <c r="B866" s="216">
        <v>1.0502262725862615E-6</v>
      </c>
      <c r="C866" s="198">
        <v>3.6042293102625187E-7</v>
      </c>
      <c r="D866" s="198">
        <v>1.4106492036125134E-6</v>
      </c>
      <c r="E866" s="216">
        <v>0.21061489195709665</v>
      </c>
      <c r="F866" s="198">
        <v>7.2280077787445704E-2</v>
      </c>
      <c r="G866" s="206">
        <v>0.28289496974454237</v>
      </c>
    </row>
    <row r="867" spans="1:7" x14ac:dyDescent="0.25">
      <c r="A867" s="143" t="s">
        <v>87</v>
      </c>
      <c r="B867" s="216">
        <v>5.6039557639387554E-2</v>
      </c>
      <c r="C867" s="198">
        <v>0.38264211447704327</v>
      </c>
      <c r="D867" s="198">
        <v>0.43868167211643083</v>
      </c>
      <c r="E867" s="216">
        <v>11238.307101647628</v>
      </c>
      <c r="F867" s="198">
        <v>76735.966050780844</v>
      </c>
      <c r="G867" s="206">
        <v>87974.27315242849</v>
      </c>
    </row>
    <row r="868" spans="1:7" x14ac:dyDescent="0.25">
      <c r="A868" s="143" t="s">
        <v>175</v>
      </c>
      <c r="B868" s="216">
        <v>5.6250476626835369E-2</v>
      </c>
      <c r="C868" s="198">
        <v>0.38313397495041712</v>
      </c>
      <c r="D868" s="198">
        <v>0.43938445157725248</v>
      </c>
      <c r="E868" s="216">
        <v>11280.6053005335</v>
      </c>
      <c r="F868" s="198">
        <v>76834.604928098677</v>
      </c>
      <c r="G868" s="206">
        <v>88115.210228632175</v>
      </c>
    </row>
    <row r="869" spans="1:7" x14ac:dyDescent="0.25">
      <c r="A869" s="143" t="s">
        <v>176</v>
      </c>
      <c r="B869" s="227">
        <v>8.1473031888021699E-2</v>
      </c>
      <c r="C869" s="214">
        <v>0.38323499836228481</v>
      </c>
      <c r="D869" s="215">
        <v>0.46470803025030649</v>
      </c>
      <c r="E869" s="227">
        <v>16338.796939688416</v>
      </c>
      <c r="F869" s="214">
        <v>76854.864405061919</v>
      </c>
      <c r="G869" s="215">
        <v>93193.661344750333</v>
      </c>
    </row>
    <row r="870" spans="1:7" x14ac:dyDescent="0.25">
      <c r="A870" s="228" t="s">
        <v>185</v>
      </c>
      <c r="B870" s="216">
        <v>1.2413538597751264E-5</v>
      </c>
      <c r="C870" s="198">
        <v>8.0492865589722658E-6</v>
      </c>
      <c r="D870" s="206">
        <v>2.046282515672353E-5</v>
      </c>
      <c r="E870" s="216">
        <v>2.4894407603537538</v>
      </c>
      <c r="F870" s="198">
        <v>1.6142232042765894</v>
      </c>
      <c r="G870" s="206">
        <v>4.1036639646303428</v>
      </c>
    </row>
    <row r="871" spans="1:7" x14ac:dyDescent="0.25">
      <c r="A871" s="225" t="s">
        <v>186</v>
      </c>
      <c r="B871" s="216">
        <v>9.4810073521999217E-6</v>
      </c>
      <c r="C871" s="198">
        <v>2.9806384371355679E-5</v>
      </c>
      <c r="D871" s="206">
        <v>3.9287391723555603E-5</v>
      </c>
      <c r="E871" s="216">
        <v>1.9013439210682217</v>
      </c>
      <c r="F871" s="198">
        <v>5.9774437070075743</v>
      </c>
      <c r="G871" s="206">
        <v>7.8787876280757967</v>
      </c>
    </row>
    <row r="872" spans="1:7" x14ac:dyDescent="0.25">
      <c r="A872" s="225" t="s">
        <v>187</v>
      </c>
      <c r="B872" s="216">
        <v>1.9450628155602968E-5</v>
      </c>
      <c r="C872" s="198">
        <v>9.9712056099358676E-5</v>
      </c>
      <c r="D872" s="206">
        <v>1.1916268425496165E-4</v>
      </c>
      <c r="E872" s="216">
        <v>3.9006755538516611</v>
      </c>
      <c r="F872" s="198">
        <v>19.996494536810836</v>
      </c>
      <c r="G872" s="206">
        <v>23.897170090662495</v>
      </c>
    </row>
    <row r="873" spans="1:7" x14ac:dyDescent="0.25">
      <c r="A873" s="225" t="s">
        <v>188</v>
      </c>
      <c r="B873" s="216">
        <v>1.898037107439984E-6</v>
      </c>
      <c r="C873" s="198">
        <v>4.4512994715038137E-7</v>
      </c>
      <c r="D873" s="206">
        <v>2.3431670545903654E-6</v>
      </c>
      <c r="E873" s="216">
        <v>0.38063690725390625</v>
      </c>
      <c r="F873" s="198">
        <v>8.9267425671114467E-2</v>
      </c>
      <c r="G873" s="206">
        <v>0.46990433292502071</v>
      </c>
    </row>
    <row r="874" spans="1:7" x14ac:dyDescent="0.25">
      <c r="A874" s="226" t="s">
        <v>189</v>
      </c>
      <c r="B874" s="216">
        <v>1.4583188838380727E-6</v>
      </c>
      <c r="C874" s="198">
        <v>4.4512994715038137E-7</v>
      </c>
      <c r="D874" s="206">
        <v>1.9034488309884542E-6</v>
      </c>
      <c r="E874" s="216">
        <v>0.29245476158407741</v>
      </c>
      <c r="F874" s="198">
        <v>8.9267425671114467E-2</v>
      </c>
      <c r="G874" s="206">
        <v>0.38172218725519197</v>
      </c>
    </row>
    <row r="875" spans="1:7" x14ac:dyDescent="0.25">
      <c r="A875" s="225" t="s">
        <v>190</v>
      </c>
      <c r="B875" s="216">
        <v>2.5633912558038728E-5</v>
      </c>
      <c r="C875" s="198">
        <v>9.9902476268723581E-8</v>
      </c>
      <c r="D875" s="206">
        <v>2.5733815034307452E-5</v>
      </c>
      <c r="E875" s="216">
        <v>5.1406862166510363</v>
      </c>
      <c r="F875" s="198">
        <v>2.0034681853624461E-2</v>
      </c>
      <c r="G875" s="206">
        <v>5.1607208985046613</v>
      </c>
    </row>
    <row r="876" spans="1:7" x14ac:dyDescent="0.25">
      <c r="A876" s="229" t="s">
        <v>191</v>
      </c>
      <c r="B876" s="216">
        <v>1.5199392406076164E-7</v>
      </c>
      <c r="C876" s="198">
        <v>1.5935652107983653E-7</v>
      </c>
      <c r="D876" s="198">
        <v>3.1135044514059817E-7</v>
      </c>
      <c r="E876" s="216">
        <v>3.048122555090918E-2</v>
      </c>
      <c r="F876" s="198">
        <v>3.1957738390258984E-2</v>
      </c>
      <c r="G876" s="206">
        <v>6.2438963941168164E-2</v>
      </c>
    </row>
    <row r="877" spans="1:7" x14ac:dyDescent="0.25">
      <c r="A877" s="230" t="s">
        <v>192</v>
      </c>
      <c r="B877" s="227">
        <v>3.8552151044948079E-7</v>
      </c>
      <c r="C877" s="214">
        <v>1.1573378625909917E-7</v>
      </c>
      <c r="D877" s="214">
        <v>5.0125529670857992E-7</v>
      </c>
      <c r="E877" s="227">
        <v>7.7313407015139127E-2</v>
      </c>
      <c r="F877" s="214">
        <v>2.3209530674489769E-2</v>
      </c>
      <c r="G877" s="215">
        <v>0.10052293768962889</v>
      </c>
    </row>
    <row r="878" spans="1:7" x14ac:dyDescent="0.25">
      <c r="A878" s="229"/>
      <c r="E878" s="5"/>
      <c r="F878" s="5"/>
      <c r="G878" s="5"/>
    </row>
    <row r="879" spans="1:7" x14ac:dyDescent="0.25">
      <c r="A879" s="77" t="s">
        <v>932</v>
      </c>
      <c r="E879" s="5"/>
      <c r="F879" s="5"/>
      <c r="G879" s="5"/>
    </row>
    <row r="880" spans="1:7" x14ac:dyDescent="0.25">
      <c r="A880" s="69"/>
      <c r="B880" s="202" t="s">
        <v>390</v>
      </c>
      <c r="C880" s="203"/>
      <c r="D880" s="204"/>
      <c r="E880" s="202" t="s">
        <v>391</v>
      </c>
      <c r="F880" s="203"/>
      <c r="G880" s="204"/>
    </row>
    <row r="881" spans="1:11" x14ac:dyDescent="0.25">
      <c r="A881" s="78"/>
      <c r="B881" s="207" t="s">
        <v>343</v>
      </c>
      <c r="C881" s="208" t="s">
        <v>344</v>
      </c>
      <c r="D881" s="209" t="s">
        <v>345</v>
      </c>
      <c r="E881" s="207" t="s">
        <v>343</v>
      </c>
      <c r="F881" s="208" t="s">
        <v>344</v>
      </c>
      <c r="G881" s="209" t="s">
        <v>345</v>
      </c>
    </row>
    <row r="882" spans="1:11" x14ac:dyDescent="0.25">
      <c r="A882" s="69" t="s">
        <v>350</v>
      </c>
      <c r="B882" s="211">
        <v>3630.5256208290748</v>
      </c>
      <c r="C882" s="200">
        <v>5245.2284847109495</v>
      </c>
      <c r="D882" s="212">
        <v>8875.7541055400252</v>
      </c>
      <c r="E882" s="211">
        <v>730265098.26896131</v>
      </c>
      <c r="F882" s="200">
        <v>1055055850</v>
      </c>
      <c r="G882" s="212">
        <v>1785320948.2689614</v>
      </c>
    </row>
    <row r="883" spans="1:11" x14ac:dyDescent="0.25">
      <c r="A883" s="78" t="s">
        <v>355</v>
      </c>
      <c r="B883" s="216">
        <v>3625.7765234438034</v>
      </c>
      <c r="C883" s="198">
        <v>0</v>
      </c>
      <c r="D883" s="206">
        <v>3625.7765234438034</v>
      </c>
      <c r="E883" s="216">
        <v>729309837.12196743</v>
      </c>
      <c r="F883" s="198">
        <v>0</v>
      </c>
      <c r="G883" s="206">
        <v>729309837.12196743</v>
      </c>
    </row>
    <row r="884" spans="1:11" x14ac:dyDescent="0.25">
      <c r="A884" s="143" t="s">
        <v>33</v>
      </c>
      <c r="B884" s="216">
        <v>13.399806578619099</v>
      </c>
      <c r="C884" s="198">
        <v>0</v>
      </c>
      <c r="D884" s="206">
        <v>13.399806578619099</v>
      </c>
      <c r="E884" s="216">
        <v>2695315.2490590969</v>
      </c>
      <c r="F884" s="198">
        <v>0</v>
      </c>
      <c r="G884" s="206">
        <v>2695315.2490590969</v>
      </c>
    </row>
    <row r="885" spans="1:11" x14ac:dyDescent="0.25">
      <c r="A885" s="143" t="s">
        <v>130</v>
      </c>
      <c r="B885" s="216">
        <v>3560.553537722566</v>
      </c>
      <c r="C885" s="198">
        <v>0</v>
      </c>
      <c r="D885" s="206">
        <v>3560.553537722566</v>
      </c>
      <c r="E885" s="216">
        <v>716190505.36354351</v>
      </c>
      <c r="F885" s="198">
        <v>0</v>
      </c>
      <c r="G885" s="206">
        <v>716190505.36354351</v>
      </c>
    </row>
    <row r="886" spans="1:11" x14ac:dyDescent="0.25">
      <c r="A886" s="5" t="s">
        <v>173</v>
      </c>
      <c r="B886" s="216">
        <v>51.823179142617469</v>
      </c>
      <c r="C886" s="198">
        <v>0</v>
      </c>
      <c r="D886" s="206">
        <v>51.823179142617469</v>
      </c>
      <c r="E886" s="198">
        <v>10424016.509364627</v>
      </c>
      <c r="F886" s="198">
        <v>0</v>
      </c>
      <c r="G886" s="206">
        <v>10424016.509364627</v>
      </c>
    </row>
    <row r="887" spans="1:11" x14ac:dyDescent="0.25">
      <c r="A887" s="220" t="s">
        <v>174</v>
      </c>
      <c r="B887" s="221">
        <v>3.2995053033918503E-5</v>
      </c>
      <c r="C887" s="222">
        <v>0</v>
      </c>
      <c r="D887" s="223">
        <v>3.2995053033918503E-5</v>
      </c>
      <c r="E887" s="222">
        <v>6.6368174095688293</v>
      </c>
      <c r="F887" s="222">
        <v>0</v>
      </c>
      <c r="G887" s="223">
        <v>6.6368174095688293</v>
      </c>
      <c r="H887" s="198"/>
      <c r="I887" s="198"/>
      <c r="J887" s="198"/>
      <c r="K887" s="198"/>
    </row>
    <row r="888" spans="1:11" x14ac:dyDescent="0.25">
      <c r="A888" s="224" t="s">
        <v>177</v>
      </c>
      <c r="B888" s="211">
        <v>6.8521669032969734E-5</v>
      </c>
      <c r="C888" s="200">
        <v>4.7934931218764581E-5</v>
      </c>
      <c r="D888" s="212">
        <v>1.1645660025173431E-4</v>
      </c>
      <c r="E888" s="200">
        <v>13.782848159184145</v>
      </c>
      <c r="F888" s="200">
        <v>9.6419116439104364</v>
      </c>
      <c r="G888" s="212">
        <v>23.424759803094581</v>
      </c>
    </row>
    <row r="889" spans="1:11" x14ac:dyDescent="0.25">
      <c r="A889" s="225" t="s">
        <v>178</v>
      </c>
      <c r="B889" s="216">
        <v>1.6051935380529604E-4</v>
      </c>
      <c r="C889" s="198">
        <v>2.1497170649576692E-4</v>
      </c>
      <c r="D889" s="198">
        <v>3.7549106030106296E-4</v>
      </c>
      <c r="E889" s="216">
        <v>32.287799047104834</v>
      </c>
      <c r="F889" s="198">
        <v>43.240662858434199</v>
      </c>
      <c r="G889" s="206">
        <v>75.528461905539046</v>
      </c>
    </row>
    <row r="890" spans="1:11" x14ac:dyDescent="0.25">
      <c r="A890" s="225" t="s">
        <v>179</v>
      </c>
      <c r="B890" s="216">
        <v>2.3799425126859268E-4</v>
      </c>
      <c r="C890" s="198">
        <v>1.7446593620817372E-3</v>
      </c>
      <c r="D890" s="198">
        <v>1.9826536133503297E-3</v>
      </c>
      <c r="E890" s="216">
        <v>47.871551792111475</v>
      </c>
      <c r="F890" s="198">
        <v>350.93095974503422</v>
      </c>
      <c r="G890" s="206">
        <v>398.80251153714562</v>
      </c>
    </row>
    <row r="891" spans="1:11" x14ac:dyDescent="0.25">
      <c r="A891" s="225" t="s">
        <v>180</v>
      </c>
      <c r="B891" s="216">
        <v>6.8599174724356333E-5</v>
      </c>
      <c r="C891" s="198">
        <v>1.8275244360141166E-6</v>
      </c>
      <c r="D891" s="198">
        <v>7.0426699160370447E-5</v>
      </c>
      <c r="E891" s="216">
        <v>13.798438105998491</v>
      </c>
      <c r="F891" s="198">
        <v>0.36759892402302069</v>
      </c>
      <c r="G891" s="206">
        <v>14.16603703002151</v>
      </c>
    </row>
    <row r="892" spans="1:11" x14ac:dyDescent="0.25">
      <c r="A892" s="226" t="s">
        <v>181</v>
      </c>
      <c r="B892" s="216">
        <v>6.818001320850066E-5</v>
      </c>
      <c r="C892" s="198">
        <v>1.8275244360141166E-6</v>
      </c>
      <c r="D892" s="198">
        <v>7.0007537644514774E-5</v>
      </c>
      <c r="E892" s="216">
        <v>13.71412551395651</v>
      </c>
      <c r="F892" s="198">
        <v>0.36759892402302069</v>
      </c>
      <c r="G892" s="206">
        <v>14.081724437979533</v>
      </c>
    </row>
    <row r="893" spans="1:11" x14ac:dyDescent="0.25">
      <c r="A893" s="225" t="s">
        <v>182</v>
      </c>
      <c r="B893" s="216">
        <v>9.0774564499771914E-5</v>
      </c>
      <c r="C893" s="198">
        <v>0</v>
      </c>
      <c r="D893" s="198">
        <v>9.0774564499771914E-5</v>
      </c>
      <c r="E893" s="216">
        <v>18.258925342499055</v>
      </c>
      <c r="F893" s="198">
        <v>0</v>
      </c>
      <c r="G893" s="206">
        <v>18.258925342499055</v>
      </c>
    </row>
    <row r="894" spans="1:11" x14ac:dyDescent="0.25">
      <c r="A894" s="143" t="s">
        <v>387</v>
      </c>
      <c r="B894" s="216">
        <v>1.1638930654071913E-6</v>
      </c>
      <c r="C894" s="198">
        <v>5.7348222507943369E-7</v>
      </c>
      <c r="D894" s="198">
        <v>1.7373752904866251E-6</v>
      </c>
      <c r="E894" s="216">
        <v>0.2341122395357311</v>
      </c>
      <c r="F894" s="198">
        <v>0.11535355956460612</v>
      </c>
      <c r="G894" s="206">
        <v>0.34946579910033726</v>
      </c>
    </row>
    <row r="895" spans="1:11" x14ac:dyDescent="0.25">
      <c r="A895" s="143" t="s">
        <v>388</v>
      </c>
      <c r="B895" s="216">
        <v>1.1975782479428171E-6</v>
      </c>
      <c r="C895" s="198">
        <v>5.523380309100183E-7</v>
      </c>
      <c r="D895" s="198">
        <v>1.7499162788528355E-6</v>
      </c>
      <c r="E895" s="216">
        <v>0.24088787361842603</v>
      </c>
      <c r="F895" s="198">
        <v>0.11110049302670354</v>
      </c>
      <c r="G895" s="206">
        <v>0.35198836664512956</v>
      </c>
    </row>
    <row r="896" spans="1:11" x14ac:dyDescent="0.25">
      <c r="A896" s="225" t="s">
        <v>85</v>
      </c>
      <c r="B896" s="216">
        <v>1.5555591079698652E-3</v>
      </c>
      <c r="C896" s="198">
        <v>1.8371117152382721E-7</v>
      </c>
      <c r="D896" s="198">
        <v>1.555742819141389E-3</v>
      </c>
      <c r="E896" s="216">
        <v>312.89423171330736</v>
      </c>
      <c r="F896" s="198">
        <v>3.6952736528358975E-2</v>
      </c>
      <c r="G896" s="206">
        <v>312.93118444983571</v>
      </c>
    </row>
    <row r="897" spans="1:7" x14ac:dyDescent="0.25">
      <c r="A897" s="78" t="s">
        <v>86</v>
      </c>
      <c r="B897" s="216">
        <v>1.09839939685598E-6</v>
      </c>
      <c r="C897" s="198">
        <v>3.6042293102625187E-7</v>
      </c>
      <c r="D897" s="198">
        <v>1.4588223278822319E-6</v>
      </c>
      <c r="E897" s="216">
        <v>0.2209384610541395</v>
      </c>
      <c r="F897" s="198">
        <v>7.2497570498942523E-2</v>
      </c>
      <c r="G897" s="206">
        <v>0.29343603155308207</v>
      </c>
    </row>
    <row r="898" spans="1:7" x14ac:dyDescent="0.25">
      <c r="A898" s="143" t="s">
        <v>87</v>
      </c>
      <c r="B898" s="216">
        <v>-0.23612546713764701</v>
      </c>
      <c r="C898" s="198">
        <v>0.3688984813733211</v>
      </c>
      <c r="D898" s="198">
        <v>0.13277301423567409</v>
      </c>
      <c r="E898" s="216">
        <v>-47495.653652404399</v>
      </c>
      <c r="F898" s="198">
        <v>74202.392129060259</v>
      </c>
      <c r="G898" s="206">
        <v>26706.738476655853</v>
      </c>
    </row>
    <row r="899" spans="1:7" x14ac:dyDescent="0.25">
      <c r="A899" s="143" t="s">
        <v>175</v>
      </c>
      <c r="B899" s="216">
        <v>-0.23565966323699072</v>
      </c>
      <c r="C899" s="198">
        <v>0.36938569125725579</v>
      </c>
      <c r="D899" s="198">
        <v>0.13372602802026506</v>
      </c>
      <c r="E899" s="216">
        <v>-47401.959139043785</v>
      </c>
      <c r="F899" s="198">
        <v>74300.392366747037</v>
      </c>
      <c r="G899" s="206">
        <v>26898.433227703252</v>
      </c>
    </row>
    <row r="900" spans="1:7" x14ac:dyDescent="0.25">
      <c r="A900" s="143" t="s">
        <v>176</v>
      </c>
      <c r="B900" s="227">
        <v>-0.18870181415772794</v>
      </c>
      <c r="C900" s="214">
        <v>0.36948671466912347</v>
      </c>
      <c r="D900" s="215">
        <v>0.18078490051139554</v>
      </c>
      <c r="E900" s="227">
        <v>-37956.583495465216</v>
      </c>
      <c r="F900" s="214">
        <v>74320.712805025105</v>
      </c>
      <c r="G900" s="215">
        <v>36364.129309559888</v>
      </c>
    </row>
    <row r="901" spans="1:7" x14ac:dyDescent="0.25">
      <c r="A901" s="228" t="s">
        <v>185</v>
      </c>
      <c r="B901" s="216">
        <v>5.7246015252846333E-6</v>
      </c>
      <c r="C901" s="198">
        <v>8.0492865589722658E-6</v>
      </c>
      <c r="D901" s="206">
        <v>1.3773888084256899E-5</v>
      </c>
      <c r="E901" s="216">
        <v>1.1514797393050669</v>
      </c>
      <c r="F901" s="198">
        <v>1.6190804456134296</v>
      </c>
      <c r="G901" s="206">
        <v>2.7705601849184962</v>
      </c>
    </row>
    <row r="902" spans="1:7" x14ac:dyDescent="0.25">
      <c r="A902" s="225" t="s">
        <v>186</v>
      </c>
      <c r="B902" s="216">
        <v>8.4739837514969946E-6</v>
      </c>
      <c r="C902" s="198">
        <v>2.6846918364607207E-5</v>
      </c>
      <c r="D902" s="206">
        <v>3.5320902116104203E-5</v>
      </c>
      <c r="E902" s="216">
        <v>1.7045065159472339</v>
      </c>
      <c r="F902" s="198">
        <v>5.400145743434126</v>
      </c>
      <c r="G902" s="206">
        <v>7.1046522593813606</v>
      </c>
    </row>
    <row r="903" spans="1:7" x14ac:dyDescent="0.25">
      <c r="A903" s="225" t="s">
        <v>187</v>
      </c>
      <c r="B903" s="216">
        <v>1.4043331007702287E-5</v>
      </c>
      <c r="C903" s="198">
        <v>9.1411937952090084E-5</v>
      </c>
      <c r="D903" s="206">
        <v>1.0545526895979237E-4</v>
      </c>
      <c r="E903" s="216">
        <v>2.8247575060553705</v>
      </c>
      <c r="F903" s="198">
        <v>18.387130356153488</v>
      </c>
      <c r="G903" s="206">
        <v>21.211887862208858</v>
      </c>
    </row>
    <row r="904" spans="1:7" x14ac:dyDescent="0.25">
      <c r="A904" s="225" t="s">
        <v>188</v>
      </c>
      <c r="B904" s="216">
        <v>6.6157575315113526E-6</v>
      </c>
      <c r="C904" s="198">
        <v>3.260170237811754E-8</v>
      </c>
      <c r="D904" s="206">
        <v>6.6483592338894697E-6</v>
      </c>
      <c r="E904" s="216">
        <v>1.3307320560292544</v>
      </c>
      <c r="F904" s="198">
        <v>6.5576965644590654E-3</v>
      </c>
      <c r="G904" s="206">
        <v>1.3372897525937133</v>
      </c>
    </row>
    <row r="905" spans="1:7" x14ac:dyDescent="0.25">
      <c r="A905" s="226" t="s">
        <v>189</v>
      </c>
      <c r="B905" s="216">
        <v>6.5900720145923455E-6</v>
      </c>
      <c r="C905" s="198">
        <v>3.260170237811754E-8</v>
      </c>
      <c r="D905" s="206">
        <v>6.6226737169704627E-6</v>
      </c>
      <c r="E905" s="216">
        <v>1.3255655213464155</v>
      </c>
      <c r="F905" s="198">
        <v>6.5576965644590654E-3</v>
      </c>
      <c r="G905" s="206">
        <v>1.3321232179108744</v>
      </c>
    </row>
    <row r="906" spans="1:7" x14ac:dyDescent="0.25">
      <c r="A906" s="225" t="s">
        <v>190</v>
      </c>
      <c r="B906" s="216">
        <v>2.6828283048687951E-6</v>
      </c>
      <c r="C906" s="198">
        <v>0</v>
      </c>
      <c r="D906" s="206">
        <v>2.6828283048687951E-6</v>
      </c>
      <c r="E906" s="216">
        <v>0.53963973273003929</v>
      </c>
      <c r="F906" s="198">
        <v>0</v>
      </c>
      <c r="G906" s="206">
        <v>0.53963973273003929</v>
      </c>
    </row>
    <row r="907" spans="1:7" x14ac:dyDescent="0.25">
      <c r="A907" s="229" t="s">
        <v>191</v>
      </c>
      <c r="B907" s="216">
        <v>1.7187231466454448E-8</v>
      </c>
      <c r="C907" s="198">
        <v>1.167140945136608E-8</v>
      </c>
      <c r="D907" s="198">
        <v>2.8858640917820528E-8</v>
      </c>
      <c r="E907" s="216">
        <v>3.4571399810023966E-3</v>
      </c>
      <c r="F907" s="198">
        <v>2.3476553700763456E-3</v>
      </c>
      <c r="G907" s="206">
        <v>5.8047953510787422E-3</v>
      </c>
    </row>
    <row r="908" spans="1:7" x14ac:dyDescent="0.25">
      <c r="A908" s="230" t="s">
        <v>192</v>
      </c>
      <c r="B908" s="227">
        <v>3.5880110505029045E-8</v>
      </c>
      <c r="C908" s="214">
        <v>8.4764426183105608E-9</v>
      </c>
      <c r="D908" s="214">
        <v>4.4356553123339602E-8</v>
      </c>
      <c r="E908" s="227">
        <v>7.2171346962902538E-3</v>
      </c>
      <c r="F908" s="214">
        <v>1.705001106759357E-3</v>
      </c>
      <c r="G908" s="215">
        <v>8.9221358030496106E-3</v>
      </c>
    </row>
    <row r="909" spans="1:7" x14ac:dyDescent="0.25">
      <c r="E909" s="5"/>
      <c r="F909" s="5"/>
      <c r="G909" s="5"/>
    </row>
    <row r="910" spans="1:7" x14ac:dyDescent="0.25">
      <c r="A910" s="77" t="s">
        <v>933</v>
      </c>
      <c r="E910" s="5"/>
      <c r="F910" s="5"/>
      <c r="G910" s="5"/>
    </row>
    <row r="911" spans="1:7" x14ac:dyDescent="0.25">
      <c r="A911" s="69"/>
      <c r="B911" s="202" t="s">
        <v>390</v>
      </c>
      <c r="C911" s="203"/>
      <c r="D911" s="204"/>
      <c r="E911" s="202" t="s">
        <v>391</v>
      </c>
      <c r="F911" s="203"/>
      <c r="G911" s="204"/>
    </row>
    <row r="912" spans="1:7" x14ac:dyDescent="0.25">
      <c r="A912" s="78"/>
      <c r="B912" s="207" t="s">
        <v>343</v>
      </c>
      <c r="C912" s="208" t="s">
        <v>344</v>
      </c>
      <c r="D912" s="209" t="s">
        <v>345</v>
      </c>
      <c r="E912" s="207" t="s">
        <v>343</v>
      </c>
      <c r="F912" s="208" t="s">
        <v>344</v>
      </c>
      <c r="G912" s="209" t="s">
        <v>345</v>
      </c>
    </row>
    <row r="913" spans="1:11" x14ac:dyDescent="0.25">
      <c r="A913" s="69" t="s">
        <v>350</v>
      </c>
      <c r="B913" s="211">
        <v>2252.0351304845121</v>
      </c>
      <c r="C913" s="200">
        <v>5253.1200019898524</v>
      </c>
      <c r="D913" s="212">
        <v>7505.155132474365</v>
      </c>
      <c r="E913" s="211">
        <v>452306979.07589656</v>
      </c>
      <c r="F913" s="200">
        <v>1055055850</v>
      </c>
      <c r="G913" s="212">
        <v>1507362829.0758965</v>
      </c>
    </row>
    <row r="914" spans="1:11" x14ac:dyDescent="0.25">
      <c r="A914" s="78" t="s">
        <v>355</v>
      </c>
      <c r="B914" s="216">
        <v>2236.4126823630659</v>
      </c>
      <c r="C914" s="198">
        <v>2640.0014046553706</v>
      </c>
      <c r="D914" s="206">
        <v>4876.4140870184365</v>
      </c>
      <c r="E914" s="216">
        <v>449169309.40994376</v>
      </c>
      <c r="F914" s="198">
        <v>530227545.71279377</v>
      </c>
      <c r="G914" s="206">
        <v>979396855.12273753</v>
      </c>
    </row>
    <row r="915" spans="1:11" x14ac:dyDescent="0.25">
      <c r="A915" s="143" t="s">
        <v>33</v>
      </c>
      <c r="B915" s="216">
        <v>43.196183177050038</v>
      </c>
      <c r="C915" s="198">
        <v>0</v>
      </c>
      <c r="D915" s="206">
        <v>43.196183177050038</v>
      </c>
      <c r="E915" s="216">
        <v>8675679.5468892585</v>
      </c>
      <c r="F915" s="198">
        <v>0</v>
      </c>
      <c r="G915" s="206">
        <v>8675679.5468892585</v>
      </c>
    </row>
    <row r="916" spans="1:11" x14ac:dyDescent="0.25">
      <c r="A916" s="143" t="s">
        <v>130</v>
      </c>
      <c r="B916" s="216">
        <v>2050.5266217905196</v>
      </c>
      <c r="C916" s="198">
        <v>0</v>
      </c>
      <c r="D916" s="206">
        <v>2050.5266217905196</v>
      </c>
      <c r="E916" s="216">
        <v>411835272.57731283</v>
      </c>
      <c r="F916" s="198">
        <v>0</v>
      </c>
      <c r="G916" s="206">
        <v>411835272.57731283</v>
      </c>
    </row>
    <row r="917" spans="1:11" x14ac:dyDescent="0.25">
      <c r="A917" s="5" t="s">
        <v>173</v>
      </c>
      <c r="B917" s="216">
        <v>142.68987739549635</v>
      </c>
      <c r="C917" s="198">
        <v>2640.0014046553706</v>
      </c>
      <c r="D917" s="206">
        <v>2782.6912820508669</v>
      </c>
      <c r="E917" s="198">
        <v>28658357.285741668</v>
      </c>
      <c r="F917" s="198">
        <v>530227545.71279377</v>
      </c>
      <c r="G917" s="206">
        <v>558885902.99853551</v>
      </c>
    </row>
    <row r="918" spans="1:11" x14ac:dyDescent="0.25">
      <c r="A918" s="220" t="s">
        <v>174</v>
      </c>
      <c r="B918" s="221">
        <v>4.8524315437718679E-2</v>
      </c>
      <c r="C918" s="222">
        <v>0</v>
      </c>
      <c r="D918" s="223">
        <v>4.8524315437718679E-2</v>
      </c>
      <c r="E918" s="222">
        <v>9745.8011335011743</v>
      </c>
      <c r="F918" s="222">
        <v>0</v>
      </c>
      <c r="G918" s="223">
        <v>9745.8011335011743</v>
      </c>
      <c r="H918" s="198"/>
      <c r="I918" s="198"/>
      <c r="J918" s="198"/>
      <c r="K918" s="198"/>
    </row>
    <row r="919" spans="1:11" x14ac:dyDescent="0.25">
      <c r="A919" s="224" t="s">
        <v>177</v>
      </c>
      <c r="B919" s="211">
        <v>5.1898229728312908E-5</v>
      </c>
      <c r="C919" s="200">
        <v>4.7934931218764581E-5</v>
      </c>
      <c r="D919" s="212">
        <v>9.9833160947077488E-5</v>
      </c>
      <c r="E919" s="200">
        <v>10.423430429679762</v>
      </c>
      <c r="F919" s="200">
        <v>9.6274270495530363</v>
      </c>
      <c r="G919" s="212">
        <v>20.050857479232796</v>
      </c>
    </row>
    <row r="920" spans="1:11" x14ac:dyDescent="0.25">
      <c r="A920" s="225" t="s">
        <v>178</v>
      </c>
      <c r="B920" s="216">
        <v>1.120950648573941E-4</v>
      </c>
      <c r="C920" s="198">
        <v>2.149839627134307E-4</v>
      </c>
      <c r="D920" s="198">
        <v>3.2707902757082483E-4</v>
      </c>
      <c r="E920" s="216">
        <v>22.513583144707212</v>
      </c>
      <c r="F920" s="198">
        <v>43.178166010117558</v>
      </c>
      <c r="G920" s="206">
        <v>65.691749154824777</v>
      </c>
    </row>
    <row r="921" spans="1:11" x14ac:dyDescent="0.25">
      <c r="A921" s="225" t="s">
        <v>179</v>
      </c>
      <c r="B921" s="216">
        <v>1.9352765030372331E-4</v>
      </c>
      <c r="C921" s="198">
        <v>1.7404850376864288E-3</v>
      </c>
      <c r="D921" s="198">
        <v>1.9340126879901522E-3</v>
      </c>
      <c r="E921" s="216">
        <v>38.868801685922726</v>
      </c>
      <c r="F921" s="198">
        <v>349.56538593311279</v>
      </c>
      <c r="G921" s="206">
        <v>388.43418761903558</v>
      </c>
    </row>
    <row r="922" spans="1:11" x14ac:dyDescent="0.25">
      <c r="A922" s="225" t="s">
        <v>180</v>
      </c>
      <c r="B922" s="216">
        <v>3.8825277802931851E-5</v>
      </c>
      <c r="C922" s="198">
        <v>2.1253315687125757E-5</v>
      </c>
      <c r="D922" s="198">
        <v>6.0078593490057612E-5</v>
      </c>
      <c r="E922" s="216">
        <v>7.7978109120564358</v>
      </c>
      <c r="F922" s="198">
        <v>4.2685937193715215</v>
      </c>
      <c r="G922" s="206">
        <v>12.066404631427957</v>
      </c>
    </row>
    <row r="923" spans="1:11" x14ac:dyDescent="0.25">
      <c r="A923" s="226" t="s">
        <v>181</v>
      </c>
      <c r="B923" s="216">
        <v>3.781398344398939E-5</v>
      </c>
      <c r="C923" s="198">
        <v>2.1253315687125757E-5</v>
      </c>
      <c r="D923" s="198">
        <v>5.9067299131115151E-5</v>
      </c>
      <c r="E923" s="216">
        <v>7.5946988512106746</v>
      </c>
      <c r="F923" s="198">
        <v>4.2685937193715215</v>
      </c>
      <c r="G923" s="206">
        <v>11.863292570582196</v>
      </c>
    </row>
    <row r="924" spans="1:11" x14ac:dyDescent="0.25">
      <c r="A924" s="225" t="s">
        <v>182</v>
      </c>
      <c r="B924" s="216">
        <v>8.6322695299605534E-5</v>
      </c>
      <c r="C924" s="198">
        <v>1.3613225636765822E-6</v>
      </c>
      <c r="D924" s="198">
        <v>8.7684017863282111E-5</v>
      </c>
      <c r="E924" s="216">
        <v>17.337366104166193</v>
      </c>
      <c r="F924" s="198">
        <v>0.27341300674645236</v>
      </c>
      <c r="G924" s="206">
        <v>17.610779110912645</v>
      </c>
    </row>
    <row r="925" spans="1:11" x14ac:dyDescent="0.25">
      <c r="A925" s="143" t="s">
        <v>387</v>
      </c>
      <c r="B925" s="216">
        <v>1.194647170032954E-6</v>
      </c>
      <c r="C925" s="198">
        <v>6.654796537505011E-6</v>
      </c>
      <c r="D925" s="198">
        <v>7.849443707537965E-6</v>
      </c>
      <c r="E925" s="216">
        <v>0.23993731057957421</v>
      </c>
      <c r="F925" s="198">
        <v>1.3365736961643406</v>
      </c>
      <c r="G925" s="206">
        <v>1.5765110067439148</v>
      </c>
    </row>
    <row r="926" spans="1:11" x14ac:dyDescent="0.25">
      <c r="A926" s="143" t="s">
        <v>388</v>
      </c>
      <c r="B926" s="216">
        <v>1.8653847869699148E-6</v>
      </c>
      <c r="C926" s="198">
        <v>6.4373574247615522E-6</v>
      </c>
      <c r="D926" s="198">
        <v>8.3027422117314664E-6</v>
      </c>
      <c r="E926" s="216">
        <v>0.37465070876890549</v>
      </c>
      <c r="F926" s="198">
        <v>1.2929024288352302</v>
      </c>
      <c r="G926" s="206">
        <v>1.6675531376041357</v>
      </c>
    </row>
    <row r="927" spans="1:11" x14ac:dyDescent="0.25">
      <c r="A927" s="225" t="s">
        <v>85</v>
      </c>
      <c r="B927" s="216">
        <v>1.1922016214350401E-3</v>
      </c>
      <c r="C927" s="198">
        <v>1.8371117152382721E-7</v>
      </c>
      <c r="D927" s="198">
        <v>1.1923853326065638E-3</v>
      </c>
      <c r="E927" s="216">
        <v>239.4461376473528</v>
      </c>
      <c r="F927" s="198">
        <v>3.689722415500641E-2</v>
      </c>
      <c r="G927" s="206">
        <v>239.48303487150778</v>
      </c>
    </row>
    <row r="928" spans="1:11" x14ac:dyDescent="0.25">
      <c r="A928" s="78" t="s">
        <v>86</v>
      </c>
      <c r="B928" s="216">
        <v>1.0742199212061678E-6</v>
      </c>
      <c r="C928" s="198">
        <v>3.6042293102625187E-7</v>
      </c>
      <c r="D928" s="198">
        <v>1.4346428522324197E-6</v>
      </c>
      <c r="E928" s="216">
        <v>0.21575026110688411</v>
      </c>
      <c r="F928" s="198">
        <v>7.2388660778613612E-2</v>
      </c>
      <c r="G928" s="206">
        <v>0.28813892188549778</v>
      </c>
    </row>
    <row r="929" spans="1:7" x14ac:dyDescent="0.25">
      <c r="A929" s="143" t="s">
        <v>87</v>
      </c>
      <c r="B929" s="216">
        <v>-9.1127941076806024E-2</v>
      </c>
      <c r="C929" s="198">
        <v>0.37584794778044039</v>
      </c>
      <c r="D929" s="198">
        <v>0.2847200067036344</v>
      </c>
      <c r="E929" s="216">
        <v>-18302.469255436823</v>
      </c>
      <c r="F929" s="198">
        <v>75486.677606078068</v>
      </c>
      <c r="G929" s="206">
        <v>57184.208350641253</v>
      </c>
    </row>
    <row r="930" spans="1:7" x14ac:dyDescent="0.25">
      <c r="A930" s="143" t="s">
        <v>175</v>
      </c>
      <c r="B930" s="216">
        <v>-9.0790042206519733E-2</v>
      </c>
      <c r="C930" s="198">
        <v>0.3763351769241457</v>
      </c>
      <c r="D930" s="198">
        <v>0.28554513471762599</v>
      </c>
      <c r="E930" s="216">
        <v>-18234.604409465494</v>
      </c>
      <c r="F930" s="198">
        <v>75584.534490779348</v>
      </c>
      <c r="G930" s="206">
        <v>57349.930081313869</v>
      </c>
    </row>
    <row r="931" spans="1:7" x14ac:dyDescent="0.25">
      <c r="A931" s="143" t="s">
        <v>176</v>
      </c>
      <c r="B931" s="227">
        <v>-5.4739325284348897E-2</v>
      </c>
      <c r="C931" s="214">
        <v>0.37643620033601338</v>
      </c>
      <c r="D931" s="215">
        <v>0.3216968750516645</v>
      </c>
      <c r="E931" s="227">
        <v>-10994.046460851585</v>
      </c>
      <c r="F931" s="214">
        <v>75604.824402610335</v>
      </c>
      <c r="G931" s="215">
        <v>64610.777941758759</v>
      </c>
    </row>
    <row r="932" spans="1:7" x14ac:dyDescent="0.25">
      <c r="A932" s="228" t="s">
        <v>185</v>
      </c>
      <c r="B932" s="216">
        <v>9.0811118912540745E-6</v>
      </c>
      <c r="C932" s="198">
        <v>8.0492865589722658E-6</v>
      </c>
      <c r="D932" s="206">
        <v>1.7130398450226339E-5</v>
      </c>
      <c r="E932" s="216">
        <v>1.8238837532253052</v>
      </c>
      <c r="F932" s="198">
        <v>1.6166481765414016</v>
      </c>
      <c r="G932" s="206">
        <v>3.4405319297667063</v>
      </c>
    </row>
    <row r="933" spans="1:7" x14ac:dyDescent="0.25">
      <c r="A933" s="225" t="s">
        <v>186</v>
      </c>
      <c r="B933" s="216">
        <v>8.9792671150561125E-6</v>
      </c>
      <c r="C933" s="198">
        <v>2.6859174582270988E-5</v>
      </c>
      <c r="D933" s="206">
        <v>3.5838441697327102E-5</v>
      </c>
      <c r="E933" s="216">
        <v>1.8034288755756611</v>
      </c>
      <c r="F933" s="198">
        <v>5.3944949398570872</v>
      </c>
      <c r="G933" s="206">
        <v>7.1979238154327483</v>
      </c>
    </row>
    <row r="934" spans="1:7" x14ac:dyDescent="0.25">
      <c r="A934" s="225" t="s">
        <v>187</v>
      </c>
      <c r="B934" s="216">
        <v>1.6756662989268967E-5</v>
      </c>
      <c r="C934" s="198">
        <v>9.9712056099358676E-5</v>
      </c>
      <c r="D934" s="206">
        <v>1.1646871908862764E-4</v>
      </c>
      <c r="E934" s="216">
        <v>3.3654695317468333</v>
      </c>
      <c r="F934" s="198">
        <v>20.026534338318317</v>
      </c>
      <c r="G934" s="206">
        <v>23.39200387006515</v>
      </c>
    </row>
    <row r="935" spans="1:7" x14ac:dyDescent="0.25">
      <c r="A935" s="225" t="s">
        <v>188</v>
      </c>
      <c r="B935" s="216">
        <v>4.248346334929269E-6</v>
      </c>
      <c r="C935" s="198">
        <v>5.5749498547745348E-8</v>
      </c>
      <c r="D935" s="206">
        <v>4.3040958334770147E-6</v>
      </c>
      <c r="E935" s="216">
        <v>0.85325342878048405</v>
      </c>
      <c r="F935" s="198">
        <v>1.1196933356764168E-2</v>
      </c>
      <c r="G935" s="206">
        <v>0.86445036213724813</v>
      </c>
    </row>
    <row r="936" spans="1:7" x14ac:dyDescent="0.25">
      <c r="A936" s="226" t="s">
        <v>189</v>
      </c>
      <c r="B936" s="216">
        <v>4.0148973129676622E-6</v>
      </c>
      <c r="C936" s="198">
        <v>5.5749498547745348E-8</v>
      </c>
      <c r="D936" s="206">
        <v>4.0706468115154078E-6</v>
      </c>
      <c r="E936" s="216">
        <v>0.80636667268047602</v>
      </c>
      <c r="F936" s="198">
        <v>1.1196933356764168E-2</v>
      </c>
      <c r="G936" s="206">
        <v>0.81756360603724021</v>
      </c>
    </row>
    <row r="937" spans="1:7" x14ac:dyDescent="0.25">
      <c r="A937" s="225" t="s">
        <v>190</v>
      </c>
      <c r="B937" s="216">
        <v>1.4199780470681927E-5</v>
      </c>
      <c r="C937" s="198">
        <v>5.0878378156091267E-8</v>
      </c>
      <c r="D937" s="206">
        <v>1.4250658848838019E-5</v>
      </c>
      <c r="E937" s="216">
        <v>2.8519358873648022</v>
      </c>
      <c r="F937" s="198">
        <v>1.0218599706795733E-2</v>
      </c>
      <c r="G937" s="206">
        <v>2.862154487071598</v>
      </c>
    </row>
    <row r="938" spans="1:7" x14ac:dyDescent="0.25">
      <c r="A938" s="229" t="s">
        <v>191</v>
      </c>
      <c r="B938" s="216">
        <v>8.4833798180412299E-8</v>
      </c>
      <c r="C938" s="198">
        <v>1.9958320480092834E-8</v>
      </c>
      <c r="D938" s="198">
        <v>1.0479211866050513E-7</v>
      </c>
      <c r="E938" s="216">
        <v>1.7038330556709076E-2</v>
      </c>
      <c r="F938" s="198">
        <v>4.0085021417215717E-3</v>
      </c>
      <c r="G938" s="206">
        <v>2.1046832698430648E-2</v>
      </c>
    </row>
    <row r="939" spans="1:7" x14ac:dyDescent="0.25">
      <c r="A939" s="230" t="s">
        <v>192</v>
      </c>
      <c r="B939" s="227">
        <v>2.1133168638703228E-7</v>
      </c>
      <c r="C939" s="214">
        <v>1.4494869622413792E-8</v>
      </c>
      <c r="D939" s="214">
        <v>2.2582655600944606E-7</v>
      </c>
      <c r="E939" s="227">
        <v>4.2444629463736831E-2</v>
      </c>
      <c r="F939" s="214">
        <v>2.9112026727586842E-3</v>
      </c>
      <c r="G939" s="215">
        <v>4.5355832136495508E-2</v>
      </c>
    </row>
    <row r="940" spans="1:7" x14ac:dyDescent="0.25">
      <c r="E940" s="5"/>
      <c r="F940" s="5"/>
      <c r="G940" s="5"/>
    </row>
    <row r="941" spans="1:7" x14ac:dyDescent="0.25">
      <c r="E941" s="5"/>
      <c r="F941" s="5"/>
      <c r="G941" s="5"/>
    </row>
  </sheetData>
  <mergeCells count="1">
    <mergeCell ref="B2:D2"/>
  </mergeCells>
  <dataValidations count="7">
    <dataValidation type="list" allowBlank="1" showInputMessage="1" showErrorMessage="1" sqref="E9">
      <formula1>$U$23:$Y$23</formula1>
    </dataValidation>
    <dataValidation type="list" allowBlank="1" showInputMessage="1" showErrorMessage="1" sqref="E8">
      <formula1>$U$21:$Y$21</formula1>
    </dataValidation>
    <dataValidation type="list" allowBlank="1" showInputMessage="1" showErrorMessage="1" sqref="C8">
      <formula1>$U$19:$Y$19</formula1>
    </dataValidation>
    <dataValidation type="list" allowBlank="1" showInputMessage="1" showErrorMessage="1" sqref="E6">
      <formula1>$U$15:$X$15</formula1>
    </dataValidation>
    <dataValidation type="list" allowBlank="1" showInputMessage="1" showErrorMessage="1" sqref="E5">
      <formula1>$U$13:$Y$13</formula1>
    </dataValidation>
    <dataValidation type="list" allowBlank="1" showInputMessage="1" showErrorMessage="1" sqref="C5">
      <formula1>$U$11:$Y$11</formula1>
    </dataValidation>
    <dataValidation type="list" allowBlank="1" showInputMessage="1" showErrorMessage="1" sqref="B2">
      <formula1>RNAVAC_Blend</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90" zoomScaleNormal="90" workbookViewId="0"/>
  </sheetViews>
  <sheetFormatPr defaultColWidth="9.140625" defaultRowHeight="15" x14ac:dyDescent="0.25"/>
  <cols>
    <col min="1" max="1" width="33.140625" style="5" customWidth="1"/>
    <col min="2" max="2" width="13.42578125" style="5" bestFit="1" customWidth="1"/>
    <col min="3" max="3" width="11.5703125" style="5" customWidth="1"/>
    <col min="4" max="4" width="12.85546875" style="5" bestFit="1" customWidth="1"/>
    <col min="5" max="5" width="10.42578125" style="5" bestFit="1" customWidth="1"/>
    <col min="6" max="6" width="11.28515625" style="5" customWidth="1"/>
    <col min="7" max="7" width="13.42578125" style="5" customWidth="1"/>
    <col min="8" max="8" width="12.7109375" style="5" bestFit="1" customWidth="1"/>
    <col min="9" max="9" width="9.7109375" style="5" bestFit="1" customWidth="1"/>
    <col min="10" max="10" width="9.140625" style="5"/>
    <col min="11" max="11" width="10.42578125" style="5" customWidth="1"/>
    <col min="12" max="12" width="12.42578125" style="5" bestFit="1" customWidth="1"/>
    <col min="13" max="14" width="9.140625" style="5"/>
    <col min="15" max="15" width="12.85546875" style="5" bestFit="1" customWidth="1"/>
    <col min="16" max="18" width="9.140625" style="5"/>
    <col min="19" max="19" width="10.42578125" style="5" customWidth="1"/>
    <col min="20" max="22" width="9.140625" style="5"/>
    <col min="23" max="23" width="10.7109375" style="5" customWidth="1"/>
    <col min="24" max="16384" width="9.140625" style="5"/>
  </cols>
  <sheetData>
    <row r="1" spans="1:23" ht="15.6" x14ac:dyDescent="0.3">
      <c r="A1" s="4" t="s">
        <v>709</v>
      </c>
    </row>
    <row r="2" spans="1:23" ht="14.45" x14ac:dyDescent="0.3">
      <c r="A2" s="6" t="s">
        <v>710</v>
      </c>
    </row>
    <row r="3" spans="1:23" ht="12.75" customHeight="1" x14ac:dyDescent="0.3">
      <c r="A3" s="280" t="s">
        <v>196</v>
      </c>
      <c r="B3" s="281" t="s">
        <v>711</v>
      </c>
      <c r="C3" s="282"/>
      <c r="D3" s="282"/>
      <c r="E3" s="283" t="s">
        <v>712</v>
      </c>
      <c r="F3" s="283" t="s">
        <v>713</v>
      </c>
      <c r="G3" s="283" t="s">
        <v>714</v>
      </c>
      <c r="H3" s="284" t="s">
        <v>714</v>
      </c>
      <c r="I3" s="285"/>
    </row>
    <row r="4" spans="1:23" ht="27" x14ac:dyDescent="0.3">
      <c r="A4" s="286"/>
      <c r="B4" s="65" t="s">
        <v>861</v>
      </c>
      <c r="C4" s="287" t="s">
        <v>715</v>
      </c>
      <c r="D4" s="287" t="s">
        <v>716</v>
      </c>
      <c r="E4" s="287"/>
      <c r="F4" s="287" t="s">
        <v>717</v>
      </c>
      <c r="G4" s="287" t="s">
        <v>718</v>
      </c>
      <c r="H4" s="67" t="s">
        <v>719</v>
      </c>
      <c r="I4" s="288" t="s">
        <v>720</v>
      </c>
    </row>
    <row r="5" spans="1:23" ht="14.45" x14ac:dyDescent="0.3">
      <c r="A5" s="117" t="s">
        <v>721</v>
      </c>
      <c r="B5" s="289">
        <v>1</v>
      </c>
      <c r="C5" s="290" t="s">
        <v>722</v>
      </c>
      <c r="D5" s="290"/>
      <c r="E5" s="45"/>
      <c r="F5" s="45"/>
      <c r="G5" s="45"/>
      <c r="H5" s="77"/>
      <c r="I5" s="291"/>
    </row>
    <row r="6" spans="1:23" ht="14.45" x14ac:dyDescent="0.3">
      <c r="A6" s="292" t="s">
        <v>723</v>
      </c>
      <c r="B6" s="293" t="s">
        <v>724</v>
      </c>
      <c r="C6" s="294" t="s">
        <v>724</v>
      </c>
      <c r="D6" s="294" t="s">
        <v>724</v>
      </c>
      <c r="E6" s="294" t="s">
        <v>725</v>
      </c>
      <c r="F6" s="295"/>
      <c r="G6" s="295"/>
      <c r="H6" s="296"/>
      <c r="I6" s="297"/>
      <c r="P6" s="229"/>
      <c r="R6" s="229"/>
      <c r="T6" s="229"/>
      <c r="V6" s="229"/>
    </row>
    <row r="7" spans="1:23" ht="14.45" x14ac:dyDescent="0.3">
      <c r="A7" s="78" t="s">
        <v>133</v>
      </c>
      <c r="B7" s="298">
        <v>129670</v>
      </c>
      <c r="C7" s="299">
        <v>129670</v>
      </c>
      <c r="D7" s="299">
        <v>138350</v>
      </c>
      <c r="E7" s="299">
        <v>3205</v>
      </c>
      <c r="F7" s="300">
        <v>0.85299999999999998</v>
      </c>
      <c r="G7" s="301">
        <v>16000</v>
      </c>
      <c r="H7" s="302">
        <v>1.6E-2</v>
      </c>
      <c r="I7" s="303">
        <v>0.93726057101554028</v>
      </c>
      <c r="P7" s="229"/>
      <c r="Q7" s="229"/>
      <c r="R7" s="229"/>
      <c r="S7" s="229"/>
      <c r="T7" s="229"/>
      <c r="U7" s="229"/>
      <c r="V7" s="304"/>
      <c r="W7" s="304"/>
    </row>
    <row r="8" spans="1:23" ht="14.45" x14ac:dyDescent="0.3">
      <c r="A8" s="78" t="s">
        <v>726</v>
      </c>
      <c r="B8" s="298">
        <v>135084.91292306196</v>
      </c>
      <c r="C8" s="305">
        <v>135084.91292306196</v>
      </c>
      <c r="D8" s="305">
        <v>144475.84269846199</v>
      </c>
      <c r="E8" s="305">
        <v>3266</v>
      </c>
      <c r="F8" s="306">
        <v>0.85562068501529054</v>
      </c>
      <c r="G8" s="301">
        <v>1800</v>
      </c>
      <c r="H8" s="302">
        <v>1.8E-3</v>
      </c>
      <c r="I8" s="303">
        <v>0.93500000000000005</v>
      </c>
      <c r="P8" s="229"/>
      <c r="Q8" s="229"/>
      <c r="R8" s="229"/>
      <c r="S8" s="229"/>
      <c r="T8" s="229"/>
      <c r="U8" s="229"/>
      <c r="V8" s="304"/>
      <c r="W8" s="304"/>
    </row>
    <row r="9" spans="1:23" ht="14.45" x14ac:dyDescent="0.3">
      <c r="A9" s="78" t="s">
        <v>727</v>
      </c>
      <c r="B9" s="298">
        <v>152370.90134048002</v>
      </c>
      <c r="C9" s="305">
        <v>152370.90134048002</v>
      </c>
      <c r="D9" s="305">
        <v>162963.53084543315</v>
      </c>
      <c r="E9" s="305">
        <v>3839.6821254480283</v>
      </c>
      <c r="F9" s="306">
        <v>0.83</v>
      </c>
      <c r="G9" s="301">
        <v>48000</v>
      </c>
      <c r="H9" s="302">
        <v>4.8000000000000001E-2</v>
      </c>
      <c r="I9" s="303">
        <v>0.93500000000000016</v>
      </c>
      <c r="P9" s="229"/>
      <c r="Q9" s="229"/>
      <c r="R9" s="229"/>
      <c r="S9" s="229"/>
      <c r="T9" s="229"/>
      <c r="U9" s="229"/>
      <c r="V9" s="304"/>
      <c r="W9" s="304"/>
    </row>
    <row r="10" spans="1:23" ht="14.45" x14ac:dyDescent="0.3">
      <c r="A10" s="78" t="s">
        <v>728</v>
      </c>
      <c r="B10" s="298">
        <v>152370.90134048002</v>
      </c>
      <c r="C10" s="49">
        <v>152370.90134048002</v>
      </c>
      <c r="D10" s="49">
        <v>162963.53084543315</v>
      </c>
      <c r="E10" s="49">
        <v>3839.6821254480283</v>
      </c>
      <c r="F10" s="75">
        <v>0.83</v>
      </c>
      <c r="G10" s="49">
        <v>48000</v>
      </c>
      <c r="H10" s="302">
        <v>4.8000000000000001E-2</v>
      </c>
      <c r="I10" s="303">
        <v>0.93500000000000016</v>
      </c>
      <c r="T10" s="229"/>
      <c r="U10" s="229"/>
      <c r="V10" s="304"/>
      <c r="W10" s="304"/>
    </row>
    <row r="11" spans="1:23" ht="14.45" x14ac:dyDescent="0.3">
      <c r="A11" s="78" t="s">
        <v>729</v>
      </c>
      <c r="B11" s="298">
        <v>145194.18901496602</v>
      </c>
      <c r="C11" s="49">
        <v>145194.18901496602</v>
      </c>
      <c r="D11" s="49">
        <v>155287.90268980322</v>
      </c>
      <c r="E11" s="49">
        <v>3500.47748781362</v>
      </c>
      <c r="F11" s="75">
        <v>0.83245885654014951</v>
      </c>
      <c r="G11" s="49">
        <v>37227.389654331695</v>
      </c>
      <c r="H11" s="302">
        <v>3.7227389654331693E-2</v>
      </c>
      <c r="I11" s="303">
        <v>0.93500000000000005</v>
      </c>
      <c r="L11" s="49"/>
      <c r="M11" s="49"/>
      <c r="N11" s="49"/>
      <c r="O11" s="49"/>
      <c r="P11" s="75"/>
      <c r="Q11" s="49"/>
      <c r="R11" s="302"/>
      <c r="S11" s="307"/>
      <c r="T11" s="229"/>
      <c r="U11" s="229"/>
      <c r="V11" s="304"/>
      <c r="W11" s="304"/>
    </row>
    <row r="12" spans="1:23" ht="14.45" x14ac:dyDescent="0.3">
      <c r="A12" s="78" t="s">
        <v>26</v>
      </c>
      <c r="B12" s="298">
        <v>128448.52692210001</v>
      </c>
      <c r="C12" s="305">
        <v>128448.52692210001</v>
      </c>
      <c r="D12" s="305">
        <v>137378.10365999999</v>
      </c>
      <c r="E12" s="305">
        <v>2709</v>
      </c>
      <c r="F12" s="306">
        <v>0.84059083544303792</v>
      </c>
      <c r="G12" s="301">
        <v>1600</v>
      </c>
      <c r="H12" s="302">
        <v>1.6000000000000001E-3</v>
      </c>
      <c r="I12" s="303">
        <v>0.93500000000000005</v>
      </c>
      <c r="L12" s="229"/>
      <c r="M12" s="229"/>
      <c r="N12" s="229"/>
      <c r="O12" s="229"/>
      <c r="P12" s="229"/>
      <c r="Q12" s="229"/>
      <c r="R12" s="304"/>
      <c r="S12" s="304"/>
    </row>
    <row r="13" spans="1:23" ht="14.45" x14ac:dyDescent="0.3">
      <c r="A13" s="5" t="s">
        <v>730</v>
      </c>
      <c r="B13" s="298">
        <v>125600.90733399388</v>
      </c>
      <c r="C13" s="276">
        <v>125600.90733399388</v>
      </c>
      <c r="D13" s="276">
        <v>134008.52571649614</v>
      </c>
      <c r="E13" s="308">
        <v>3087.2372132564833</v>
      </c>
      <c r="F13" s="309">
        <v>0.85299999999999998</v>
      </c>
      <c r="G13" s="309">
        <v>16000</v>
      </c>
      <c r="H13" s="302">
        <v>1.6E-2</v>
      </c>
      <c r="I13" s="303">
        <v>0.93726057101554028</v>
      </c>
    </row>
    <row r="14" spans="1:23" ht="14.45" x14ac:dyDescent="0.3">
      <c r="A14" s="5" t="s">
        <v>731</v>
      </c>
      <c r="B14" s="298">
        <v>122492.60888766299</v>
      </c>
      <c r="C14" s="276">
        <v>122492.60888766299</v>
      </c>
      <c r="D14" s="276">
        <v>130692.16040416578</v>
      </c>
      <c r="E14" s="308">
        <v>2984.0426545960995</v>
      </c>
      <c r="F14" s="309">
        <v>0.85299999999999998</v>
      </c>
      <c r="G14" s="309">
        <v>16000</v>
      </c>
      <c r="H14" s="302">
        <v>1.6E-2</v>
      </c>
      <c r="I14" s="303">
        <v>0.93726057101554017</v>
      </c>
    </row>
    <row r="15" spans="1:23" ht="14.45" x14ac:dyDescent="0.3">
      <c r="A15" s="78" t="s">
        <v>732</v>
      </c>
      <c r="B15" s="298">
        <v>116090</v>
      </c>
      <c r="C15" s="299">
        <v>116090</v>
      </c>
      <c r="D15" s="299">
        <v>124340</v>
      </c>
      <c r="E15" s="299">
        <v>2819</v>
      </c>
      <c r="F15" s="300">
        <v>0.86299999999999999</v>
      </c>
      <c r="G15" s="49">
        <v>25.5</v>
      </c>
      <c r="H15" s="302">
        <v>2.55E-5</v>
      </c>
      <c r="I15" s="303">
        <v>0.93364967025896739</v>
      </c>
      <c r="O15" s="229"/>
      <c r="P15" s="310"/>
      <c r="Q15" s="310"/>
      <c r="R15" s="310"/>
      <c r="S15" s="310"/>
      <c r="T15" s="310"/>
      <c r="U15" s="310"/>
      <c r="V15" s="311"/>
      <c r="W15" s="276"/>
    </row>
    <row r="16" spans="1:23" ht="14.45" x14ac:dyDescent="0.3">
      <c r="A16" s="78" t="s">
        <v>29</v>
      </c>
      <c r="B16" s="298">
        <v>112193.52</v>
      </c>
      <c r="C16" s="49">
        <v>112193.52</v>
      </c>
      <c r="D16" s="49">
        <v>120438.62000000001</v>
      </c>
      <c r="E16" s="49">
        <v>2835.5620000000004</v>
      </c>
      <c r="F16" s="75">
        <v>0.82778546968819577</v>
      </c>
      <c r="G16" s="312">
        <v>22.925518367368763</v>
      </c>
      <c r="H16" s="302">
        <v>2.2925518367368762E-5</v>
      </c>
      <c r="I16" s="303">
        <v>0.931541062160958</v>
      </c>
      <c r="S16" s="310"/>
      <c r="T16" s="310"/>
      <c r="U16" s="310"/>
      <c r="V16" s="311"/>
      <c r="W16" s="276"/>
    </row>
    <row r="17" spans="1:23" ht="14.45" x14ac:dyDescent="0.3">
      <c r="A17" s="78" t="s">
        <v>733</v>
      </c>
      <c r="B17" s="298">
        <v>112193.52</v>
      </c>
      <c r="C17" s="49">
        <v>112193.52</v>
      </c>
      <c r="D17" s="49">
        <v>120438.62000000001</v>
      </c>
      <c r="E17" s="49">
        <v>2835.5620000000004</v>
      </c>
      <c r="F17" s="75">
        <v>0.82778546968819577</v>
      </c>
      <c r="G17" s="312">
        <v>22.925518367368763</v>
      </c>
      <c r="H17" s="302">
        <v>2.2925518367368762E-5</v>
      </c>
      <c r="I17" s="303">
        <v>0.931541062160958</v>
      </c>
      <c r="O17" s="229"/>
      <c r="P17" s="310"/>
      <c r="Q17" s="310"/>
      <c r="R17" s="310"/>
      <c r="S17" s="310"/>
      <c r="T17" s="310"/>
      <c r="U17" s="310"/>
      <c r="V17" s="311"/>
      <c r="W17" s="276"/>
    </row>
    <row r="18" spans="1:23" ht="14.45" x14ac:dyDescent="0.3">
      <c r="A18" s="78" t="s">
        <v>734</v>
      </c>
      <c r="B18" s="298">
        <v>106150</v>
      </c>
      <c r="C18" s="49">
        <v>106150</v>
      </c>
      <c r="D18" s="49">
        <v>114387.5</v>
      </c>
      <c r="E18" s="49">
        <v>2861.25</v>
      </c>
      <c r="F18" s="75">
        <v>0.77774999999999994</v>
      </c>
      <c r="G18" s="312">
        <v>19.267500028014183</v>
      </c>
      <c r="H18" s="302">
        <v>1.9267500028014183E-5</v>
      </c>
      <c r="I18" s="303">
        <v>0.92798601245765489</v>
      </c>
      <c r="S18" s="310"/>
      <c r="T18" s="310"/>
      <c r="U18" s="310"/>
      <c r="V18" s="311"/>
      <c r="W18" s="276"/>
    </row>
    <row r="19" spans="1:23" ht="14.45" x14ac:dyDescent="0.3">
      <c r="A19" s="78" t="s">
        <v>735</v>
      </c>
      <c r="B19" s="298">
        <v>100186</v>
      </c>
      <c r="C19" s="49">
        <v>100186</v>
      </c>
      <c r="D19" s="49">
        <v>108416</v>
      </c>
      <c r="E19" s="49">
        <v>2886.6</v>
      </c>
      <c r="F19" s="75">
        <v>0.72659999999999991</v>
      </c>
      <c r="G19" s="312">
        <v>15.528000044822692</v>
      </c>
      <c r="H19" s="302">
        <v>1.5528000044822691E-5</v>
      </c>
      <c r="I19" s="303">
        <v>0.92408869539551353</v>
      </c>
      <c r="J19" s="310"/>
      <c r="K19" s="310"/>
      <c r="L19" s="310"/>
      <c r="M19" s="311"/>
      <c r="N19" s="276"/>
    </row>
    <row r="20" spans="1:23" ht="14.45" x14ac:dyDescent="0.3">
      <c r="A20" s="225" t="s">
        <v>736</v>
      </c>
      <c r="B20" s="298">
        <v>128450</v>
      </c>
      <c r="C20" s="299">
        <v>128450</v>
      </c>
      <c r="D20" s="299">
        <v>137380</v>
      </c>
      <c r="E20" s="299">
        <v>3167</v>
      </c>
      <c r="F20" s="300">
        <v>0.86499999999999999</v>
      </c>
      <c r="G20" s="49">
        <v>200</v>
      </c>
      <c r="H20" s="302">
        <v>2.0000000000000001E-4</v>
      </c>
      <c r="I20" s="303">
        <v>0.93499781627602274</v>
      </c>
      <c r="O20" s="304"/>
      <c r="W20" s="276"/>
    </row>
    <row r="21" spans="1:23" ht="14.45" x14ac:dyDescent="0.3">
      <c r="A21" s="313" t="s">
        <v>737</v>
      </c>
      <c r="B21" s="298"/>
      <c r="C21" s="49"/>
      <c r="D21" s="49"/>
      <c r="E21" s="49"/>
      <c r="F21" s="314"/>
      <c r="G21" s="49">
        <v>120</v>
      </c>
      <c r="H21" s="302">
        <v>1.2E-4</v>
      </c>
      <c r="I21" s="303"/>
    </row>
    <row r="22" spans="1:23" ht="14.45" x14ac:dyDescent="0.3">
      <c r="A22" s="78" t="s">
        <v>738</v>
      </c>
      <c r="B22" s="298">
        <v>128450</v>
      </c>
      <c r="C22" s="49">
        <v>128450</v>
      </c>
      <c r="D22" s="49">
        <v>137380</v>
      </c>
      <c r="E22" s="49">
        <v>3167</v>
      </c>
      <c r="F22" s="75">
        <v>0.86499999999999999</v>
      </c>
      <c r="G22" s="49">
        <v>11</v>
      </c>
      <c r="H22" s="302">
        <v>1.1E-5</v>
      </c>
      <c r="I22" s="303">
        <v>0.93499781627602274</v>
      </c>
    </row>
    <row r="23" spans="1:23" ht="14.45" x14ac:dyDescent="0.3">
      <c r="A23" s="78" t="s">
        <v>739</v>
      </c>
      <c r="B23" s="298">
        <v>129487.84757606639</v>
      </c>
      <c r="C23" s="49">
        <v>129487.84757606639</v>
      </c>
      <c r="D23" s="299">
        <v>138490</v>
      </c>
      <c r="E23" s="299">
        <v>3206</v>
      </c>
      <c r="F23" s="300">
        <v>0.871</v>
      </c>
      <c r="G23" s="301">
        <v>11</v>
      </c>
      <c r="H23" s="302">
        <v>1.1E-5</v>
      </c>
      <c r="I23" s="303">
        <v>0.93499781627602274</v>
      </c>
    </row>
    <row r="24" spans="1:23" ht="14.45" x14ac:dyDescent="0.3">
      <c r="A24" s="78" t="s">
        <v>740</v>
      </c>
      <c r="B24" s="298">
        <v>116920</v>
      </c>
      <c r="C24" s="299">
        <v>116920</v>
      </c>
      <c r="D24" s="299">
        <v>125080</v>
      </c>
      <c r="E24" s="299">
        <v>2745</v>
      </c>
      <c r="F24" s="300">
        <v>0.85</v>
      </c>
      <c r="G24" s="301">
        <v>1</v>
      </c>
      <c r="H24" s="302">
        <v>9.9999999999999995E-7</v>
      </c>
      <c r="I24" s="303">
        <v>0.93476175247841387</v>
      </c>
    </row>
    <row r="25" spans="1:23" ht="14.45" x14ac:dyDescent="0.3">
      <c r="A25" s="226" t="s">
        <v>741</v>
      </c>
      <c r="B25" s="298">
        <v>124307.03423937227</v>
      </c>
      <c r="C25" s="49">
        <v>124307.03423937227</v>
      </c>
      <c r="D25" s="49">
        <v>132948.69438683367</v>
      </c>
      <c r="E25" s="49">
        <v>3035.8996219999995</v>
      </c>
      <c r="F25" s="75">
        <v>0.86199999999999999</v>
      </c>
      <c r="G25" s="49">
        <v>700</v>
      </c>
      <c r="H25" s="302">
        <v>6.9999999999999999E-4</v>
      </c>
      <c r="I25" s="303">
        <v>0.93500003751584637</v>
      </c>
    </row>
    <row r="26" spans="1:23" ht="14.45" x14ac:dyDescent="0.3">
      <c r="A26" s="143" t="s">
        <v>742</v>
      </c>
      <c r="B26" s="298">
        <v>123041.23110601204</v>
      </c>
      <c r="C26" s="49">
        <v>123041.23110601204</v>
      </c>
      <c r="D26" s="49">
        <v>131594.89429852215</v>
      </c>
      <c r="E26" s="49">
        <v>2998.0455119999997</v>
      </c>
      <c r="F26" s="75">
        <v>0.86</v>
      </c>
      <c r="G26" s="49">
        <v>11</v>
      </c>
      <c r="H26" s="302">
        <v>1.1E-5</v>
      </c>
      <c r="I26" s="303">
        <v>0.93500003751584626</v>
      </c>
    </row>
    <row r="27" spans="1:23" ht="14.45" x14ac:dyDescent="0.3">
      <c r="A27" s="143" t="s">
        <v>743</v>
      </c>
      <c r="B27" s="298">
        <v>111520</v>
      </c>
      <c r="C27" s="299">
        <v>111520</v>
      </c>
      <c r="D27" s="299">
        <v>119740</v>
      </c>
      <c r="E27" s="315">
        <v>2651</v>
      </c>
      <c r="F27" s="300">
        <v>0.84199999999999997</v>
      </c>
      <c r="G27" s="301">
        <v>0</v>
      </c>
      <c r="H27" s="302">
        <v>0</v>
      </c>
      <c r="I27" s="303">
        <v>0.93135126106564226</v>
      </c>
    </row>
    <row r="28" spans="1:23" ht="14.45" x14ac:dyDescent="0.3">
      <c r="A28" s="143" t="s">
        <v>744</v>
      </c>
      <c r="B28" s="298">
        <v>140352.52220119376</v>
      </c>
      <c r="C28" s="49">
        <v>140352.52220119376</v>
      </c>
      <c r="D28" s="299">
        <v>150110</v>
      </c>
      <c r="E28" s="299">
        <v>3752</v>
      </c>
      <c r="F28" s="300">
        <v>0.86799999999999999</v>
      </c>
      <c r="G28" s="301">
        <v>5000</v>
      </c>
      <c r="H28" s="302">
        <v>5.0000000000000001E-3</v>
      </c>
      <c r="I28" s="303">
        <v>0.93499781627602263</v>
      </c>
      <c r="J28" s="38"/>
    </row>
    <row r="29" spans="1:23" ht="14.45" x14ac:dyDescent="0.3">
      <c r="A29" s="143" t="s">
        <v>745</v>
      </c>
      <c r="B29" s="298">
        <v>140352.52220119376</v>
      </c>
      <c r="C29" s="49">
        <v>140352.52220119376</v>
      </c>
      <c r="D29" s="49">
        <v>150110</v>
      </c>
      <c r="E29" s="49">
        <v>3752</v>
      </c>
      <c r="F29" s="75">
        <v>0.86799999999999999</v>
      </c>
      <c r="G29" s="301">
        <v>27000</v>
      </c>
      <c r="H29" s="302">
        <v>2.7E-2</v>
      </c>
      <c r="I29" s="303">
        <v>0.93499781627602263</v>
      </c>
    </row>
    <row r="30" spans="1:23" ht="14.45" x14ac:dyDescent="0.3">
      <c r="A30" s="143" t="s">
        <v>126</v>
      </c>
      <c r="B30" s="298">
        <v>57250</v>
      </c>
      <c r="C30" s="299">
        <v>57250</v>
      </c>
      <c r="D30" s="299">
        <v>65200</v>
      </c>
      <c r="E30" s="299">
        <v>3006</v>
      </c>
      <c r="F30" s="72">
        <v>0.375</v>
      </c>
      <c r="G30" s="301">
        <v>0</v>
      </c>
      <c r="H30" s="302">
        <v>0</v>
      </c>
      <c r="I30" s="303">
        <v>0.87806748466257667</v>
      </c>
    </row>
    <row r="31" spans="1:23" ht="14.45" x14ac:dyDescent="0.3">
      <c r="A31" s="143" t="s">
        <v>125</v>
      </c>
      <c r="B31" s="298">
        <v>76330</v>
      </c>
      <c r="C31" s="299">
        <v>76330</v>
      </c>
      <c r="D31" s="299">
        <v>84530</v>
      </c>
      <c r="E31" s="299">
        <v>2988</v>
      </c>
      <c r="F31" s="72">
        <v>0.52200000000000002</v>
      </c>
      <c r="G31" s="49">
        <v>0.57000011205673218</v>
      </c>
      <c r="H31" s="302">
        <v>5.7000011205673218E-7</v>
      </c>
      <c r="I31" s="303">
        <v>0.90299302022950434</v>
      </c>
      <c r="J31" s="38"/>
    </row>
    <row r="32" spans="1:23" ht="14.45" x14ac:dyDescent="0.3">
      <c r="A32" s="143" t="s">
        <v>746</v>
      </c>
      <c r="B32" s="298">
        <v>99837</v>
      </c>
      <c r="C32" s="316">
        <v>99837</v>
      </c>
      <c r="D32" s="315">
        <v>108458</v>
      </c>
      <c r="E32" s="316">
        <v>3065</v>
      </c>
      <c r="F32" s="317">
        <v>0.64859999999999995</v>
      </c>
      <c r="G32" s="154">
        <v>0</v>
      </c>
      <c r="H32" s="302">
        <v>0</v>
      </c>
      <c r="I32" s="303">
        <v>0.92051300964428628</v>
      </c>
    </row>
    <row r="33" spans="1:11" ht="14.45" x14ac:dyDescent="0.3">
      <c r="A33" s="143" t="s">
        <v>747</v>
      </c>
      <c r="B33" s="298">
        <v>83127</v>
      </c>
      <c r="C33" s="316">
        <v>83127</v>
      </c>
      <c r="D33" s="315">
        <v>89511</v>
      </c>
      <c r="E33" s="316">
        <v>2964</v>
      </c>
      <c r="F33" s="317">
        <v>0.61980000000000002</v>
      </c>
      <c r="G33" s="154">
        <v>0</v>
      </c>
      <c r="H33" s="302">
        <v>0</v>
      </c>
      <c r="I33" s="303">
        <v>0.92867915675168411</v>
      </c>
      <c r="J33" s="38"/>
    </row>
    <row r="34" spans="1:11" ht="14.45" x14ac:dyDescent="0.3">
      <c r="A34" s="143" t="s">
        <v>748</v>
      </c>
      <c r="B34" s="298">
        <v>116090</v>
      </c>
      <c r="C34" s="49">
        <v>116090</v>
      </c>
      <c r="D34" s="49">
        <v>124340</v>
      </c>
      <c r="E34" s="49">
        <v>2819</v>
      </c>
      <c r="F34" s="75">
        <v>0.86299999999999999</v>
      </c>
      <c r="G34" s="49">
        <v>25.5</v>
      </c>
      <c r="H34" s="302">
        <v>2.55E-5</v>
      </c>
      <c r="I34" s="303">
        <v>0.93364967025896739</v>
      </c>
    </row>
    <row r="35" spans="1:11" ht="14.45" x14ac:dyDescent="0.3">
      <c r="A35" s="143" t="s">
        <v>749</v>
      </c>
      <c r="B35" s="298">
        <v>84950</v>
      </c>
      <c r="C35" s="299">
        <v>84950</v>
      </c>
      <c r="D35" s="299">
        <v>91410</v>
      </c>
      <c r="E35" s="301">
        <v>1923</v>
      </c>
      <c r="F35" s="72">
        <v>0.82</v>
      </c>
      <c r="G35" s="301">
        <v>0</v>
      </c>
      <c r="H35" s="302">
        <v>0</v>
      </c>
      <c r="I35" s="303">
        <v>0.9293293950333662</v>
      </c>
      <c r="J35" s="38"/>
    </row>
    <row r="36" spans="1:11" ht="14.45" x14ac:dyDescent="0.3">
      <c r="A36" s="143" t="s">
        <v>750</v>
      </c>
      <c r="B36" s="298">
        <v>74720</v>
      </c>
      <c r="C36" s="299">
        <v>74720</v>
      </c>
      <c r="D36" s="299">
        <v>84820</v>
      </c>
      <c r="E36" s="299">
        <v>1621</v>
      </c>
      <c r="F36" s="300">
        <v>0.75</v>
      </c>
      <c r="G36" s="301">
        <v>0</v>
      </c>
      <c r="H36" s="302">
        <v>0</v>
      </c>
      <c r="I36" s="303">
        <v>0.88092431030417351</v>
      </c>
      <c r="J36" s="38"/>
    </row>
    <row r="37" spans="1:11" ht="14.45" x14ac:dyDescent="0.3">
      <c r="A37" s="143" t="s">
        <v>751</v>
      </c>
      <c r="B37" s="298">
        <v>68930</v>
      </c>
      <c r="C37" s="299">
        <v>68930</v>
      </c>
      <c r="D37" s="299">
        <v>75610</v>
      </c>
      <c r="E37" s="299">
        <v>2518</v>
      </c>
      <c r="F37" s="318">
        <v>0.52200000000000002</v>
      </c>
      <c r="G37" s="301">
        <v>0</v>
      </c>
      <c r="H37" s="302">
        <v>0</v>
      </c>
      <c r="I37" s="303">
        <v>0.91165189789710355</v>
      </c>
      <c r="J37" s="38"/>
    </row>
    <row r="38" spans="1:11" ht="14.45" x14ac:dyDescent="0.3">
      <c r="A38" s="143" t="s">
        <v>752</v>
      </c>
      <c r="B38" s="298">
        <v>72200</v>
      </c>
      <c r="C38" s="301">
        <v>72200</v>
      </c>
      <c r="D38" s="49">
        <v>79196.89540113158</v>
      </c>
      <c r="E38" s="301">
        <v>3255</v>
      </c>
      <c r="F38" s="72">
        <v>0.47399999999999998</v>
      </c>
      <c r="G38" s="301">
        <v>0</v>
      </c>
      <c r="H38" s="302">
        <v>0</v>
      </c>
      <c r="I38" s="303">
        <v>0.91165189789710355</v>
      </c>
      <c r="J38" s="38"/>
    </row>
    <row r="39" spans="1:11" ht="14.45" x14ac:dyDescent="0.3">
      <c r="A39" s="143" t="s">
        <v>753</v>
      </c>
      <c r="B39" s="298">
        <v>119550</v>
      </c>
      <c r="C39" s="299">
        <v>119550</v>
      </c>
      <c r="D39" s="299">
        <v>127960</v>
      </c>
      <c r="E39" s="299">
        <v>3361</v>
      </c>
      <c r="F39" s="300">
        <v>0.77600000000000002</v>
      </c>
      <c r="G39" s="301">
        <v>0</v>
      </c>
      <c r="H39" s="302">
        <v>0</v>
      </c>
      <c r="I39" s="303">
        <v>0.93427633635511098</v>
      </c>
      <c r="J39" s="38"/>
      <c r="K39" s="38"/>
    </row>
    <row r="40" spans="1:11" ht="14.45" x14ac:dyDescent="0.3">
      <c r="A40" s="143" t="s">
        <v>754</v>
      </c>
      <c r="B40" s="298">
        <v>123670</v>
      </c>
      <c r="C40" s="299">
        <v>123670</v>
      </c>
      <c r="D40" s="299">
        <v>130030</v>
      </c>
      <c r="E40" s="299">
        <v>3017</v>
      </c>
      <c r="F40" s="300">
        <v>0.85299999999999998</v>
      </c>
      <c r="G40" s="301">
        <v>0</v>
      </c>
      <c r="H40" s="302">
        <v>0</v>
      </c>
      <c r="I40" s="303">
        <v>0.95108821041298164</v>
      </c>
      <c r="J40" s="38"/>
      <c r="K40" s="38"/>
    </row>
    <row r="41" spans="1:11" ht="14.45" x14ac:dyDescent="0.3">
      <c r="A41" s="143" t="s">
        <v>755</v>
      </c>
      <c r="B41" s="298">
        <v>117059</v>
      </c>
      <c r="C41" s="301">
        <v>117059</v>
      </c>
      <c r="D41" s="301">
        <v>125293.76528649101</v>
      </c>
      <c r="E41" s="301">
        <v>2835</v>
      </c>
      <c r="F41" s="72">
        <v>0.871</v>
      </c>
      <c r="G41" s="49">
        <v>0</v>
      </c>
      <c r="H41" s="302">
        <v>0</v>
      </c>
      <c r="I41" s="303">
        <v>0.93427633635511098</v>
      </c>
      <c r="K41" s="38"/>
    </row>
    <row r="42" spans="1:11" ht="14.45" x14ac:dyDescent="0.3">
      <c r="A42" s="226" t="s">
        <v>756</v>
      </c>
      <c r="B42" s="298">
        <v>122887</v>
      </c>
      <c r="C42" s="315">
        <v>122887</v>
      </c>
      <c r="D42" s="315">
        <v>130817</v>
      </c>
      <c r="E42" s="315">
        <v>2948</v>
      </c>
      <c r="F42" s="72">
        <v>0.871</v>
      </c>
      <c r="G42" s="49">
        <v>0</v>
      </c>
      <c r="H42" s="302">
        <v>0</v>
      </c>
      <c r="I42" s="303">
        <v>0.93938096730547249</v>
      </c>
      <c r="K42" s="38"/>
    </row>
    <row r="43" spans="1:11" ht="14.45" x14ac:dyDescent="0.3">
      <c r="A43" s="226" t="s">
        <v>757</v>
      </c>
      <c r="B43" s="298">
        <v>123542.426446789</v>
      </c>
      <c r="C43" s="315">
        <v>123542.426446789</v>
      </c>
      <c r="D43" s="315">
        <v>133070.13702382601</v>
      </c>
      <c r="E43" s="315">
        <v>3003.2639480974099</v>
      </c>
      <c r="F43" s="72">
        <v>0.871</v>
      </c>
      <c r="G43" s="49">
        <v>0</v>
      </c>
      <c r="H43" s="302">
        <v>0</v>
      </c>
      <c r="I43" s="303">
        <v>0.92840083590406852</v>
      </c>
      <c r="K43" s="38"/>
    </row>
    <row r="44" spans="1:11" ht="14.45" x14ac:dyDescent="0.3">
      <c r="A44" s="143" t="s">
        <v>108</v>
      </c>
      <c r="B44" s="298">
        <v>115983</v>
      </c>
      <c r="C44" s="315">
        <v>115983</v>
      </c>
      <c r="D44" s="315">
        <v>124230</v>
      </c>
      <c r="E44" s="315">
        <v>2830</v>
      </c>
      <c r="F44" s="72">
        <v>0.84</v>
      </c>
      <c r="G44" s="49">
        <v>0</v>
      </c>
      <c r="H44" s="302">
        <v>0</v>
      </c>
      <c r="I44" s="303">
        <v>0.93361506882395562</v>
      </c>
      <c r="K44" s="38"/>
    </row>
    <row r="45" spans="1:11" ht="14.45" x14ac:dyDescent="0.3">
      <c r="A45" s="5" t="s">
        <v>758</v>
      </c>
      <c r="B45" s="298">
        <v>111560</v>
      </c>
      <c r="C45" s="305">
        <v>111560</v>
      </c>
      <c r="D45" s="49">
        <v>119492.50148728694</v>
      </c>
      <c r="E45" s="305">
        <v>2654.6482049815622</v>
      </c>
      <c r="F45" s="306">
        <v>0.8337</v>
      </c>
      <c r="G45" s="301">
        <v>10</v>
      </c>
      <c r="H45" s="302">
        <v>1.0000000000000001E-5</v>
      </c>
      <c r="I45" s="303">
        <v>0.93361506882395551</v>
      </c>
    </row>
    <row r="46" spans="1:11" ht="14.45" x14ac:dyDescent="0.3">
      <c r="A46" s="143" t="s">
        <v>759</v>
      </c>
      <c r="B46" s="298">
        <v>119776.6214942081</v>
      </c>
      <c r="C46" s="49">
        <v>119776.6214942081</v>
      </c>
      <c r="D46" s="49">
        <v>128103.33335647394</v>
      </c>
      <c r="E46" s="49">
        <v>2865.5561269999994</v>
      </c>
      <c r="F46" s="75">
        <v>0.84699999999999998</v>
      </c>
      <c r="G46" s="319">
        <v>0</v>
      </c>
      <c r="H46" s="302">
        <v>0</v>
      </c>
      <c r="I46" s="303">
        <v>0.93500003751584626</v>
      </c>
      <c r="K46" s="38"/>
    </row>
    <row r="47" spans="1:11" x14ac:dyDescent="0.25">
      <c r="A47" s="78" t="s">
        <v>760</v>
      </c>
      <c r="B47" s="298">
        <v>30500</v>
      </c>
      <c r="C47" s="299">
        <v>30500</v>
      </c>
      <c r="D47" s="299">
        <v>36020</v>
      </c>
      <c r="E47" s="299">
        <v>268</v>
      </c>
      <c r="F47" s="72">
        <v>0</v>
      </c>
      <c r="G47" s="301">
        <v>0</v>
      </c>
      <c r="H47" s="302">
        <v>0</v>
      </c>
      <c r="I47" s="303">
        <v>0.84675180455302612</v>
      </c>
    </row>
    <row r="48" spans="1:11" x14ac:dyDescent="0.25">
      <c r="A48" s="78" t="s">
        <v>761</v>
      </c>
      <c r="B48" s="298">
        <v>93540</v>
      </c>
      <c r="C48" s="299">
        <v>93540</v>
      </c>
      <c r="D48" s="299">
        <v>101130</v>
      </c>
      <c r="E48" s="299">
        <v>2811</v>
      </c>
      <c r="F48" s="72">
        <v>0.68100000000000005</v>
      </c>
      <c r="G48" s="301">
        <v>0</v>
      </c>
      <c r="H48" s="302">
        <v>0</v>
      </c>
      <c r="I48" s="303">
        <v>0.92494808662118067</v>
      </c>
    </row>
    <row r="49" spans="1:12" x14ac:dyDescent="0.25">
      <c r="A49" s="78" t="s">
        <v>762</v>
      </c>
      <c r="B49" s="298">
        <v>96720</v>
      </c>
      <c r="C49" s="299">
        <v>96720</v>
      </c>
      <c r="D49" s="299">
        <v>104530</v>
      </c>
      <c r="E49" s="299">
        <v>2810</v>
      </c>
      <c r="F49" s="72">
        <v>0.70599999999999996</v>
      </c>
      <c r="G49" s="301">
        <v>0</v>
      </c>
      <c r="H49" s="302">
        <v>0</v>
      </c>
      <c r="I49" s="303">
        <v>0.92528460728977324</v>
      </c>
      <c r="J49" s="38"/>
    </row>
    <row r="50" spans="1:12" x14ac:dyDescent="0.25">
      <c r="A50" s="78" t="s">
        <v>763</v>
      </c>
      <c r="B50" s="298">
        <v>100480</v>
      </c>
      <c r="C50" s="299">
        <v>100480</v>
      </c>
      <c r="D50" s="299">
        <v>108570</v>
      </c>
      <c r="E50" s="299">
        <v>2913</v>
      </c>
      <c r="F50" s="72">
        <v>0.70599999999999996</v>
      </c>
      <c r="G50" s="301">
        <v>0</v>
      </c>
      <c r="H50" s="302">
        <v>0</v>
      </c>
      <c r="I50" s="303">
        <v>0.92548586165607438</v>
      </c>
      <c r="J50" s="38"/>
    </row>
    <row r="51" spans="1:12" x14ac:dyDescent="0.25">
      <c r="A51" s="78" t="s">
        <v>764</v>
      </c>
      <c r="B51" s="298">
        <v>94970</v>
      </c>
      <c r="C51" s="299">
        <v>94970</v>
      </c>
      <c r="D51" s="299">
        <v>103220</v>
      </c>
      <c r="E51" s="299">
        <v>2213</v>
      </c>
      <c r="F51" s="72">
        <v>0.82799999999999996</v>
      </c>
      <c r="G51" s="301">
        <v>0</v>
      </c>
      <c r="H51" s="302">
        <v>0</v>
      </c>
      <c r="I51" s="303">
        <v>0.92007362914163926</v>
      </c>
      <c r="J51" s="38"/>
    </row>
    <row r="52" spans="1:12" x14ac:dyDescent="0.25">
      <c r="A52" s="78" t="s">
        <v>765</v>
      </c>
      <c r="B52" s="298">
        <v>90060</v>
      </c>
      <c r="C52" s="299">
        <v>90060</v>
      </c>
      <c r="D52" s="299">
        <v>98560</v>
      </c>
      <c r="E52" s="299">
        <v>2118</v>
      </c>
      <c r="F52" s="72">
        <v>0.82799999999999996</v>
      </c>
      <c r="G52" s="301">
        <v>0</v>
      </c>
      <c r="H52" s="302">
        <v>0</v>
      </c>
      <c r="I52" s="303">
        <v>0.91375811688311692</v>
      </c>
      <c r="J52" s="38"/>
    </row>
    <row r="53" spans="1:12" x14ac:dyDescent="0.25">
      <c r="A53" s="78" t="s">
        <v>766</v>
      </c>
      <c r="B53" s="298">
        <v>95720</v>
      </c>
      <c r="C53" s="299">
        <v>95720</v>
      </c>
      <c r="D53" s="299">
        <v>103010</v>
      </c>
      <c r="E53" s="299">
        <v>2253</v>
      </c>
      <c r="F53" s="72">
        <v>0.85699999999999998</v>
      </c>
      <c r="G53" s="301">
        <v>0</v>
      </c>
      <c r="H53" s="302">
        <v>0</v>
      </c>
      <c r="I53" s="303">
        <v>0.92923017182797785</v>
      </c>
      <c r="J53" s="38"/>
    </row>
    <row r="54" spans="1:12" x14ac:dyDescent="0.25">
      <c r="A54" s="78" t="s">
        <v>767</v>
      </c>
      <c r="B54" s="298">
        <v>84250</v>
      </c>
      <c r="C54" s="299">
        <v>84250</v>
      </c>
      <c r="D54" s="299">
        <v>91420</v>
      </c>
      <c r="E54" s="299">
        <v>1920</v>
      </c>
      <c r="F54" s="72">
        <v>0.81799999999999995</v>
      </c>
      <c r="G54" s="301">
        <v>0</v>
      </c>
      <c r="H54" s="302">
        <v>0</v>
      </c>
      <c r="I54" s="303">
        <v>0.92157077225989936</v>
      </c>
      <c r="J54" s="38"/>
    </row>
    <row r="55" spans="1:12" x14ac:dyDescent="0.25">
      <c r="A55" s="78" t="s">
        <v>768</v>
      </c>
      <c r="B55" s="298">
        <v>83686.11202275462</v>
      </c>
      <c r="C55" s="49">
        <v>83686.11202275462</v>
      </c>
      <c r="D55" s="299">
        <v>90050</v>
      </c>
      <c r="E55" s="49">
        <v>2532</v>
      </c>
      <c r="F55" s="75"/>
      <c r="G55" s="301">
        <v>0</v>
      </c>
      <c r="H55" s="302">
        <v>0</v>
      </c>
      <c r="I55" s="303">
        <v>0.92932939503336609</v>
      </c>
      <c r="J55" s="38"/>
    </row>
    <row r="56" spans="1:12" x14ac:dyDescent="0.25">
      <c r="A56" s="225" t="s">
        <v>769</v>
      </c>
      <c r="B56" s="298">
        <v>105124.8</v>
      </c>
      <c r="C56" s="47">
        <v>105124.8</v>
      </c>
      <c r="D56" s="49">
        <v>112166.3</v>
      </c>
      <c r="E56" s="47">
        <v>2478.6999999999998</v>
      </c>
      <c r="F56" s="320">
        <v>0.83625099999999997</v>
      </c>
      <c r="G56" s="301">
        <v>0</v>
      </c>
      <c r="H56" s="302">
        <v>0</v>
      </c>
      <c r="I56" s="303">
        <v>0.93722267739953979</v>
      </c>
    </row>
    <row r="57" spans="1:12" x14ac:dyDescent="0.25">
      <c r="A57" s="78" t="s">
        <v>770</v>
      </c>
      <c r="B57" s="298">
        <v>128590</v>
      </c>
      <c r="C57" s="301">
        <v>128590</v>
      </c>
      <c r="D57" s="301">
        <v>142860</v>
      </c>
      <c r="E57" s="47"/>
      <c r="F57" s="320"/>
      <c r="G57" s="301">
        <v>0</v>
      </c>
      <c r="H57" s="302">
        <v>0</v>
      </c>
      <c r="I57" s="303">
        <v>0.9001119977600448</v>
      </c>
    </row>
    <row r="58" spans="1:12" x14ac:dyDescent="0.25">
      <c r="A58" s="292" t="s">
        <v>771</v>
      </c>
      <c r="B58" s="321" t="s">
        <v>772</v>
      </c>
      <c r="C58" s="322" t="s">
        <v>772</v>
      </c>
      <c r="D58" s="322" t="s">
        <v>772</v>
      </c>
      <c r="E58" s="322" t="s">
        <v>773</v>
      </c>
      <c r="F58" s="323"/>
      <c r="G58" s="324"/>
      <c r="H58" s="325"/>
      <c r="I58" s="326" t="s">
        <v>720</v>
      </c>
    </row>
    <row r="59" spans="1:12" x14ac:dyDescent="0.25">
      <c r="A59" s="78" t="s">
        <v>130</v>
      </c>
      <c r="B59" s="298">
        <v>983</v>
      </c>
      <c r="C59" s="299">
        <v>983</v>
      </c>
      <c r="D59" s="299">
        <v>1089</v>
      </c>
      <c r="E59" s="327">
        <v>22</v>
      </c>
      <c r="F59" s="300">
        <v>0.72399999999999998</v>
      </c>
      <c r="G59" s="301">
        <v>6</v>
      </c>
      <c r="H59" s="302">
        <v>6.0000000000000002E-6</v>
      </c>
      <c r="I59" s="303">
        <v>0.90266299357208446</v>
      </c>
    </row>
    <row r="60" spans="1:12" x14ac:dyDescent="0.25">
      <c r="A60" s="225" t="s">
        <v>774</v>
      </c>
      <c r="B60" s="298">
        <v>962.18504920853229</v>
      </c>
      <c r="C60" s="328">
        <v>962.18504920853229</v>
      </c>
      <c r="D60" s="328">
        <v>1068.0254046214709</v>
      </c>
      <c r="E60" s="329">
        <v>20.303179298999996</v>
      </c>
      <c r="F60" s="72">
        <v>0.75</v>
      </c>
      <c r="G60" s="301">
        <v>0</v>
      </c>
      <c r="H60" s="302">
        <v>0</v>
      </c>
      <c r="I60" s="303">
        <v>0.9009009009009008</v>
      </c>
    </row>
    <row r="61" spans="1:12" x14ac:dyDescent="0.25">
      <c r="A61" s="78" t="s">
        <v>775</v>
      </c>
      <c r="B61" s="298">
        <v>290</v>
      </c>
      <c r="C61" s="328">
        <v>290</v>
      </c>
      <c r="D61" s="328">
        <v>343</v>
      </c>
      <c r="E61" s="329">
        <v>2.5499999999999998</v>
      </c>
      <c r="F61" s="72">
        <v>0</v>
      </c>
      <c r="G61" s="301">
        <v>0</v>
      </c>
      <c r="H61" s="302">
        <v>0</v>
      </c>
      <c r="I61" s="303">
        <v>0.84548104956268222</v>
      </c>
      <c r="L61" s="229"/>
    </row>
    <row r="62" spans="1:12" x14ac:dyDescent="0.25">
      <c r="A62" s="78" t="s">
        <v>776</v>
      </c>
      <c r="B62" s="298"/>
      <c r="C62" s="49"/>
      <c r="D62" s="49"/>
      <c r="E62" s="330">
        <v>55.977829999999997</v>
      </c>
      <c r="F62" s="318">
        <v>0.27272727272727271</v>
      </c>
      <c r="G62" s="301">
        <v>0</v>
      </c>
      <c r="H62" s="302">
        <v>0</v>
      </c>
      <c r="I62" s="303"/>
    </row>
    <row r="63" spans="1:12" x14ac:dyDescent="0.25">
      <c r="A63" s="143" t="s">
        <v>770</v>
      </c>
      <c r="B63" s="298">
        <v>982</v>
      </c>
      <c r="C63" s="305">
        <v>982</v>
      </c>
      <c r="D63" s="305">
        <v>1043.738844</v>
      </c>
      <c r="E63" s="331">
        <v>20.3</v>
      </c>
      <c r="F63" s="318">
        <v>0.75800000000000001</v>
      </c>
      <c r="G63" s="315">
        <v>6</v>
      </c>
      <c r="H63" s="302">
        <v>6.0000000000000002E-6</v>
      </c>
      <c r="I63" s="303">
        <v>0.94084837950133815</v>
      </c>
    </row>
    <row r="64" spans="1:12" x14ac:dyDescent="0.25">
      <c r="A64" s="292" t="s">
        <v>777</v>
      </c>
      <c r="B64" s="321" t="s">
        <v>778</v>
      </c>
      <c r="C64" s="332" t="s">
        <v>778</v>
      </c>
      <c r="D64" s="322" t="s">
        <v>778</v>
      </c>
      <c r="E64" s="324"/>
      <c r="F64" s="323"/>
      <c r="G64" s="324"/>
      <c r="H64" s="325"/>
      <c r="I64" s="326" t="s">
        <v>720</v>
      </c>
      <c r="K64" s="229"/>
    </row>
    <row r="65" spans="1:13" x14ac:dyDescent="0.25">
      <c r="A65" s="225" t="s">
        <v>779</v>
      </c>
      <c r="B65" s="298">
        <v>19474169.219601419</v>
      </c>
      <c r="C65" s="49">
        <v>19474169.219601419</v>
      </c>
      <c r="D65" s="49">
        <v>20673610.116392747</v>
      </c>
      <c r="E65" s="49"/>
      <c r="F65" s="75">
        <v>0.58571109877499994</v>
      </c>
      <c r="G65" s="49">
        <v>10455.988337376644</v>
      </c>
      <c r="H65" s="302">
        <v>1.0455988337376645E-2</v>
      </c>
      <c r="I65" s="303"/>
    </row>
    <row r="66" spans="1:13" x14ac:dyDescent="0.25">
      <c r="A66" s="313" t="s">
        <v>780</v>
      </c>
      <c r="B66" s="298">
        <v>22639319.979813498</v>
      </c>
      <c r="C66" s="49">
        <v>22639319.979813498</v>
      </c>
      <c r="D66" s="299">
        <v>23633492.9618803</v>
      </c>
      <c r="E66" s="47"/>
      <c r="F66" s="300">
        <v>0.61199999999999999</v>
      </c>
      <c r="G66" s="315">
        <v>15352.092718927001</v>
      </c>
      <c r="H66" s="302">
        <v>1.5352092718927001E-2</v>
      </c>
      <c r="I66" s="333">
        <v>0.95793372635732021</v>
      </c>
      <c r="K66" s="334"/>
    </row>
    <row r="67" spans="1:13" x14ac:dyDescent="0.25">
      <c r="A67" s="313" t="s">
        <v>781</v>
      </c>
      <c r="B67" s="298">
        <v>16085444.010446707</v>
      </c>
      <c r="C67" s="49">
        <v>16085444.010446707</v>
      </c>
      <c r="D67" s="299">
        <v>17449319.671483699</v>
      </c>
      <c r="E67" s="47"/>
      <c r="F67" s="318">
        <v>0.53700000000000003</v>
      </c>
      <c r="G67" s="315">
        <v>3568.253687975</v>
      </c>
      <c r="H67" s="302">
        <v>3.5682536879749998E-3</v>
      </c>
      <c r="I67" s="333">
        <v>0.92183788899999997</v>
      </c>
      <c r="K67" s="334"/>
    </row>
    <row r="68" spans="1:13" x14ac:dyDescent="0.25">
      <c r="A68" s="313" t="s">
        <v>782</v>
      </c>
      <c r="B68" s="298">
        <v>10805182.822031699</v>
      </c>
      <c r="C68" s="49">
        <v>10805182.822031699</v>
      </c>
      <c r="D68" s="315">
        <v>12992301.9717196</v>
      </c>
      <c r="E68" s="47"/>
      <c r="F68" s="318">
        <v>0.49099999999999999</v>
      </c>
      <c r="G68" s="315">
        <v>9064.2347162629994</v>
      </c>
      <c r="H68" s="302">
        <v>9.0642347162629994E-3</v>
      </c>
      <c r="I68" s="333">
        <v>0.83166038209020898</v>
      </c>
      <c r="K68" s="334"/>
    </row>
    <row r="69" spans="1:13" x14ac:dyDescent="0.25">
      <c r="A69" s="313" t="s">
        <v>783</v>
      </c>
      <c r="B69" s="298">
        <v>22639319.979813498</v>
      </c>
      <c r="C69" s="49">
        <v>22639319.979813498</v>
      </c>
      <c r="D69" s="315">
        <v>23633492.9618803</v>
      </c>
      <c r="E69" s="47"/>
      <c r="F69" s="306">
        <v>0.80642049800000004</v>
      </c>
      <c r="G69" s="315">
        <v>16142.739251388</v>
      </c>
      <c r="H69" s="302">
        <v>1.6142739251388E-2</v>
      </c>
      <c r="I69" s="303">
        <v>0.95793372635732021</v>
      </c>
      <c r="K69" s="334"/>
    </row>
    <row r="70" spans="1:13" x14ac:dyDescent="0.25">
      <c r="A70" s="313" t="s">
        <v>784</v>
      </c>
      <c r="B70" s="298">
        <v>9945646.340310514</v>
      </c>
      <c r="C70" s="49">
        <v>9945646.340310514</v>
      </c>
      <c r="D70" s="305">
        <v>11958783.362163</v>
      </c>
      <c r="E70" s="47"/>
      <c r="F70" s="306">
        <v>0.32642858499999999</v>
      </c>
      <c r="G70" s="315">
        <v>9064.2347162629994</v>
      </c>
      <c r="H70" s="302">
        <v>9.0642347162629994E-3</v>
      </c>
      <c r="I70" s="303">
        <v>0.83166038209020898</v>
      </c>
      <c r="K70" s="334"/>
      <c r="M70" s="38"/>
    </row>
    <row r="71" spans="1:13" x14ac:dyDescent="0.25">
      <c r="A71" s="143" t="s">
        <v>42</v>
      </c>
      <c r="B71" s="298">
        <v>26949428.734871496</v>
      </c>
      <c r="C71" s="49">
        <v>26949428.734871496</v>
      </c>
      <c r="D71" s="315">
        <v>28595925.1717753</v>
      </c>
      <c r="E71" s="49"/>
      <c r="F71" s="318">
        <v>0.86670000000000003</v>
      </c>
      <c r="G71" s="335">
        <v>45137.714412408997</v>
      </c>
      <c r="H71" s="302">
        <v>4.5137714412408998E-2</v>
      </c>
      <c r="I71" s="333">
        <v>0.94242199100000001</v>
      </c>
      <c r="K71" s="334"/>
      <c r="L71" s="334"/>
    </row>
    <row r="72" spans="1:13" x14ac:dyDescent="0.25">
      <c r="A72" s="226" t="s">
        <v>785</v>
      </c>
      <c r="B72" s="298">
        <v>26664354.295994278</v>
      </c>
      <c r="C72" s="49">
        <v>26664354.295994278</v>
      </c>
      <c r="D72" s="315">
        <v>28293433.886979699</v>
      </c>
      <c r="E72" s="49"/>
      <c r="F72" s="318">
        <v>0.48798697000000002</v>
      </c>
      <c r="G72" s="49">
        <v>45137.714412408997</v>
      </c>
      <c r="H72" s="302">
        <v>4.5137714412408998E-2</v>
      </c>
      <c r="I72" s="303">
        <v>0.94242199100000001</v>
      </c>
      <c r="K72" s="334"/>
    </row>
    <row r="73" spans="1:13" x14ac:dyDescent="0.25">
      <c r="A73" s="78" t="s">
        <v>786</v>
      </c>
      <c r="B73" s="298">
        <v>24599421.97472629</v>
      </c>
      <c r="C73" s="49">
        <v>24599421.97472629</v>
      </c>
      <c r="D73" s="299">
        <v>25679670</v>
      </c>
      <c r="E73" s="47"/>
      <c r="F73" s="318">
        <v>0.747</v>
      </c>
      <c r="G73" s="301">
        <v>11800</v>
      </c>
      <c r="H73" s="302">
        <v>1.18E-2</v>
      </c>
      <c r="I73" s="303">
        <v>0.95793372635732044</v>
      </c>
    </row>
    <row r="74" spans="1:13" ht="12.6" customHeight="1" x14ac:dyDescent="0.25">
      <c r="A74" s="78" t="s">
        <v>34</v>
      </c>
      <c r="B74" s="298">
        <v>15396000</v>
      </c>
      <c r="C74" s="315">
        <v>15396000</v>
      </c>
      <c r="D74" s="315">
        <v>16524000</v>
      </c>
      <c r="E74" s="47"/>
      <c r="F74" s="318">
        <v>0.48699999999999999</v>
      </c>
      <c r="G74" s="301">
        <v>500</v>
      </c>
      <c r="H74" s="302">
        <v>5.0000000000000001E-4</v>
      </c>
      <c r="I74" s="303">
        <v>0.93173565722585328</v>
      </c>
      <c r="K74" s="336"/>
    </row>
    <row r="75" spans="1:13" x14ac:dyDescent="0.25">
      <c r="A75" s="78" t="s">
        <v>35</v>
      </c>
      <c r="B75" s="298">
        <v>15929000</v>
      </c>
      <c r="C75" s="315">
        <v>15929000</v>
      </c>
      <c r="D75" s="315">
        <v>17062000</v>
      </c>
      <c r="E75" s="49"/>
      <c r="F75" s="318">
        <v>0.501</v>
      </c>
      <c r="G75" s="315">
        <v>200</v>
      </c>
      <c r="H75" s="302">
        <v>2.0000000000000001E-4</v>
      </c>
      <c r="I75" s="303">
        <v>0.93359512366662756</v>
      </c>
      <c r="K75" s="336"/>
    </row>
    <row r="76" spans="1:13" x14ac:dyDescent="0.25">
      <c r="A76" s="78" t="s">
        <v>36</v>
      </c>
      <c r="B76" s="298">
        <v>14447000</v>
      </c>
      <c r="C76" s="315">
        <v>14447000</v>
      </c>
      <c r="D76" s="299">
        <v>15583000</v>
      </c>
      <c r="E76" s="47"/>
      <c r="F76" s="300">
        <v>0.46600000000000003</v>
      </c>
      <c r="G76" s="301">
        <v>1100</v>
      </c>
      <c r="H76" s="302">
        <v>1.1000000000000001E-3</v>
      </c>
      <c r="I76" s="303">
        <v>0.92710004492074694</v>
      </c>
    </row>
    <row r="77" spans="1:13" x14ac:dyDescent="0.25">
      <c r="A77" s="226" t="s">
        <v>45</v>
      </c>
      <c r="B77" s="298">
        <v>15342000</v>
      </c>
      <c r="C77" s="335">
        <v>15342000</v>
      </c>
      <c r="D77" s="299">
        <v>16377000</v>
      </c>
      <c r="E77" s="47"/>
      <c r="F77" s="300">
        <v>0.47599999999999998</v>
      </c>
      <c r="G77" s="301">
        <v>800</v>
      </c>
      <c r="H77" s="302">
        <v>8.0000000000000004E-4</v>
      </c>
      <c r="I77" s="303">
        <v>0.93680161201685286</v>
      </c>
      <c r="J77" s="304"/>
      <c r="K77" s="337"/>
    </row>
    <row r="78" spans="1:13" x14ac:dyDescent="0.25">
      <c r="A78" s="143" t="s">
        <v>787</v>
      </c>
      <c r="B78" s="298">
        <v>14716000</v>
      </c>
      <c r="C78" s="301">
        <v>14716000</v>
      </c>
      <c r="D78" s="301">
        <v>15774000</v>
      </c>
      <c r="E78" s="49"/>
      <c r="F78" s="72">
        <v>0.46700000000000003</v>
      </c>
      <c r="G78" s="301">
        <v>1000</v>
      </c>
      <c r="H78" s="302">
        <v>1E-3</v>
      </c>
      <c r="I78" s="303">
        <v>0.93292760238366934</v>
      </c>
      <c r="K78" s="336"/>
    </row>
    <row r="79" spans="1:13" x14ac:dyDescent="0.25">
      <c r="A79" s="143" t="s">
        <v>788</v>
      </c>
      <c r="B79" s="298">
        <v>17289000</v>
      </c>
      <c r="C79" s="301">
        <v>17289000</v>
      </c>
      <c r="D79" s="301">
        <v>17906000</v>
      </c>
      <c r="E79" s="49"/>
      <c r="F79" s="72">
        <v>0.503</v>
      </c>
      <c r="G79" s="301">
        <v>400</v>
      </c>
      <c r="H79" s="302">
        <v>4.0000000000000002E-4</v>
      </c>
      <c r="I79" s="303">
        <v>0.96554227633195577</v>
      </c>
    </row>
    <row r="80" spans="1:13" x14ac:dyDescent="0.25">
      <c r="A80" s="143" t="s">
        <v>863</v>
      </c>
      <c r="B80" s="298">
        <v>14999999.999999998</v>
      </c>
      <c r="C80" s="301">
        <v>14999999.999999998</v>
      </c>
      <c r="D80" s="49"/>
      <c r="E80" s="49"/>
      <c r="F80" s="72">
        <v>0.47799999999999998</v>
      </c>
      <c r="G80" s="301">
        <v>400</v>
      </c>
      <c r="H80" s="302">
        <v>4.0000000000000002E-4</v>
      </c>
      <c r="I80" s="303"/>
    </row>
    <row r="81" spans="1:14" x14ac:dyDescent="0.25">
      <c r="A81" s="143" t="s">
        <v>789</v>
      </c>
      <c r="B81" s="298">
        <v>13454048.892850777</v>
      </c>
      <c r="C81" s="315">
        <v>13454048.892850777</v>
      </c>
      <c r="D81" s="49">
        <v>15774000</v>
      </c>
      <c r="E81" s="49"/>
      <c r="F81" s="72">
        <v>0.5</v>
      </c>
      <c r="G81" s="49"/>
      <c r="H81" s="302"/>
      <c r="I81" s="303">
        <v>0.85292563033160751</v>
      </c>
    </row>
    <row r="82" spans="1:14" x14ac:dyDescent="0.25">
      <c r="A82" s="143" t="s">
        <v>790</v>
      </c>
      <c r="B82" s="298">
        <v>12381771.311916806</v>
      </c>
      <c r="C82" s="301">
        <v>12381771.311916806</v>
      </c>
      <c r="D82" s="315">
        <v>14062678</v>
      </c>
      <c r="E82" s="49"/>
      <c r="F82" s="72">
        <v>0.46300000000000002</v>
      </c>
      <c r="G82" s="49"/>
      <c r="H82" s="302"/>
      <c r="I82" s="303">
        <v>0.88047037071579148</v>
      </c>
    </row>
    <row r="83" spans="1:14" x14ac:dyDescent="0.25">
      <c r="A83" s="338" t="s">
        <v>791</v>
      </c>
      <c r="B83" s="298">
        <v>18916910.5715716</v>
      </c>
      <c r="C83" s="301">
        <v>18916910.5715716</v>
      </c>
      <c r="D83" s="301">
        <v>18916910.5715716</v>
      </c>
      <c r="E83" s="49"/>
      <c r="F83" s="339">
        <v>0.51200000000000001</v>
      </c>
      <c r="G83" s="301">
        <v>0</v>
      </c>
      <c r="H83" s="340">
        <v>0</v>
      </c>
      <c r="I83" s="266">
        <v>1</v>
      </c>
    </row>
    <row r="84" spans="1:14" x14ac:dyDescent="0.25">
      <c r="A84" s="341" t="s">
        <v>792</v>
      </c>
      <c r="B84" s="49">
        <v>12781599.343864119</v>
      </c>
      <c r="C84" s="315">
        <v>12781599.343864119</v>
      </c>
      <c r="D84" s="315">
        <v>14131556.354955051</v>
      </c>
      <c r="E84" s="49"/>
      <c r="F84" s="342">
        <v>0.39339999999999997</v>
      </c>
      <c r="G84" s="301">
        <v>0</v>
      </c>
      <c r="H84" s="340">
        <v>0</v>
      </c>
      <c r="I84" s="266">
        <v>0.90447216306662592</v>
      </c>
    </row>
    <row r="85" spans="1:14" x14ac:dyDescent="0.25">
      <c r="A85" s="341" t="s">
        <v>793</v>
      </c>
      <c r="B85" s="49">
        <v>14409931.248165678</v>
      </c>
      <c r="C85" s="315">
        <v>14409931.248165678</v>
      </c>
      <c r="D85" s="315">
        <v>15305245.093897162</v>
      </c>
      <c r="E85" s="49"/>
      <c r="F85" s="342">
        <v>0.41985</v>
      </c>
      <c r="G85" s="301">
        <v>0</v>
      </c>
      <c r="H85" s="340">
        <v>0</v>
      </c>
      <c r="I85" s="266">
        <v>0.94150280898876404</v>
      </c>
    </row>
    <row r="86" spans="1:14" x14ac:dyDescent="0.25">
      <c r="A86" s="341" t="s">
        <v>794</v>
      </c>
      <c r="B86" s="49">
        <v>14409931.248165678</v>
      </c>
      <c r="C86" s="49">
        <v>14409931.248165678</v>
      </c>
      <c r="D86" s="49">
        <v>15305245.093897162</v>
      </c>
      <c r="E86" s="49"/>
      <c r="F86" s="343">
        <v>0.41985</v>
      </c>
      <c r="G86" s="315">
        <v>0</v>
      </c>
      <c r="H86" s="340">
        <v>0</v>
      </c>
      <c r="I86" s="266">
        <v>0.94150280898876404</v>
      </c>
    </row>
    <row r="87" spans="1:14" x14ac:dyDescent="0.25">
      <c r="A87" s="257" t="s">
        <v>795</v>
      </c>
      <c r="B87" s="49">
        <v>11209638.734587256</v>
      </c>
      <c r="C87" s="315">
        <v>11209638.734587256</v>
      </c>
      <c r="D87" s="315">
        <v>13583444.58426456</v>
      </c>
      <c r="E87" s="49"/>
      <c r="F87" s="342">
        <v>0.49161518093556933</v>
      </c>
      <c r="G87" s="301">
        <v>1765.2250661959399</v>
      </c>
      <c r="H87" s="340">
        <v>1.7652250661959398E-3</v>
      </c>
      <c r="I87" s="266">
        <v>0.8252427184466018</v>
      </c>
    </row>
    <row r="88" spans="1:14" x14ac:dyDescent="0.25">
      <c r="A88" s="262" t="s">
        <v>796</v>
      </c>
      <c r="B88" s="344">
        <v>14155275.214870876</v>
      </c>
      <c r="C88" s="345">
        <v>14155275.214870876</v>
      </c>
      <c r="D88" s="345">
        <v>16144032.889687445</v>
      </c>
      <c r="E88" s="344"/>
      <c r="F88" s="346">
        <v>0.50491510277033058</v>
      </c>
      <c r="G88" s="345">
        <v>1787.3100983020554</v>
      </c>
      <c r="H88" s="347">
        <v>1.7873100983020554E-3</v>
      </c>
      <c r="I88" s="268">
        <v>0.87681159420289856</v>
      </c>
    </row>
    <row r="89" spans="1:14" s="38" customFormat="1" x14ac:dyDescent="0.25">
      <c r="B89" s="49"/>
      <c r="C89" s="348"/>
      <c r="D89" s="348"/>
      <c r="E89" s="349"/>
      <c r="F89" s="188"/>
      <c r="G89" s="154"/>
      <c r="H89" s="340"/>
      <c r="I89" s="144"/>
    </row>
    <row r="90" spans="1:14" x14ac:dyDescent="0.25">
      <c r="A90" s="6" t="s">
        <v>797</v>
      </c>
      <c r="B90" s="54"/>
      <c r="C90" s="54"/>
      <c r="D90" s="54"/>
      <c r="E90" s="54"/>
      <c r="F90" s="54"/>
    </row>
    <row r="91" spans="1:14" x14ac:dyDescent="0.25">
      <c r="A91" s="38" t="s">
        <v>798</v>
      </c>
      <c r="B91" s="54"/>
      <c r="C91" s="54"/>
      <c r="D91" s="54"/>
      <c r="E91" s="54"/>
      <c r="F91" s="54"/>
    </row>
    <row r="92" spans="1:14" x14ac:dyDescent="0.25">
      <c r="A92" s="350" t="s">
        <v>799</v>
      </c>
      <c r="B92" s="351" t="s">
        <v>800</v>
      </c>
      <c r="C92" s="352" t="s">
        <v>800</v>
      </c>
      <c r="D92" s="352" t="s">
        <v>800</v>
      </c>
      <c r="E92" s="352" t="s">
        <v>801</v>
      </c>
      <c r="F92" s="352" t="s">
        <v>801</v>
      </c>
      <c r="G92" s="353" t="s">
        <v>802</v>
      </c>
      <c r="H92" s="353" t="s">
        <v>802</v>
      </c>
      <c r="I92" s="353" t="s">
        <v>803</v>
      </c>
      <c r="J92" s="353" t="s">
        <v>803</v>
      </c>
      <c r="K92" s="353" t="s">
        <v>804</v>
      </c>
      <c r="L92" s="353" t="s">
        <v>804</v>
      </c>
      <c r="M92" s="353" t="s">
        <v>805</v>
      </c>
      <c r="N92" s="354" t="s">
        <v>805</v>
      </c>
    </row>
    <row r="93" spans="1:14" x14ac:dyDescent="0.25">
      <c r="A93" s="355" t="s">
        <v>806</v>
      </c>
      <c r="B93" s="356">
        <v>100</v>
      </c>
      <c r="C93" s="357">
        <v>100</v>
      </c>
      <c r="D93" s="357">
        <v>20</v>
      </c>
      <c r="E93" s="357">
        <v>100</v>
      </c>
      <c r="F93" s="357">
        <v>20</v>
      </c>
      <c r="G93" s="357">
        <v>100</v>
      </c>
      <c r="H93" s="357">
        <v>20</v>
      </c>
      <c r="I93" s="357">
        <v>100</v>
      </c>
      <c r="J93" s="357">
        <v>20</v>
      </c>
      <c r="K93" s="357">
        <v>100</v>
      </c>
      <c r="L93" s="357">
        <v>20</v>
      </c>
      <c r="M93" s="357">
        <v>100</v>
      </c>
      <c r="N93" s="358">
        <v>20</v>
      </c>
    </row>
    <row r="94" spans="1:14" x14ac:dyDescent="0.25">
      <c r="A94" s="359" t="s">
        <v>87</v>
      </c>
      <c r="B94" s="360">
        <v>1</v>
      </c>
      <c r="C94" s="5">
        <v>1</v>
      </c>
      <c r="D94" s="5">
        <v>1</v>
      </c>
      <c r="E94" s="5">
        <v>1</v>
      </c>
      <c r="F94" s="5">
        <v>1</v>
      </c>
      <c r="G94" s="5">
        <v>1</v>
      </c>
      <c r="H94" s="5">
        <v>1</v>
      </c>
      <c r="I94" s="5">
        <v>1</v>
      </c>
      <c r="J94" s="5">
        <v>1</v>
      </c>
      <c r="K94" s="5">
        <v>1</v>
      </c>
      <c r="L94" s="5">
        <v>1</v>
      </c>
      <c r="M94" s="5">
        <v>1</v>
      </c>
      <c r="N94" s="361">
        <v>1</v>
      </c>
    </row>
    <row r="95" spans="1:14" x14ac:dyDescent="0.25">
      <c r="A95" s="359" t="s">
        <v>85</v>
      </c>
      <c r="B95" s="360">
        <v>30</v>
      </c>
      <c r="C95" s="5">
        <v>30</v>
      </c>
      <c r="D95" s="5">
        <v>85</v>
      </c>
      <c r="E95" s="5">
        <v>6</v>
      </c>
      <c r="F95" s="38">
        <v>68</v>
      </c>
      <c r="G95" s="38">
        <v>25</v>
      </c>
      <c r="H95" s="38">
        <v>72</v>
      </c>
      <c r="I95" s="38">
        <v>23</v>
      </c>
      <c r="J95" s="38">
        <v>62</v>
      </c>
      <c r="K95" s="38">
        <v>21</v>
      </c>
      <c r="L95" s="38">
        <v>56</v>
      </c>
      <c r="M95" s="38">
        <v>21</v>
      </c>
      <c r="N95" s="361">
        <v>63</v>
      </c>
    </row>
    <row r="96" spans="1:14" x14ac:dyDescent="0.25">
      <c r="A96" s="362" t="s">
        <v>86</v>
      </c>
      <c r="B96" s="363">
        <v>265</v>
      </c>
      <c r="C96" s="364">
        <v>265</v>
      </c>
      <c r="D96" s="364">
        <v>264</v>
      </c>
      <c r="E96" s="364">
        <v>234</v>
      </c>
      <c r="F96" s="364">
        <v>277</v>
      </c>
      <c r="G96" s="365">
        <v>298</v>
      </c>
      <c r="H96" s="365">
        <v>289</v>
      </c>
      <c r="I96" s="364">
        <v>296</v>
      </c>
      <c r="J96" s="365">
        <v>275</v>
      </c>
      <c r="K96" s="365">
        <v>310</v>
      </c>
      <c r="L96" s="365">
        <v>280</v>
      </c>
      <c r="M96" s="365">
        <v>290</v>
      </c>
      <c r="N96" s="366">
        <v>270</v>
      </c>
    </row>
    <row r="97" spans="1:9" x14ac:dyDescent="0.25">
      <c r="A97" s="247"/>
      <c r="B97" s="276"/>
      <c r="C97" s="38"/>
      <c r="D97" s="38"/>
      <c r="E97" s="38"/>
      <c r="F97" s="38"/>
      <c r="I97" s="38"/>
    </row>
    <row r="98" spans="1:9" x14ac:dyDescent="0.25">
      <c r="A98" s="130" t="s">
        <v>807</v>
      </c>
      <c r="B98" s="276"/>
      <c r="C98" s="38"/>
      <c r="D98" s="38"/>
      <c r="E98" s="38"/>
      <c r="F98" s="38"/>
      <c r="I98" s="38"/>
    </row>
    <row r="99" spans="1:9" x14ac:dyDescent="0.25">
      <c r="A99" s="367" t="s">
        <v>808</v>
      </c>
      <c r="B99" s="368" t="s">
        <v>809</v>
      </c>
      <c r="C99" s="369" t="s">
        <v>809</v>
      </c>
      <c r="D99" s="369" t="s">
        <v>810</v>
      </c>
      <c r="E99" s="369" t="s">
        <v>810</v>
      </c>
      <c r="F99" s="369" t="s">
        <v>811</v>
      </c>
      <c r="G99" s="185" t="s">
        <v>811</v>
      </c>
      <c r="I99" s="38"/>
    </row>
    <row r="100" spans="1:9" x14ac:dyDescent="0.25">
      <c r="A100" s="355" t="s">
        <v>806</v>
      </c>
      <c r="B100" s="356">
        <v>100</v>
      </c>
      <c r="C100" s="192"/>
      <c r="D100" s="192">
        <v>100</v>
      </c>
      <c r="E100" s="192">
        <v>20</v>
      </c>
      <c r="F100" s="192">
        <v>100</v>
      </c>
      <c r="G100" s="370">
        <v>20</v>
      </c>
      <c r="I100" s="38"/>
    </row>
    <row r="101" spans="1:9" x14ac:dyDescent="0.25">
      <c r="A101" s="359" t="s">
        <v>77</v>
      </c>
      <c r="B101" s="360">
        <v>0</v>
      </c>
      <c r="C101" s="5">
        <v>0</v>
      </c>
      <c r="D101" s="5">
        <v>4.5</v>
      </c>
      <c r="E101" s="276">
        <v>14</v>
      </c>
      <c r="F101" s="5">
        <v>0.66</v>
      </c>
      <c r="G101" s="361">
        <v>7.5</v>
      </c>
    </row>
    <row r="102" spans="1:9" x14ac:dyDescent="0.25">
      <c r="A102" s="359" t="s">
        <v>78</v>
      </c>
      <c r="B102" s="360">
        <v>0</v>
      </c>
      <c r="C102" s="5">
        <v>0</v>
      </c>
      <c r="D102" s="5">
        <v>2.65</v>
      </c>
      <c r="E102" s="5">
        <v>7.65</v>
      </c>
      <c r="F102" s="38">
        <v>0.42</v>
      </c>
      <c r="G102" s="361">
        <v>4.9000000000000004</v>
      </c>
    </row>
    <row r="103" spans="1:9" x14ac:dyDescent="0.25">
      <c r="A103" s="359" t="s">
        <v>79</v>
      </c>
      <c r="B103" s="360">
        <v>0</v>
      </c>
      <c r="C103" s="5">
        <v>0</v>
      </c>
      <c r="D103" s="38">
        <v>-11</v>
      </c>
      <c r="E103" s="5">
        <v>19</v>
      </c>
      <c r="F103" s="38">
        <v>-2.9</v>
      </c>
      <c r="G103" s="361">
        <v>-87</v>
      </c>
    </row>
    <row r="104" spans="1:9" x14ac:dyDescent="0.25">
      <c r="A104" s="359" t="s">
        <v>83</v>
      </c>
      <c r="B104" s="360">
        <v>0</v>
      </c>
      <c r="C104" s="38">
        <v>0</v>
      </c>
      <c r="D104" s="371">
        <v>900</v>
      </c>
      <c r="E104" s="371">
        <v>3200</v>
      </c>
      <c r="F104" s="371">
        <v>130</v>
      </c>
      <c r="G104" s="372">
        <v>920</v>
      </c>
    </row>
    <row r="105" spans="1:9" x14ac:dyDescent="0.25">
      <c r="A105" s="362" t="s">
        <v>84</v>
      </c>
      <c r="B105" s="363">
        <v>0</v>
      </c>
      <c r="C105" s="365">
        <v>0</v>
      </c>
      <c r="D105" s="365">
        <v>-69</v>
      </c>
      <c r="E105" s="365">
        <v>-240</v>
      </c>
      <c r="F105" s="365">
        <v>-10</v>
      </c>
      <c r="G105" s="366">
        <v>-71</v>
      </c>
    </row>
    <row r="107" spans="1:9" x14ac:dyDescent="0.25">
      <c r="A107" s="6" t="s">
        <v>812</v>
      </c>
    </row>
    <row r="108" spans="1:9" x14ac:dyDescent="0.25">
      <c r="A108" s="350" t="s">
        <v>813</v>
      </c>
      <c r="B108" s="373">
        <v>0.85</v>
      </c>
    </row>
    <row r="109" spans="1:9" x14ac:dyDescent="0.25">
      <c r="A109" s="359" t="s">
        <v>814</v>
      </c>
      <c r="B109" s="374">
        <v>0.42857142857142855</v>
      </c>
      <c r="F109" s="38"/>
    </row>
    <row r="110" spans="1:9" x14ac:dyDescent="0.25">
      <c r="A110" s="359" t="s">
        <v>815</v>
      </c>
      <c r="B110" s="374">
        <v>0.75</v>
      </c>
    </row>
    <row r="111" spans="1:9" x14ac:dyDescent="0.25">
      <c r="A111" s="359" t="s">
        <v>816</v>
      </c>
      <c r="B111" s="374">
        <v>0.27272727272727271</v>
      </c>
    </row>
    <row r="112" spans="1:9" x14ac:dyDescent="0.25">
      <c r="A112" s="362" t="s">
        <v>817</v>
      </c>
      <c r="B112" s="375">
        <v>0.5</v>
      </c>
    </row>
    <row r="114" spans="1:24" x14ac:dyDescent="0.25">
      <c r="A114" s="250" t="s">
        <v>818</v>
      </c>
      <c r="B114" s="38"/>
      <c r="C114" s="38"/>
      <c r="D114" s="38"/>
    </row>
    <row r="115" spans="1:24" x14ac:dyDescent="0.25">
      <c r="A115" s="38"/>
    </row>
    <row r="116" spans="1:24" x14ac:dyDescent="0.25">
      <c r="B116" s="376">
        <v>25.5</v>
      </c>
      <c r="F116" s="377">
        <v>200</v>
      </c>
      <c r="J116" s="377">
        <v>120</v>
      </c>
      <c r="N116" s="377">
        <v>11</v>
      </c>
      <c r="R116" s="378">
        <v>27000</v>
      </c>
      <c r="V116" s="378">
        <v>1000</v>
      </c>
    </row>
    <row r="117" spans="1:24" x14ac:dyDescent="0.25">
      <c r="B117" s="246">
        <v>25.5</v>
      </c>
      <c r="F117" s="379">
        <v>200</v>
      </c>
      <c r="J117" s="379">
        <v>120</v>
      </c>
      <c r="N117" s="379">
        <v>11</v>
      </c>
      <c r="R117" s="380">
        <v>27000</v>
      </c>
      <c r="V117" s="380">
        <v>1000</v>
      </c>
    </row>
    <row r="118" spans="1:24" ht="64.5" x14ac:dyDescent="0.25">
      <c r="B118" s="381" t="s">
        <v>819</v>
      </c>
      <c r="C118" s="382" t="s">
        <v>820</v>
      </c>
      <c r="D118" s="383" t="s">
        <v>821</v>
      </c>
      <c r="F118" s="381" t="s">
        <v>819</v>
      </c>
      <c r="G118" s="382" t="s">
        <v>822</v>
      </c>
      <c r="H118" s="383" t="s">
        <v>821</v>
      </c>
      <c r="J118" s="381" t="s">
        <v>819</v>
      </c>
      <c r="K118" s="384" t="s">
        <v>823</v>
      </c>
      <c r="L118" s="383" t="s">
        <v>821</v>
      </c>
      <c r="N118" s="381" t="s">
        <v>819</v>
      </c>
      <c r="O118" s="384" t="s">
        <v>824</v>
      </c>
      <c r="P118" s="383" t="s">
        <v>821</v>
      </c>
      <c r="R118" s="381" t="s">
        <v>819</v>
      </c>
      <c r="S118" s="384" t="s">
        <v>825</v>
      </c>
      <c r="T118" s="383" t="s">
        <v>821</v>
      </c>
      <c r="V118" s="381" t="s">
        <v>819</v>
      </c>
      <c r="W118" s="384" t="s">
        <v>826</v>
      </c>
      <c r="X118" s="383" t="s">
        <v>821</v>
      </c>
    </row>
    <row r="119" spans="1:24" s="38" customFormat="1" x14ac:dyDescent="0.25">
      <c r="B119" s="385">
        <v>1990</v>
      </c>
      <c r="C119" s="386">
        <v>500</v>
      </c>
      <c r="D119" s="387">
        <v>19.607843137254903</v>
      </c>
      <c r="F119" s="385">
        <v>1990</v>
      </c>
      <c r="G119" s="386">
        <v>600</v>
      </c>
      <c r="H119" s="387">
        <v>3</v>
      </c>
      <c r="J119" s="385">
        <v>1990</v>
      </c>
      <c r="K119" s="386">
        <v>350</v>
      </c>
      <c r="L119" s="387">
        <v>2.9166666666666665</v>
      </c>
      <c r="N119" s="385">
        <v>1990</v>
      </c>
      <c r="O119" s="386">
        <v>2283</v>
      </c>
      <c r="P119" s="387">
        <v>14.006134969325153</v>
      </c>
      <c r="R119" s="385">
        <v>1990</v>
      </c>
      <c r="S119" s="386">
        <v>27000</v>
      </c>
      <c r="T119" s="387">
        <v>1</v>
      </c>
      <c r="V119" s="385">
        <v>1990</v>
      </c>
      <c r="W119" s="386">
        <v>2000</v>
      </c>
      <c r="X119" s="387">
        <v>1</v>
      </c>
    </row>
    <row r="120" spans="1:24" s="38" customFormat="1" x14ac:dyDescent="0.25">
      <c r="B120" s="388">
        <v>1995</v>
      </c>
      <c r="C120" s="389">
        <v>340</v>
      </c>
      <c r="D120" s="390">
        <v>13.333333333333334</v>
      </c>
      <c r="F120" s="388">
        <v>1995</v>
      </c>
      <c r="G120" s="389">
        <v>350</v>
      </c>
      <c r="H120" s="390">
        <v>1.75</v>
      </c>
      <c r="J120" s="388">
        <v>1995</v>
      </c>
      <c r="K120" s="389">
        <v>200</v>
      </c>
      <c r="L120" s="390">
        <v>1.6666666666666667</v>
      </c>
      <c r="N120" s="388">
        <v>1995</v>
      </c>
      <c r="O120" s="389">
        <v>2283</v>
      </c>
      <c r="P120" s="390">
        <v>14.006134969325153</v>
      </c>
      <c r="R120" s="388">
        <v>1995</v>
      </c>
      <c r="S120" s="389">
        <v>27000</v>
      </c>
      <c r="T120" s="390">
        <v>1</v>
      </c>
      <c r="V120" s="388">
        <v>1995</v>
      </c>
      <c r="W120" s="389">
        <v>2000</v>
      </c>
      <c r="X120" s="390">
        <v>1</v>
      </c>
    </row>
    <row r="121" spans="1:24" s="38" customFormat="1" x14ac:dyDescent="0.25">
      <c r="B121" s="388">
        <v>2000</v>
      </c>
      <c r="C121" s="389">
        <v>200</v>
      </c>
      <c r="D121" s="390">
        <v>7.8431372549019605</v>
      </c>
      <c r="F121" s="388">
        <v>2000</v>
      </c>
      <c r="G121" s="389">
        <v>200</v>
      </c>
      <c r="H121" s="390">
        <v>1</v>
      </c>
      <c r="J121" s="388">
        <v>2000</v>
      </c>
      <c r="K121" s="389">
        <v>120</v>
      </c>
      <c r="L121" s="390">
        <v>1</v>
      </c>
      <c r="N121" s="388">
        <v>2000</v>
      </c>
      <c r="O121" s="389">
        <v>2283</v>
      </c>
      <c r="P121" s="390">
        <v>14.006134969325153</v>
      </c>
      <c r="R121" s="388">
        <v>2000</v>
      </c>
      <c r="S121" s="389">
        <v>27000</v>
      </c>
      <c r="T121" s="390">
        <v>1</v>
      </c>
      <c r="V121" s="388">
        <v>2000</v>
      </c>
      <c r="W121" s="389">
        <v>2000</v>
      </c>
      <c r="X121" s="390">
        <v>1</v>
      </c>
    </row>
    <row r="122" spans="1:24" s="38" customFormat="1" x14ac:dyDescent="0.25">
      <c r="B122" s="388">
        <v>2005</v>
      </c>
      <c r="C122" s="389">
        <v>25.5</v>
      </c>
      <c r="D122" s="390">
        <v>1</v>
      </c>
      <c r="F122" s="388">
        <v>2005</v>
      </c>
      <c r="G122" s="389">
        <v>200</v>
      </c>
      <c r="H122" s="390">
        <v>1</v>
      </c>
      <c r="J122" s="388">
        <v>2005</v>
      </c>
      <c r="K122" s="389">
        <v>120</v>
      </c>
      <c r="L122" s="390">
        <v>1</v>
      </c>
      <c r="N122" s="388">
        <v>2005</v>
      </c>
      <c r="O122" s="389">
        <v>2283</v>
      </c>
      <c r="P122" s="390">
        <v>14.006134969325153</v>
      </c>
      <c r="R122" s="388">
        <v>2005</v>
      </c>
      <c r="S122" s="389">
        <v>27000</v>
      </c>
      <c r="T122" s="390">
        <v>1</v>
      </c>
      <c r="V122" s="388">
        <v>2005</v>
      </c>
      <c r="W122" s="389">
        <v>2000</v>
      </c>
      <c r="X122" s="390">
        <v>1</v>
      </c>
    </row>
    <row r="123" spans="1:24" s="38" customFormat="1" x14ac:dyDescent="0.25">
      <c r="B123" s="388">
        <v>2010</v>
      </c>
      <c r="C123" s="389">
        <v>25.5</v>
      </c>
      <c r="D123" s="390">
        <v>1</v>
      </c>
      <c r="F123" s="391">
        <v>2010</v>
      </c>
      <c r="G123" s="392">
        <v>200</v>
      </c>
      <c r="H123" s="393">
        <v>1</v>
      </c>
      <c r="J123" s="391">
        <v>2010</v>
      </c>
      <c r="K123" s="392">
        <v>120</v>
      </c>
      <c r="L123" s="393">
        <v>1</v>
      </c>
      <c r="N123" s="391">
        <v>2010</v>
      </c>
      <c r="O123" s="392">
        <v>163</v>
      </c>
      <c r="P123" s="393">
        <v>1</v>
      </c>
      <c r="R123" s="391">
        <v>2010</v>
      </c>
      <c r="S123" s="392">
        <v>27000</v>
      </c>
      <c r="T123" s="393">
        <v>1</v>
      </c>
      <c r="V123" s="391">
        <v>2010</v>
      </c>
      <c r="W123" s="392">
        <v>2000</v>
      </c>
      <c r="X123" s="393">
        <v>1</v>
      </c>
    </row>
    <row r="124" spans="1:24" s="38" customFormat="1" x14ac:dyDescent="0.25">
      <c r="B124" s="388">
        <v>2015</v>
      </c>
      <c r="C124" s="389">
        <v>25.5</v>
      </c>
      <c r="D124" s="390">
        <v>1</v>
      </c>
      <c r="F124" s="388">
        <v>2015</v>
      </c>
      <c r="G124" s="389">
        <v>200</v>
      </c>
      <c r="H124" s="390">
        <v>1</v>
      </c>
      <c r="J124" s="388">
        <v>2015</v>
      </c>
      <c r="K124" s="389">
        <v>120</v>
      </c>
      <c r="L124" s="390">
        <v>1</v>
      </c>
      <c r="N124" s="388">
        <v>2015</v>
      </c>
      <c r="O124" s="389">
        <v>11</v>
      </c>
      <c r="P124" s="390">
        <v>6.7484662576687116E-2</v>
      </c>
      <c r="R124" s="388">
        <v>2015</v>
      </c>
      <c r="S124" s="389">
        <v>27000</v>
      </c>
      <c r="T124" s="390">
        <v>1</v>
      </c>
      <c r="V124" s="388">
        <v>2015</v>
      </c>
      <c r="W124" s="389">
        <v>1000</v>
      </c>
      <c r="X124" s="390">
        <v>0.5</v>
      </c>
    </row>
    <row r="125" spans="1:24" s="38" customFormat="1" x14ac:dyDescent="0.25">
      <c r="B125" s="388">
        <v>2017</v>
      </c>
      <c r="C125" s="389">
        <v>10</v>
      </c>
      <c r="D125" s="390">
        <v>0.39215686274509803</v>
      </c>
      <c r="F125" s="394">
        <v>2020</v>
      </c>
      <c r="G125" s="395">
        <v>200</v>
      </c>
      <c r="H125" s="396">
        <v>1</v>
      </c>
      <c r="J125" s="394">
        <v>2020</v>
      </c>
      <c r="K125" s="395">
        <v>120</v>
      </c>
      <c r="L125" s="396">
        <v>1</v>
      </c>
      <c r="N125" s="394">
        <v>2020</v>
      </c>
      <c r="O125" s="395">
        <v>11</v>
      </c>
      <c r="P125" s="396">
        <v>6.7484662576687116E-2</v>
      </c>
      <c r="R125" s="394">
        <v>2020</v>
      </c>
      <c r="S125" s="395">
        <v>5000</v>
      </c>
      <c r="T125" s="396">
        <v>0.185</v>
      </c>
      <c r="V125" s="394">
        <v>2020</v>
      </c>
      <c r="W125" s="395">
        <v>1000</v>
      </c>
      <c r="X125" s="396">
        <v>0.5</v>
      </c>
    </row>
    <row r="126" spans="1:24" x14ac:dyDescent="0.25">
      <c r="B126" s="394">
        <v>2020</v>
      </c>
      <c r="C126" s="395">
        <v>10</v>
      </c>
      <c r="D126" s="396">
        <v>0.39215686274509803</v>
      </c>
    </row>
    <row r="128" spans="1:24" x14ac:dyDescent="0.25">
      <c r="A128" s="250" t="s">
        <v>827</v>
      </c>
    </row>
    <row r="129" spans="1:9" x14ac:dyDescent="0.25">
      <c r="A129" s="397" t="s">
        <v>828</v>
      </c>
      <c r="B129" s="398" t="s">
        <v>829</v>
      </c>
      <c r="C129" s="398" t="s">
        <v>830</v>
      </c>
      <c r="D129" s="398" t="s">
        <v>831</v>
      </c>
      <c r="E129" s="398" t="s">
        <v>832</v>
      </c>
      <c r="F129" s="399" t="s">
        <v>833</v>
      </c>
      <c r="G129" s="400"/>
      <c r="H129" s="400"/>
    </row>
    <row r="130" spans="1:9" x14ac:dyDescent="0.25">
      <c r="A130" s="401" t="s">
        <v>161</v>
      </c>
      <c r="B130" s="402">
        <v>1</v>
      </c>
      <c r="C130" s="402">
        <v>1000</v>
      </c>
      <c r="D130" s="402">
        <v>1000000</v>
      </c>
      <c r="E130" s="403">
        <v>453.59237000000002</v>
      </c>
      <c r="F130" s="404">
        <v>907184.74</v>
      </c>
      <c r="G130" s="400"/>
      <c r="H130" s="400"/>
    </row>
    <row r="131" spans="1:9" x14ac:dyDescent="0.25">
      <c r="A131" s="401" t="s">
        <v>163</v>
      </c>
      <c r="B131" s="405">
        <v>1E-3</v>
      </c>
      <c r="C131" s="402">
        <v>1</v>
      </c>
      <c r="D131" s="402">
        <v>1000</v>
      </c>
      <c r="E131" s="403">
        <v>0.45359237000000002</v>
      </c>
      <c r="F131" s="406">
        <v>907.18474000000003</v>
      </c>
      <c r="G131" s="400"/>
      <c r="H131" s="400"/>
    </row>
    <row r="132" spans="1:9" x14ac:dyDescent="0.25">
      <c r="A132" s="401" t="s">
        <v>834</v>
      </c>
      <c r="B132" s="405">
        <v>9.9999999999999995E-7</v>
      </c>
      <c r="C132" s="405">
        <v>1E-3</v>
      </c>
      <c r="D132" s="402">
        <v>1</v>
      </c>
      <c r="E132" s="405">
        <v>4.5359237000000004E-4</v>
      </c>
      <c r="F132" s="406">
        <v>0.90718474000000004</v>
      </c>
      <c r="G132" s="400"/>
      <c r="H132" s="400"/>
    </row>
    <row r="133" spans="1:9" x14ac:dyDescent="0.25">
      <c r="A133" s="401" t="s">
        <v>164</v>
      </c>
      <c r="B133" s="405">
        <v>2.2046226218487759E-3</v>
      </c>
      <c r="C133" s="403">
        <v>2.2046226218487757</v>
      </c>
      <c r="D133" s="402">
        <v>2204.6226218487759</v>
      </c>
      <c r="E133" s="402">
        <v>1</v>
      </c>
      <c r="F133" s="404">
        <v>2000</v>
      </c>
      <c r="G133" s="400"/>
      <c r="H133" s="400"/>
    </row>
    <row r="134" spans="1:9" x14ac:dyDescent="0.25">
      <c r="A134" s="407" t="s">
        <v>835</v>
      </c>
      <c r="B134" s="408">
        <v>1.102311310924388E-6</v>
      </c>
      <c r="C134" s="408">
        <v>1.1023113109243879E-3</v>
      </c>
      <c r="D134" s="409">
        <v>1.1023113109243878</v>
      </c>
      <c r="E134" s="408">
        <v>5.0000000000000001E-4</v>
      </c>
      <c r="F134" s="410">
        <v>1</v>
      </c>
      <c r="G134" s="400"/>
      <c r="H134" s="400"/>
    </row>
    <row r="135" spans="1:9" x14ac:dyDescent="0.25">
      <c r="A135" s="400"/>
      <c r="B135" s="400"/>
      <c r="C135" s="400"/>
      <c r="D135" s="400"/>
      <c r="E135" s="400"/>
      <c r="F135" s="400"/>
      <c r="G135" s="400"/>
      <c r="H135" s="400"/>
    </row>
    <row r="136" spans="1:9" x14ac:dyDescent="0.25">
      <c r="A136" s="397" t="s">
        <v>836</v>
      </c>
      <c r="B136" s="398" t="s">
        <v>837</v>
      </c>
      <c r="C136" s="398" t="s">
        <v>838</v>
      </c>
      <c r="D136" s="398" t="s">
        <v>839</v>
      </c>
      <c r="E136" s="398" t="s">
        <v>840</v>
      </c>
      <c r="F136" s="399" t="s">
        <v>841</v>
      </c>
      <c r="G136" s="400"/>
      <c r="H136" s="400"/>
    </row>
    <row r="137" spans="1:9" x14ac:dyDescent="0.25">
      <c r="A137" s="401" t="s">
        <v>842</v>
      </c>
      <c r="B137" s="411">
        <v>1</v>
      </c>
      <c r="C137" s="412">
        <v>9.9999999999999995E-7</v>
      </c>
      <c r="D137" s="413">
        <v>1E-3</v>
      </c>
      <c r="E137" s="414">
        <v>3.7854109999999998E-3</v>
      </c>
      <c r="F137" s="415">
        <v>2.8316846999999999E-2</v>
      </c>
      <c r="G137" s="400"/>
      <c r="H137" s="400"/>
    </row>
    <row r="138" spans="1:9" x14ac:dyDescent="0.25">
      <c r="A138" s="401" t="s">
        <v>843</v>
      </c>
      <c r="B138" s="402">
        <v>1000000</v>
      </c>
      <c r="C138" s="402">
        <v>1</v>
      </c>
      <c r="D138" s="402">
        <v>1000.0000000000001</v>
      </c>
      <c r="E138" s="402">
        <v>3785.4110000000001</v>
      </c>
      <c r="F138" s="404">
        <v>28316.847000000002</v>
      </c>
      <c r="G138" s="400"/>
      <c r="H138" s="400"/>
    </row>
    <row r="139" spans="1:9" x14ac:dyDescent="0.25">
      <c r="A139" s="401" t="s">
        <v>844</v>
      </c>
      <c r="B139" s="402">
        <v>1000</v>
      </c>
      <c r="C139" s="403">
        <v>1E-3</v>
      </c>
      <c r="D139" s="402">
        <v>1</v>
      </c>
      <c r="E139" s="403">
        <v>3.7854109999999999</v>
      </c>
      <c r="F139" s="406">
        <v>28.316846999999999</v>
      </c>
      <c r="G139" s="400"/>
      <c r="H139" s="400"/>
    </row>
    <row r="140" spans="1:9" x14ac:dyDescent="0.25">
      <c r="A140" s="401" t="s">
        <v>845</v>
      </c>
      <c r="B140" s="389">
        <v>264.17210707106841</v>
      </c>
      <c r="C140" s="405">
        <v>2.6417210707106839E-4</v>
      </c>
      <c r="D140" s="403">
        <v>0.26417210707106842</v>
      </c>
      <c r="E140" s="402">
        <v>1</v>
      </c>
      <c r="F140" s="406">
        <v>7.4805211375990615</v>
      </c>
      <c r="G140" s="400"/>
      <c r="H140" s="400"/>
    </row>
    <row r="141" spans="1:9" x14ac:dyDescent="0.25">
      <c r="A141" s="407" t="s">
        <v>846</v>
      </c>
      <c r="B141" s="395">
        <v>35.314666212661322</v>
      </c>
      <c r="C141" s="408">
        <v>3.5314666212661319E-5</v>
      </c>
      <c r="D141" s="409">
        <v>3.5314666212661321E-2</v>
      </c>
      <c r="E141" s="409">
        <v>0.13368052594273649</v>
      </c>
      <c r="F141" s="410">
        <v>1</v>
      </c>
      <c r="G141" s="400"/>
      <c r="H141" s="400"/>
    </row>
    <row r="142" spans="1:9" x14ac:dyDescent="0.25">
      <c r="A142" s="400"/>
      <c r="B142" s="400"/>
      <c r="C142" s="400"/>
      <c r="D142" s="400"/>
      <c r="E142" s="400"/>
      <c r="F142" s="400"/>
      <c r="G142" s="400"/>
      <c r="H142" s="400"/>
    </row>
    <row r="143" spans="1:9" x14ac:dyDescent="0.25">
      <c r="A143" s="397" t="s">
        <v>847</v>
      </c>
      <c r="B143" s="398" t="s">
        <v>848</v>
      </c>
      <c r="C143" s="398" t="s">
        <v>849</v>
      </c>
      <c r="D143" s="398" t="s">
        <v>850</v>
      </c>
      <c r="E143" s="398" t="s">
        <v>851</v>
      </c>
      <c r="F143" s="398" t="s">
        <v>852</v>
      </c>
      <c r="G143" s="398" t="s">
        <v>853</v>
      </c>
      <c r="H143" s="398" t="s">
        <v>854</v>
      </c>
      <c r="I143" s="416" t="s">
        <v>855</v>
      </c>
    </row>
    <row r="144" spans="1:9" x14ac:dyDescent="0.25">
      <c r="A144" s="401" t="s">
        <v>157</v>
      </c>
      <c r="B144" s="402">
        <v>1</v>
      </c>
      <c r="C144" s="402">
        <v>1000</v>
      </c>
      <c r="D144" s="402">
        <v>1000000</v>
      </c>
      <c r="E144" s="402">
        <v>3600</v>
      </c>
      <c r="F144" s="402">
        <v>3600000</v>
      </c>
      <c r="G144" s="402">
        <v>1055.05585</v>
      </c>
      <c r="H144" s="402">
        <v>1055055850</v>
      </c>
      <c r="I144" s="361">
        <v>2684519.5376862194</v>
      </c>
    </row>
    <row r="145" spans="1:9" x14ac:dyDescent="0.25">
      <c r="A145" s="401" t="s">
        <v>158</v>
      </c>
      <c r="B145" s="403">
        <v>1E-3</v>
      </c>
      <c r="C145" s="402">
        <v>1</v>
      </c>
      <c r="D145" s="402">
        <v>1000</v>
      </c>
      <c r="E145" s="389">
        <v>3.6</v>
      </c>
      <c r="F145" s="402">
        <v>3600</v>
      </c>
      <c r="G145" s="403">
        <v>1.05505585</v>
      </c>
      <c r="H145" s="402">
        <v>1055055.8500000001</v>
      </c>
      <c r="I145" s="361">
        <v>2684.5195376862198</v>
      </c>
    </row>
    <row r="146" spans="1:9" x14ac:dyDescent="0.25">
      <c r="A146" s="401" t="s">
        <v>159</v>
      </c>
      <c r="B146" s="405">
        <v>9.9999999999999995E-7</v>
      </c>
      <c r="C146" s="403">
        <v>1E-3</v>
      </c>
      <c r="D146" s="402">
        <v>1</v>
      </c>
      <c r="E146" s="417">
        <v>3.5999999999999999E-3</v>
      </c>
      <c r="F146" s="389">
        <v>3.6</v>
      </c>
      <c r="G146" s="405">
        <v>1.0550558499999999E-3</v>
      </c>
      <c r="H146" s="402">
        <v>1055.05585</v>
      </c>
      <c r="I146" s="361">
        <v>2.6845195376862194</v>
      </c>
    </row>
    <row r="147" spans="1:9" x14ac:dyDescent="0.25">
      <c r="A147" s="401" t="s">
        <v>856</v>
      </c>
      <c r="B147" s="405">
        <v>2.7777777777777778E-4</v>
      </c>
      <c r="C147" s="403">
        <v>0.27777777777777779</v>
      </c>
      <c r="D147" s="402">
        <v>277.77777777777777</v>
      </c>
      <c r="E147" s="402">
        <v>1</v>
      </c>
      <c r="F147" s="402">
        <v>1000</v>
      </c>
      <c r="G147" s="403">
        <v>0.29307106944444444</v>
      </c>
      <c r="H147" s="402">
        <v>293071.06944444444</v>
      </c>
      <c r="I147" s="361">
        <v>745.69987157950538</v>
      </c>
    </row>
    <row r="148" spans="1:9" x14ac:dyDescent="0.25">
      <c r="A148" s="401" t="s">
        <v>857</v>
      </c>
      <c r="B148" s="418">
        <v>2.7777777777777776E-7</v>
      </c>
      <c r="C148" s="405">
        <v>2.7777777777777778E-4</v>
      </c>
      <c r="D148" s="403">
        <v>0.27777777777777779</v>
      </c>
      <c r="E148" s="403">
        <v>1E-3</v>
      </c>
      <c r="F148" s="402">
        <v>1</v>
      </c>
      <c r="G148" s="405">
        <v>2.9307106944444444E-4</v>
      </c>
      <c r="H148" s="402">
        <v>293.07106944444445</v>
      </c>
      <c r="I148" s="361">
        <v>0.74569987157950535</v>
      </c>
    </row>
    <row r="149" spans="1:9" x14ac:dyDescent="0.25">
      <c r="A149" s="401" t="s">
        <v>858</v>
      </c>
      <c r="B149" s="405">
        <v>9.4781712266701337E-4</v>
      </c>
      <c r="C149" s="403">
        <v>0.94781712266701335</v>
      </c>
      <c r="D149" s="402">
        <v>947.81712266701334</v>
      </c>
      <c r="E149" s="403">
        <v>3.4121416416012482</v>
      </c>
      <c r="F149" s="402">
        <v>3412.141641601248</v>
      </c>
      <c r="G149" s="402">
        <v>1</v>
      </c>
      <c r="H149" s="402">
        <v>1000000</v>
      </c>
      <c r="I149" s="361">
        <v>2544.4335839531336</v>
      </c>
    </row>
    <row r="150" spans="1:9" x14ac:dyDescent="0.25">
      <c r="A150" s="401" t="s">
        <v>859</v>
      </c>
      <c r="B150" s="419">
        <v>9.4781712266701324E-10</v>
      </c>
      <c r="C150" s="405">
        <v>9.4781712266701326E-7</v>
      </c>
      <c r="D150" s="405">
        <v>9.4781712266701326E-4</v>
      </c>
      <c r="E150" s="420">
        <v>3.4121416416012478E-6</v>
      </c>
      <c r="F150" s="405">
        <v>3.4121416416012479E-3</v>
      </c>
      <c r="G150" s="405">
        <v>9.9999999999999995E-7</v>
      </c>
      <c r="H150" s="402">
        <v>1</v>
      </c>
      <c r="I150" s="361">
        <v>2.5444335839531337E-3</v>
      </c>
    </row>
    <row r="151" spans="1:9" x14ac:dyDescent="0.25">
      <c r="A151" s="421" t="s">
        <v>860</v>
      </c>
      <c r="B151" s="365">
        <v>3.72506136E-7</v>
      </c>
      <c r="C151" s="365">
        <v>3.7250613599999999E-4</v>
      </c>
      <c r="D151" s="365">
        <v>0.37250613599999999</v>
      </c>
      <c r="E151" s="365">
        <v>1.3410220896E-3</v>
      </c>
      <c r="F151" s="365">
        <v>1.3410220896</v>
      </c>
      <c r="G151" s="365">
        <v>3.9301477794769559E-4</v>
      </c>
      <c r="H151" s="365">
        <v>393.01477794769556</v>
      </c>
      <c r="I151" s="366">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O90"/>
  <sheetViews>
    <sheetView workbookViewId="0">
      <selection sqref="A1:B1"/>
    </sheetView>
  </sheetViews>
  <sheetFormatPr defaultColWidth="9.140625" defaultRowHeight="12" customHeight="1" x14ac:dyDescent="0.2"/>
  <cols>
    <col min="1" max="1" width="47.85546875" style="439" customWidth="1"/>
    <col min="2" max="2" width="23.5703125" style="439" customWidth="1"/>
    <col min="3" max="3" width="13.42578125" style="439" customWidth="1"/>
    <col min="4" max="4" width="15.140625" style="439" customWidth="1"/>
    <col min="5" max="5" width="13.7109375" style="439" customWidth="1"/>
    <col min="6" max="6" width="14" style="439" customWidth="1"/>
    <col min="7" max="9" width="15.28515625" style="439" customWidth="1"/>
    <col min="10" max="10" width="1.28515625" style="439" customWidth="1"/>
    <col min="11" max="13" width="14.85546875" style="439" customWidth="1"/>
    <col min="14" max="16384" width="9.140625" style="439"/>
  </cols>
  <sheetData>
    <row r="1" spans="1:15" ht="15.75" customHeight="1" x14ac:dyDescent="0.3">
      <c r="A1" s="724" t="s">
        <v>942</v>
      </c>
      <c r="B1" s="724"/>
      <c r="C1" s="436"/>
      <c r="D1" s="436"/>
      <c r="E1" s="436"/>
      <c r="F1" s="436"/>
      <c r="G1" s="436"/>
      <c r="H1" s="436"/>
      <c r="I1" s="437" t="s">
        <v>943</v>
      </c>
      <c r="J1" s="438"/>
    </row>
    <row r="2" spans="1:15" ht="15.75" customHeight="1" x14ac:dyDescent="0.3">
      <c r="A2" s="440" t="s">
        <v>944</v>
      </c>
      <c r="B2" s="441"/>
      <c r="C2" s="442"/>
      <c r="D2" s="442"/>
      <c r="E2" s="442"/>
      <c r="F2" s="442"/>
      <c r="G2" s="442"/>
      <c r="H2" s="442"/>
      <c r="I2" s="443" t="s">
        <v>945</v>
      </c>
      <c r="J2" s="438"/>
      <c r="L2" s="439">
        <v>1</v>
      </c>
      <c r="M2" s="439" t="s">
        <v>1001</v>
      </c>
      <c r="N2" s="439">
        <v>947817.12</v>
      </c>
      <c r="O2" s="439" t="s">
        <v>155</v>
      </c>
    </row>
    <row r="3" spans="1:15" ht="15.75" customHeight="1" x14ac:dyDescent="0.3">
      <c r="A3" s="440" t="s">
        <v>946</v>
      </c>
      <c r="B3" s="441"/>
      <c r="C3" s="442"/>
      <c r="D3" s="442"/>
      <c r="E3" s="442"/>
      <c r="F3" s="442"/>
      <c r="G3" s="442"/>
      <c r="H3" s="443"/>
      <c r="I3" s="443" t="s">
        <v>947</v>
      </c>
      <c r="J3" s="438"/>
    </row>
    <row r="4" spans="1:15" ht="12.75" customHeight="1" thickBot="1" x14ac:dyDescent="0.3">
      <c r="A4" s="444"/>
      <c r="B4" s="444"/>
      <c r="C4" s="442"/>
      <c r="D4" s="442"/>
      <c r="E4" s="442"/>
      <c r="F4" s="442"/>
      <c r="G4" s="442"/>
      <c r="H4" s="442"/>
      <c r="I4" s="444"/>
      <c r="J4" s="438"/>
    </row>
    <row r="5" spans="1:15" ht="14.25" customHeight="1" x14ac:dyDescent="0.25">
      <c r="A5" s="445" t="s">
        <v>948</v>
      </c>
      <c r="B5" s="725" t="s">
        <v>949</v>
      </c>
      <c r="C5" s="726"/>
      <c r="D5" s="725" t="s">
        <v>950</v>
      </c>
      <c r="E5" s="727"/>
      <c r="F5" s="728"/>
      <c r="G5" s="725" t="s">
        <v>951</v>
      </c>
      <c r="H5" s="729"/>
      <c r="I5" s="730"/>
      <c r="J5" s="446"/>
    </row>
    <row r="6" spans="1:15" ht="13.5" customHeight="1" x14ac:dyDescent="0.2">
      <c r="A6" s="447"/>
      <c r="B6" s="731" t="s">
        <v>952</v>
      </c>
      <c r="C6" s="732"/>
      <c r="D6" s="735" t="s">
        <v>953</v>
      </c>
      <c r="E6" s="737" t="s">
        <v>954</v>
      </c>
      <c r="F6" s="739" t="s">
        <v>955</v>
      </c>
      <c r="G6" s="741" t="s">
        <v>956</v>
      </c>
      <c r="H6" s="735" t="s">
        <v>954</v>
      </c>
      <c r="I6" s="717" t="s">
        <v>955</v>
      </c>
      <c r="J6" s="438"/>
    </row>
    <row r="7" spans="1:15" ht="13.5" customHeight="1" x14ac:dyDescent="0.2">
      <c r="A7" s="447"/>
      <c r="B7" s="733"/>
      <c r="C7" s="734"/>
      <c r="D7" s="736"/>
      <c r="E7" s="738"/>
      <c r="F7" s="740"/>
      <c r="G7" s="742"/>
      <c r="H7" s="736"/>
      <c r="I7" s="718"/>
      <c r="J7" s="438"/>
      <c r="K7" s="439" t="s">
        <v>87</v>
      </c>
      <c r="L7" s="439" t="s">
        <v>85</v>
      </c>
      <c r="M7" s="439" t="s">
        <v>86</v>
      </c>
    </row>
    <row r="8" spans="1:15" ht="15" customHeight="1" thickBot="1" x14ac:dyDescent="0.3">
      <c r="A8" s="448"/>
      <c r="B8" s="449" t="s">
        <v>957</v>
      </c>
      <c r="C8" s="450" t="s">
        <v>958</v>
      </c>
      <c r="D8" s="450" t="s">
        <v>959</v>
      </c>
      <c r="E8" s="719" t="s">
        <v>960</v>
      </c>
      <c r="F8" s="720"/>
      <c r="G8" s="719" t="s">
        <v>961</v>
      </c>
      <c r="H8" s="721"/>
      <c r="I8" s="722"/>
      <c r="J8" s="438"/>
      <c r="K8" s="439" t="s">
        <v>1002</v>
      </c>
      <c r="L8" s="439" t="s">
        <v>1002</v>
      </c>
      <c r="M8" s="439" t="s">
        <v>1002</v>
      </c>
    </row>
    <row r="9" spans="1:15" ht="12.75" customHeight="1" thickTop="1" x14ac:dyDescent="0.25">
      <c r="A9" s="452" t="s">
        <v>962</v>
      </c>
      <c r="B9" s="453">
        <v>650891.0037687337</v>
      </c>
      <c r="C9" s="453" t="s">
        <v>963</v>
      </c>
      <c r="D9" s="454"/>
      <c r="E9" s="454"/>
      <c r="F9" s="454"/>
      <c r="G9" s="453">
        <v>43615.183453331367</v>
      </c>
      <c r="H9" s="453">
        <v>3.8932416767940099</v>
      </c>
      <c r="I9" s="453">
        <v>1.94876824753064</v>
      </c>
      <c r="J9" s="438"/>
    </row>
    <row r="10" spans="1:15" ht="12" customHeight="1" x14ac:dyDescent="0.25">
      <c r="A10" s="455" t="s">
        <v>964</v>
      </c>
      <c r="B10" s="453">
        <v>606215.5037687337</v>
      </c>
      <c r="C10" s="453" t="s">
        <v>963</v>
      </c>
      <c r="D10" s="453">
        <v>70.552317614674109</v>
      </c>
      <c r="E10" s="453">
        <v>6.2510792832505402</v>
      </c>
      <c r="F10" s="453">
        <v>3.1829183442770201</v>
      </c>
      <c r="G10" s="453">
        <v>42769.908764831373</v>
      </c>
      <c r="H10" s="453">
        <v>3.7895011767940199</v>
      </c>
      <c r="I10" s="453">
        <v>1.92953444753064</v>
      </c>
      <c r="J10" s="438"/>
    </row>
    <row r="11" spans="1:15" ht="12" customHeight="1" x14ac:dyDescent="0.25">
      <c r="A11" s="455" t="s">
        <v>965</v>
      </c>
      <c r="B11" s="453" t="s">
        <v>966</v>
      </c>
      <c r="C11" s="453" t="s">
        <v>963</v>
      </c>
      <c r="D11" s="453" t="s">
        <v>966</v>
      </c>
      <c r="E11" s="453" t="s">
        <v>966</v>
      </c>
      <c r="F11" s="453" t="s">
        <v>966</v>
      </c>
      <c r="G11" s="453" t="s">
        <v>966</v>
      </c>
      <c r="H11" s="453" t="s">
        <v>966</v>
      </c>
      <c r="I11" s="453" t="s">
        <v>966</v>
      </c>
      <c r="J11" s="438"/>
    </row>
    <row r="12" spans="1:15" ht="12" customHeight="1" x14ac:dyDescent="0.25">
      <c r="A12" s="455" t="s">
        <v>967</v>
      </c>
      <c r="B12" s="453">
        <v>15143</v>
      </c>
      <c r="C12" s="453" t="s">
        <v>963</v>
      </c>
      <c r="D12" s="453">
        <v>55.819500000000012</v>
      </c>
      <c r="E12" s="453">
        <v>1</v>
      </c>
      <c r="F12" s="453">
        <v>0.1</v>
      </c>
      <c r="G12" s="453">
        <v>845.27468850000014</v>
      </c>
      <c r="H12" s="453">
        <v>1.5143E-2</v>
      </c>
      <c r="I12" s="453">
        <v>1.5143000000000001E-3</v>
      </c>
      <c r="J12" s="438"/>
    </row>
    <row r="13" spans="1:15" ht="12" customHeight="1" x14ac:dyDescent="0.25">
      <c r="A13" s="455" t="s">
        <v>968</v>
      </c>
      <c r="B13" s="453" t="s">
        <v>969</v>
      </c>
      <c r="C13" s="453" t="s">
        <v>966</v>
      </c>
      <c r="D13" s="453" t="s">
        <v>969</v>
      </c>
      <c r="E13" s="453" t="s">
        <v>969</v>
      </c>
      <c r="F13" s="453" t="s">
        <v>969</v>
      </c>
      <c r="G13" s="453" t="s">
        <v>969</v>
      </c>
      <c r="H13" s="453" t="s">
        <v>969</v>
      </c>
      <c r="I13" s="453" t="s">
        <v>969</v>
      </c>
      <c r="J13" s="438"/>
    </row>
    <row r="14" spans="1:15" ht="13.5" customHeight="1" x14ac:dyDescent="0.25">
      <c r="A14" s="455" t="s">
        <v>970</v>
      </c>
      <c r="B14" s="453">
        <v>29532.499999999996</v>
      </c>
      <c r="C14" s="453" t="s">
        <v>963</v>
      </c>
      <c r="D14" s="453">
        <v>70.799999999999983</v>
      </c>
      <c r="E14" s="453">
        <v>2.9999999999996598</v>
      </c>
      <c r="F14" s="453">
        <v>0.6</v>
      </c>
      <c r="G14" s="453">
        <v>2090.9009999999998</v>
      </c>
      <c r="H14" s="453">
        <v>8.8597499999990004E-2</v>
      </c>
      <c r="I14" s="453">
        <v>1.7719499999999999E-2</v>
      </c>
      <c r="J14" s="438"/>
    </row>
    <row r="15" spans="1:15" ht="12" customHeight="1" x14ac:dyDescent="0.25">
      <c r="A15" s="456" t="s">
        <v>971</v>
      </c>
      <c r="B15" s="453">
        <v>1914.6595337461183</v>
      </c>
      <c r="C15" s="453" t="s">
        <v>963</v>
      </c>
      <c r="D15" s="454"/>
      <c r="E15" s="454"/>
      <c r="F15" s="454"/>
      <c r="G15" s="453">
        <v>136.56815666284746</v>
      </c>
      <c r="H15" s="453">
        <v>9.5732976687000005E-4</v>
      </c>
      <c r="I15" s="453">
        <v>3.82931906749E-3</v>
      </c>
      <c r="J15" s="438"/>
    </row>
    <row r="16" spans="1:15" ht="12" customHeight="1" x14ac:dyDescent="0.25">
      <c r="A16" s="455" t="s">
        <v>972</v>
      </c>
      <c r="B16" s="457">
        <v>220</v>
      </c>
      <c r="C16" s="453" t="s">
        <v>973</v>
      </c>
      <c r="D16" s="453">
        <v>70</v>
      </c>
      <c r="E16" s="453">
        <v>0.5</v>
      </c>
      <c r="F16" s="453">
        <v>2</v>
      </c>
      <c r="G16" s="457">
        <v>15.4</v>
      </c>
      <c r="H16" s="457">
        <v>1.1E-4</v>
      </c>
      <c r="I16" s="457">
        <v>4.4000000000000002E-4</v>
      </c>
      <c r="J16" s="438"/>
    </row>
    <row r="17" spans="1:13" ht="12" customHeight="1" x14ac:dyDescent="0.25">
      <c r="A17" s="455" t="s">
        <v>974</v>
      </c>
      <c r="B17" s="457">
        <v>1694.6595337461183</v>
      </c>
      <c r="C17" s="453" t="s">
        <v>973</v>
      </c>
      <c r="D17" s="453">
        <v>71.500000000000014</v>
      </c>
      <c r="E17" s="453">
        <v>0.49999999999819</v>
      </c>
      <c r="F17" s="453">
        <v>1.9999999999986799</v>
      </c>
      <c r="G17" s="457">
        <v>121.16815666284747</v>
      </c>
      <c r="H17" s="457">
        <v>8.4732976686999997E-4</v>
      </c>
      <c r="I17" s="457">
        <v>3.3893190674900001E-3</v>
      </c>
      <c r="J17" s="438"/>
    </row>
    <row r="18" spans="1:13" ht="12" customHeight="1" x14ac:dyDescent="0.25">
      <c r="A18" s="455" t="s">
        <v>131</v>
      </c>
      <c r="B18" s="457" t="s">
        <v>966</v>
      </c>
      <c r="C18" s="453" t="s">
        <v>966</v>
      </c>
      <c r="D18" s="453" t="s">
        <v>966</v>
      </c>
      <c r="E18" s="453" t="s">
        <v>966</v>
      </c>
      <c r="F18" s="453" t="s">
        <v>966</v>
      </c>
      <c r="G18" s="457" t="s">
        <v>966</v>
      </c>
      <c r="H18" s="457" t="s">
        <v>966</v>
      </c>
      <c r="I18" s="457" t="s">
        <v>966</v>
      </c>
      <c r="J18" s="438"/>
    </row>
    <row r="19" spans="1:13" ht="12" customHeight="1" x14ac:dyDescent="0.25">
      <c r="A19" s="458" t="s">
        <v>975</v>
      </c>
      <c r="B19" s="453">
        <v>629775.5</v>
      </c>
      <c r="C19" s="453" t="s">
        <v>963</v>
      </c>
      <c r="D19" s="454"/>
      <c r="E19" s="454"/>
      <c r="F19" s="454"/>
      <c r="G19" s="453">
        <v>42332.622161585998</v>
      </c>
      <c r="H19" s="453">
        <v>3.85989233738223</v>
      </c>
      <c r="I19" s="453">
        <v>1.83285273999318</v>
      </c>
      <c r="J19" s="438"/>
    </row>
    <row r="20" spans="1:13" ht="12" customHeight="1" x14ac:dyDescent="0.25">
      <c r="A20" s="455" t="s">
        <v>29</v>
      </c>
      <c r="B20" s="453">
        <v>148020.00000000003</v>
      </c>
      <c r="C20" s="453" t="s">
        <v>973</v>
      </c>
      <c r="D20" s="453">
        <v>69.622498004418873</v>
      </c>
      <c r="E20" s="453">
        <v>9.4619220771794996</v>
      </c>
      <c r="F20" s="453">
        <v>2.8372625294683802</v>
      </c>
      <c r="G20" s="453">
        <v>10305.522154614082</v>
      </c>
      <c r="H20" s="453">
        <v>1.40055370586411</v>
      </c>
      <c r="I20" s="453">
        <v>0.41997159961191</v>
      </c>
      <c r="J20" s="438"/>
    </row>
    <row r="21" spans="1:13" ht="12" customHeight="1" x14ac:dyDescent="0.25">
      <c r="A21" s="455" t="s">
        <v>976</v>
      </c>
      <c r="B21" s="453">
        <v>379221</v>
      </c>
      <c r="C21" s="453" t="s">
        <v>963</v>
      </c>
      <c r="D21" s="453">
        <v>72.427879067620594</v>
      </c>
      <c r="E21" s="453">
        <v>2.6408930393349301</v>
      </c>
      <c r="F21" s="453">
        <v>3.6405189596073799</v>
      </c>
      <c r="G21" s="453">
        <v>27466.172727902147</v>
      </c>
      <c r="H21" s="453">
        <v>1.0014820992696301</v>
      </c>
      <c r="I21" s="453">
        <v>1.3805612403812699</v>
      </c>
      <c r="J21" s="438"/>
    </row>
    <row r="22" spans="1:13" ht="12.75" customHeight="1" x14ac:dyDescent="0.25">
      <c r="A22" s="455" t="s">
        <v>977</v>
      </c>
      <c r="B22" s="453">
        <v>73002.000000000015</v>
      </c>
      <c r="C22" s="453" t="s">
        <v>963</v>
      </c>
      <c r="D22" s="453">
        <v>62.476744186046517</v>
      </c>
      <c r="E22" s="453">
        <v>18.756459168906328</v>
      </c>
      <c r="F22" s="453">
        <v>0.2</v>
      </c>
      <c r="G22" s="453">
        <v>4560.9272790697687</v>
      </c>
      <c r="H22" s="453">
        <v>1.3692590322485001</v>
      </c>
      <c r="I22" s="453">
        <v>1.4600399999999999E-2</v>
      </c>
      <c r="J22" s="438"/>
    </row>
    <row r="23" spans="1:13" ht="12.75" customHeight="1" x14ac:dyDescent="0.25">
      <c r="A23" s="455" t="s">
        <v>978</v>
      </c>
      <c r="B23" s="453" t="s">
        <v>966</v>
      </c>
      <c r="C23" s="453" t="s">
        <v>963</v>
      </c>
      <c r="D23" s="454"/>
      <c r="E23" s="454"/>
      <c r="F23" s="454"/>
      <c r="G23" s="453" t="s">
        <v>966</v>
      </c>
      <c r="H23" s="453" t="s">
        <v>966</v>
      </c>
      <c r="I23" s="453" t="s">
        <v>966</v>
      </c>
      <c r="J23" s="438"/>
    </row>
    <row r="24" spans="1:13" ht="12" customHeight="1" x14ac:dyDescent="0.25">
      <c r="A24" s="455" t="s">
        <v>967</v>
      </c>
      <c r="B24" s="453" t="s">
        <v>966</v>
      </c>
      <c r="C24" s="453" t="s">
        <v>966</v>
      </c>
      <c r="D24" s="453" t="s">
        <v>966</v>
      </c>
      <c r="E24" s="453" t="s">
        <v>966</v>
      </c>
      <c r="F24" s="453" t="s">
        <v>966</v>
      </c>
      <c r="G24" s="453" t="s">
        <v>966</v>
      </c>
      <c r="H24" s="453" t="s">
        <v>966</v>
      </c>
      <c r="I24" s="453" t="s">
        <v>966</v>
      </c>
      <c r="J24" s="438"/>
    </row>
    <row r="25" spans="1:13" ht="12.75" customHeight="1" x14ac:dyDescent="0.25">
      <c r="A25" s="455" t="s">
        <v>970</v>
      </c>
      <c r="B25" s="453">
        <v>29532.499999999996</v>
      </c>
      <c r="C25" s="453" t="s">
        <v>973</v>
      </c>
      <c r="D25" s="453">
        <v>70.799999999999983</v>
      </c>
      <c r="E25" s="453">
        <v>2.9999999999996598</v>
      </c>
      <c r="F25" s="453">
        <v>0.6</v>
      </c>
      <c r="G25" s="453">
        <v>2090.9009999999998</v>
      </c>
      <c r="H25" s="453">
        <v>8.8597499999990004E-2</v>
      </c>
      <c r="I25" s="453">
        <v>1.7719499999999999E-2</v>
      </c>
      <c r="J25" s="438"/>
    </row>
    <row r="26" spans="1:13" ht="12" customHeight="1" x14ac:dyDescent="0.25">
      <c r="A26" s="455" t="s">
        <v>979</v>
      </c>
      <c r="B26" s="453" t="s">
        <v>966</v>
      </c>
      <c r="C26" s="453" t="s">
        <v>966</v>
      </c>
      <c r="D26" s="454"/>
      <c r="E26" s="454"/>
      <c r="F26" s="454"/>
      <c r="G26" s="453" t="s">
        <v>966</v>
      </c>
      <c r="H26" s="453" t="s">
        <v>966</v>
      </c>
      <c r="I26" s="453" t="s">
        <v>966</v>
      </c>
      <c r="J26" s="438"/>
    </row>
    <row r="27" spans="1:13" ht="12" customHeight="1" x14ac:dyDescent="0.25">
      <c r="A27" s="459" t="s">
        <v>980</v>
      </c>
      <c r="B27" s="453">
        <v>396295.13814626652</v>
      </c>
      <c r="C27" s="453" t="s">
        <v>963</v>
      </c>
      <c r="D27" s="454"/>
      <c r="E27" s="454"/>
      <c r="F27" s="454"/>
      <c r="G27" s="453">
        <v>26501.790665958713</v>
      </c>
      <c r="H27" s="453">
        <v>2.7187836985470302</v>
      </c>
      <c r="I27" s="453">
        <v>1.1518400582600401</v>
      </c>
      <c r="J27" s="438"/>
    </row>
    <row r="28" spans="1:13" ht="12" customHeight="1" x14ac:dyDescent="0.25">
      <c r="A28" s="455" t="s">
        <v>29</v>
      </c>
      <c r="B28" s="457">
        <v>138367.02915836827</v>
      </c>
      <c r="C28" s="453" t="s">
        <v>973</v>
      </c>
      <c r="D28" s="453">
        <v>69.618092402670115</v>
      </c>
      <c r="E28" s="453">
        <v>7.7949621443774397</v>
      </c>
      <c r="F28" s="453">
        <v>2.9654364285053001</v>
      </c>
      <c r="G28" s="457">
        <v>9632.848621430232</v>
      </c>
      <c r="H28" s="457">
        <v>1.07856575431945</v>
      </c>
      <c r="I28" s="457">
        <v>0.41031862877028003</v>
      </c>
      <c r="J28" s="438"/>
      <c r="K28" s="465">
        <f>D28*1000/(1000*$N$2)*1000</f>
        <v>7.3450975861957535E-2</v>
      </c>
      <c r="L28" s="465">
        <f>E28*1000/(1000*$N$2)</f>
        <v>8.2241204340953877E-6</v>
      </c>
      <c r="M28" s="465">
        <f>F28*1000/(1000*$N$2)</f>
        <v>3.1287010605013129E-6</v>
      </c>
    </row>
    <row r="29" spans="1:13" ht="12" customHeight="1" x14ac:dyDescent="0.25">
      <c r="A29" s="455" t="s">
        <v>976</v>
      </c>
      <c r="B29" s="457">
        <v>179818.31074137456</v>
      </c>
      <c r="C29" s="453" t="s">
        <v>973</v>
      </c>
      <c r="D29" s="453">
        <v>72.42787906762058</v>
      </c>
      <c r="E29" s="453">
        <v>2</v>
      </c>
      <c r="F29" s="453">
        <v>4.0000000000000098</v>
      </c>
      <c r="G29" s="457">
        <v>13023.858864520096</v>
      </c>
      <c r="H29" s="457">
        <v>0.35963662148275</v>
      </c>
      <c r="I29" s="457">
        <v>0.71927324296549999</v>
      </c>
      <c r="J29" s="438"/>
      <c r="K29" s="465">
        <f t="shared" ref="K29:K33" si="0">D29*1000/(1000*$N$2)*1000</f>
        <v>7.6415457728407118E-2</v>
      </c>
      <c r="L29" s="465">
        <f t="shared" ref="L29:L33" si="1">E29*1000/(1000*$N$2)</f>
        <v>2.1101117059375337E-6</v>
      </c>
      <c r="M29" s="465">
        <f t="shared" ref="M29:M33" si="2">F29*1000/(1000*$N$2)</f>
        <v>4.2202234118750775E-6</v>
      </c>
    </row>
    <row r="30" spans="1:13" ht="12.75" customHeight="1" x14ac:dyDescent="0.25">
      <c r="A30" s="455" t="s">
        <v>977</v>
      </c>
      <c r="B30" s="457">
        <v>61544.231059132908</v>
      </c>
      <c r="C30" s="453" t="s">
        <v>973</v>
      </c>
      <c r="D30" s="453">
        <v>62.47674418604651</v>
      </c>
      <c r="E30" s="453">
        <v>20.000000000000028</v>
      </c>
      <c r="F30" s="453">
        <v>0.20000000000005999</v>
      </c>
      <c r="G30" s="457">
        <v>3845.0831800083852</v>
      </c>
      <c r="H30" s="457">
        <v>1.2308846211826601</v>
      </c>
      <c r="I30" s="457">
        <v>1.230884621183E-2</v>
      </c>
      <c r="J30" s="438"/>
      <c r="K30" s="465">
        <f t="shared" si="0"/>
        <v>6.5916454627920743E-2</v>
      </c>
      <c r="L30" s="465">
        <f t="shared" si="1"/>
        <v>2.1101117059375366E-5</v>
      </c>
      <c r="M30" s="465">
        <f t="shared" si="2"/>
        <v>2.1101117059381667E-7</v>
      </c>
    </row>
    <row r="31" spans="1:13" ht="12.75" customHeight="1" x14ac:dyDescent="0.2">
      <c r="A31" s="455" t="s">
        <v>978</v>
      </c>
      <c r="B31" s="453" t="s">
        <v>966</v>
      </c>
      <c r="C31" s="453" t="s">
        <v>966</v>
      </c>
      <c r="D31" s="454"/>
      <c r="E31" s="454"/>
      <c r="F31" s="454"/>
      <c r="G31" s="453" t="s">
        <v>966</v>
      </c>
      <c r="H31" s="453" t="s">
        <v>966</v>
      </c>
      <c r="I31" s="453" t="s">
        <v>966</v>
      </c>
      <c r="J31" s="438"/>
      <c r="K31" s="465"/>
      <c r="L31" s="465"/>
      <c r="M31" s="465"/>
    </row>
    <row r="32" spans="1:13" ht="12" customHeight="1" x14ac:dyDescent="0.2">
      <c r="A32" s="455" t="s">
        <v>967</v>
      </c>
      <c r="B32" s="457" t="s">
        <v>966</v>
      </c>
      <c r="C32" s="453" t="s">
        <v>966</v>
      </c>
      <c r="D32" s="453" t="s">
        <v>966</v>
      </c>
      <c r="E32" s="453" t="s">
        <v>966</v>
      </c>
      <c r="F32" s="453" t="s">
        <v>966</v>
      </c>
      <c r="G32" s="457" t="s">
        <v>966</v>
      </c>
      <c r="H32" s="457" t="s">
        <v>966</v>
      </c>
      <c r="I32" s="457" t="s">
        <v>966</v>
      </c>
      <c r="J32" s="438"/>
      <c r="K32" s="465"/>
      <c r="L32" s="465"/>
      <c r="M32" s="465"/>
    </row>
    <row r="33" spans="1:13" ht="12.75" customHeight="1" x14ac:dyDescent="0.2">
      <c r="A33" s="455" t="s">
        <v>970</v>
      </c>
      <c r="B33" s="457">
        <v>16565.56718739077</v>
      </c>
      <c r="C33" s="453" t="s">
        <v>973</v>
      </c>
      <c r="D33" s="453">
        <v>70.799999999999983</v>
      </c>
      <c r="E33" s="453">
        <v>2.9999999999998601</v>
      </c>
      <c r="F33" s="453">
        <v>0.59999999999972997</v>
      </c>
      <c r="G33" s="457">
        <v>1172.8421568672663</v>
      </c>
      <c r="H33" s="457">
        <v>4.9696701562170001E-2</v>
      </c>
      <c r="I33" s="457">
        <v>9.9393403124299999E-3</v>
      </c>
      <c r="J33" s="438"/>
      <c r="K33" s="465">
        <f t="shared" si="0"/>
        <v>7.469795439018867E-2</v>
      </c>
      <c r="L33" s="465">
        <f t="shared" si="1"/>
        <v>3.1651675589061525E-6</v>
      </c>
      <c r="M33" s="465">
        <f t="shared" si="2"/>
        <v>6.3303351178097521E-7</v>
      </c>
    </row>
    <row r="34" spans="1:13" ht="12" customHeight="1" x14ac:dyDescent="0.2">
      <c r="A34" s="455" t="s">
        <v>979</v>
      </c>
      <c r="B34" s="453" t="s">
        <v>966</v>
      </c>
      <c r="C34" s="453" t="s">
        <v>966</v>
      </c>
      <c r="D34" s="454"/>
      <c r="E34" s="454"/>
      <c r="F34" s="454"/>
      <c r="G34" s="453" t="s">
        <v>966</v>
      </c>
      <c r="H34" s="453" t="s">
        <v>966</v>
      </c>
      <c r="I34" s="453" t="s">
        <v>966</v>
      </c>
      <c r="J34" s="438"/>
      <c r="K34" s="465"/>
      <c r="L34" s="465"/>
      <c r="M34" s="465"/>
    </row>
    <row r="35" spans="1:13" ht="12" customHeight="1" x14ac:dyDescent="0.2">
      <c r="A35" s="459" t="s">
        <v>981</v>
      </c>
      <c r="B35" s="453">
        <v>121457.0131407461</v>
      </c>
      <c r="C35" s="453" t="s">
        <v>963</v>
      </c>
      <c r="D35" s="454"/>
      <c r="E35" s="454"/>
      <c r="F35" s="454"/>
      <c r="G35" s="453">
        <v>8200.6139030745398</v>
      </c>
      <c r="H35" s="453">
        <v>0.41385114966960002</v>
      </c>
      <c r="I35" s="453">
        <v>0.39658875992261</v>
      </c>
      <c r="J35" s="438"/>
      <c r="K35" s="465"/>
      <c r="L35" s="465"/>
      <c r="M35" s="465"/>
    </row>
    <row r="36" spans="1:13" ht="12" customHeight="1" x14ac:dyDescent="0.2">
      <c r="A36" s="455" t="s">
        <v>29</v>
      </c>
      <c r="B36" s="457">
        <v>8041.3641577315038</v>
      </c>
      <c r="C36" s="453" t="s">
        <v>973</v>
      </c>
      <c r="D36" s="453">
        <v>69.613654067460885</v>
      </c>
      <c r="E36" s="453">
        <v>19.999999999999989</v>
      </c>
      <c r="F36" s="453">
        <v>0.99999999999981004</v>
      </c>
      <c r="G36" s="457">
        <v>559.78874270679989</v>
      </c>
      <c r="H36" s="457">
        <v>0.16082728315462999</v>
      </c>
      <c r="I36" s="457">
        <v>8.0413641577299997E-3</v>
      </c>
      <c r="J36" s="438"/>
      <c r="K36" s="465">
        <f t="shared" ref="K36:K86" si="3">D36*1000/(1000*$N$2)*1000</f>
        <v>7.3446293170417606E-2</v>
      </c>
      <c r="L36" s="465">
        <f t="shared" ref="L36:L86" si="4">E36*1000/(1000*$N$2)</f>
        <v>2.1101117059375326E-5</v>
      </c>
      <c r="M36" s="465">
        <f t="shared" ref="M36:M86" si="5">F36*1000/(1000*$N$2)</f>
        <v>1.0550558529685663E-6</v>
      </c>
    </row>
    <row r="37" spans="1:13" ht="12" customHeight="1" x14ac:dyDescent="0.2">
      <c r="A37" s="455" t="s">
        <v>976</v>
      </c>
      <c r="B37" s="457">
        <v>95612.092338656104</v>
      </c>
      <c r="C37" s="453" t="s">
        <v>973</v>
      </c>
      <c r="D37" s="453">
        <v>72.427879067620594</v>
      </c>
      <c r="E37" s="453">
        <v>1.00000000000004</v>
      </c>
      <c r="F37" s="453">
        <v>3.9999999999999498</v>
      </c>
      <c r="G37" s="457">
        <v>6924.9810613063573</v>
      </c>
      <c r="H37" s="457">
        <v>9.5612092338659999E-2</v>
      </c>
      <c r="I37" s="457">
        <v>0.38244836935462001</v>
      </c>
      <c r="J37" s="438"/>
      <c r="K37" s="465">
        <f t="shared" si="3"/>
        <v>7.6415457728407146E-2</v>
      </c>
      <c r="L37" s="465">
        <f t="shared" si="4"/>
        <v>1.055055852968809E-6</v>
      </c>
      <c r="M37" s="465">
        <f t="shared" si="5"/>
        <v>4.2202234118750149E-6</v>
      </c>
    </row>
    <row r="38" spans="1:13" ht="12.75" customHeight="1" x14ac:dyDescent="0.2">
      <c r="A38" s="455" t="s">
        <v>977</v>
      </c>
      <c r="B38" s="457">
        <v>11457.768940867101</v>
      </c>
      <c r="C38" s="453" t="s">
        <v>973</v>
      </c>
      <c r="D38" s="453">
        <v>62.476744186046517</v>
      </c>
      <c r="E38" s="453">
        <v>12.07690709945213</v>
      </c>
      <c r="F38" s="453">
        <v>0.1999999999997</v>
      </c>
      <c r="G38" s="457">
        <v>715.84409906138308</v>
      </c>
      <c r="H38" s="457">
        <v>0.13837441106584</v>
      </c>
      <c r="I38" s="457">
        <v>2.2915537881700002E-3</v>
      </c>
      <c r="J38" s="438"/>
      <c r="K38" s="465">
        <f t="shared" si="3"/>
        <v>6.5916454627920756E-2</v>
      </c>
      <c r="L38" s="465">
        <f t="shared" si="4"/>
        <v>1.2741811521037022E-5</v>
      </c>
      <c r="M38" s="465">
        <f t="shared" si="5"/>
        <v>2.1101117059343686E-7</v>
      </c>
    </row>
    <row r="39" spans="1:13" ht="12.75" customHeight="1" x14ac:dyDescent="0.2">
      <c r="A39" s="455" t="s">
        <v>978</v>
      </c>
      <c r="B39" s="453" t="s">
        <v>966</v>
      </c>
      <c r="C39" s="453" t="s">
        <v>966</v>
      </c>
      <c r="D39" s="454"/>
      <c r="E39" s="454"/>
      <c r="F39" s="454"/>
      <c r="G39" s="453" t="s">
        <v>966</v>
      </c>
      <c r="H39" s="453" t="s">
        <v>966</v>
      </c>
      <c r="I39" s="453" t="s">
        <v>966</v>
      </c>
      <c r="J39" s="438"/>
      <c r="K39" s="465"/>
      <c r="L39" s="465"/>
      <c r="M39" s="465"/>
    </row>
    <row r="40" spans="1:13" ht="12" customHeight="1" x14ac:dyDescent="0.2">
      <c r="A40" s="455" t="s">
        <v>967</v>
      </c>
      <c r="B40" s="457" t="s">
        <v>966</v>
      </c>
      <c r="C40" s="453" t="s">
        <v>966</v>
      </c>
      <c r="D40" s="453" t="s">
        <v>966</v>
      </c>
      <c r="E40" s="453" t="s">
        <v>966</v>
      </c>
      <c r="F40" s="453" t="s">
        <v>966</v>
      </c>
      <c r="G40" s="457" t="s">
        <v>966</v>
      </c>
      <c r="H40" s="457" t="s">
        <v>966</v>
      </c>
      <c r="I40" s="457" t="s">
        <v>966</v>
      </c>
      <c r="J40" s="438"/>
      <c r="K40" s="465"/>
      <c r="L40" s="465"/>
      <c r="M40" s="465"/>
    </row>
    <row r="41" spans="1:13" ht="12.75" customHeight="1" x14ac:dyDescent="0.2">
      <c r="A41" s="455" t="s">
        <v>970</v>
      </c>
      <c r="B41" s="457">
        <v>6345.7877034913909</v>
      </c>
      <c r="C41" s="453" t="s">
        <v>973</v>
      </c>
      <c r="D41" s="453">
        <v>70.8</v>
      </c>
      <c r="E41" s="453">
        <v>2.9999999999993401</v>
      </c>
      <c r="F41" s="453">
        <v>0.59999999999924003</v>
      </c>
      <c r="G41" s="457">
        <v>449.2817694071905</v>
      </c>
      <c r="H41" s="457">
        <v>1.9037363110469999E-2</v>
      </c>
      <c r="I41" s="457">
        <v>3.8074726220899999E-3</v>
      </c>
      <c r="J41" s="438"/>
      <c r="K41" s="465">
        <f t="shared" si="3"/>
        <v>7.4697954390188684E-2</v>
      </c>
      <c r="L41" s="465">
        <f t="shared" si="4"/>
        <v>3.1651675589056041E-6</v>
      </c>
      <c r="M41" s="465">
        <f t="shared" si="5"/>
        <v>6.330335117804582E-7</v>
      </c>
    </row>
    <row r="42" spans="1:13" ht="12" customHeight="1" x14ac:dyDescent="0.2">
      <c r="A42" s="455" t="s">
        <v>979</v>
      </c>
      <c r="B42" s="453" t="s">
        <v>966</v>
      </c>
      <c r="C42" s="453" t="s">
        <v>966</v>
      </c>
      <c r="D42" s="454"/>
      <c r="E42" s="454"/>
      <c r="F42" s="454"/>
      <c r="G42" s="453" t="s">
        <v>966</v>
      </c>
      <c r="H42" s="453" t="s">
        <v>966</v>
      </c>
      <c r="I42" s="453" t="s">
        <v>966</v>
      </c>
      <c r="J42" s="438"/>
      <c r="K42" s="465"/>
      <c r="L42" s="465"/>
      <c r="M42" s="465"/>
    </row>
    <row r="43" spans="1:13" ht="12" customHeight="1" x14ac:dyDescent="0.2">
      <c r="A43" s="459" t="s">
        <v>982</v>
      </c>
      <c r="B43" s="453">
        <v>97940.4118315901</v>
      </c>
      <c r="C43" s="453" t="s">
        <v>963</v>
      </c>
      <c r="D43" s="454"/>
      <c r="E43" s="454"/>
      <c r="F43" s="454"/>
      <c r="G43" s="453">
        <v>6671.8873498283701</v>
      </c>
      <c r="H43" s="453">
        <v>0.51700990170400996</v>
      </c>
      <c r="I43" s="453">
        <v>0.23680885302717999</v>
      </c>
      <c r="J43" s="438"/>
      <c r="K43" s="465"/>
      <c r="L43" s="465"/>
      <c r="M43" s="465"/>
    </row>
    <row r="44" spans="1:13" ht="12" customHeight="1" x14ac:dyDescent="0.2">
      <c r="A44" s="455" t="s">
        <v>29</v>
      </c>
      <c r="B44" s="457" t="s">
        <v>966</v>
      </c>
      <c r="C44" s="453" t="s">
        <v>973</v>
      </c>
      <c r="D44" s="453" t="s">
        <v>966</v>
      </c>
      <c r="E44" s="453" t="s">
        <v>966</v>
      </c>
      <c r="F44" s="453" t="s">
        <v>966</v>
      </c>
      <c r="G44" s="457" t="s">
        <v>966</v>
      </c>
      <c r="H44" s="457" t="s">
        <v>966</v>
      </c>
      <c r="I44" s="457" t="s">
        <v>966</v>
      </c>
      <c r="J44" s="438"/>
      <c r="K44" s="465"/>
      <c r="L44" s="465"/>
      <c r="M44" s="465"/>
    </row>
    <row r="45" spans="1:13" ht="12" customHeight="1" x14ac:dyDescent="0.2">
      <c r="A45" s="455" t="s">
        <v>976</v>
      </c>
      <c r="B45" s="457">
        <v>92117.668440895781</v>
      </c>
      <c r="C45" s="453" t="s">
        <v>973</v>
      </c>
      <c r="D45" s="453">
        <v>72.427879067620594</v>
      </c>
      <c r="E45" s="453">
        <v>5.4228649073162796</v>
      </c>
      <c r="F45" s="453">
        <v>2.5327954011608398</v>
      </c>
      <c r="G45" s="457">
        <v>6671.8873498283701</v>
      </c>
      <c r="H45" s="457">
        <v>0.49954167153193002</v>
      </c>
      <c r="I45" s="457">
        <v>0.23331520699276001</v>
      </c>
      <c r="J45" s="438"/>
      <c r="K45" s="465">
        <f t="shared" si="3"/>
        <v>7.6415457728407146E-2</v>
      </c>
      <c r="L45" s="465">
        <f t="shared" si="4"/>
        <v>5.7214253603229699E-6</v>
      </c>
      <c r="M45" s="465">
        <f t="shared" si="5"/>
        <v>2.6722406123671197E-6</v>
      </c>
    </row>
    <row r="46" spans="1:13" ht="12.75" customHeight="1" x14ac:dyDescent="0.2">
      <c r="A46" s="455" t="s">
        <v>977</v>
      </c>
      <c r="B46" s="457" t="s">
        <v>966</v>
      </c>
      <c r="C46" s="453" t="s">
        <v>966</v>
      </c>
      <c r="D46" s="453" t="s">
        <v>966</v>
      </c>
      <c r="E46" s="453" t="s">
        <v>966</v>
      </c>
      <c r="F46" s="453" t="s">
        <v>966</v>
      </c>
      <c r="G46" s="457" t="s">
        <v>966</v>
      </c>
      <c r="H46" s="457" t="s">
        <v>966</v>
      </c>
      <c r="I46" s="457" t="s">
        <v>966</v>
      </c>
      <c r="J46" s="438"/>
      <c r="K46" s="465"/>
      <c r="L46" s="465"/>
      <c r="M46" s="465"/>
    </row>
    <row r="47" spans="1:13" ht="12.75" customHeight="1" x14ac:dyDescent="0.2">
      <c r="A47" s="455" t="s">
        <v>983</v>
      </c>
      <c r="B47" s="453" t="s">
        <v>966</v>
      </c>
      <c r="C47" s="453" t="s">
        <v>973</v>
      </c>
      <c r="D47" s="454"/>
      <c r="E47" s="454"/>
      <c r="F47" s="454"/>
      <c r="G47" s="453" t="s">
        <v>966</v>
      </c>
      <c r="H47" s="453" t="s">
        <v>966</v>
      </c>
      <c r="I47" s="453" t="s">
        <v>966</v>
      </c>
      <c r="J47" s="438"/>
      <c r="K47" s="465"/>
      <c r="L47" s="465"/>
      <c r="M47" s="465"/>
    </row>
    <row r="48" spans="1:13" ht="12" customHeight="1" x14ac:dyDescent="0.2">
      <c r="A48" s="455" t="s">
        <v>967</v>
      </c>
      <c r="B48" s="457" t="s">
        <v>966</v>
      </c>
      <c r="C48" s="453" t="s">
        <v>966</v>
      </c>
      <c r="D48" s="453" t="s">
        <v>966</v>
      </c>
      <c r="E48" s="453" t="s">
        <v>966</v>
      </c>
      <c r="F48" s="453" t="s">
        <v>966</v>
      </c>
      <c r="G48" s="457" t="s">
        <v>966</v>
      </c>
      <c r="H48" s="457" t="s">
        <v>966</v>
      </c>
      <c r="I48" s="457" t="s">
        <v>966</v>
      </c>
      <c r="J48" s="438"/>
      <c r="K48" s="465"/>
      <c r="L48" s="465"/>
      <c r="M48" s="465"/>
    </row>
    <row r="49" spans="1:13" ht="12.75" customHeight="1" x14ac:dyDescent="0.2">
      <c r="A49" s="455" t="s">
        <v>970</v>
      </c>
      <c r="B49" s="457">
        <v>5822.7433906943243</v>
      </c>
      <c r="C49" s="453" t="s">
        <v>973</v>
      </c>
      <c r="D49" s="453">
        <v>70.8</v>
      </c>
      <c r="E49" s="453">
        <v>2.9999999999994902</v>
      </c>
      <c r="F49" s="453">
        <v>0.60000000000057996</v>
      </c>
      <c r="G49" s="457">
        <v>412.25023206115816</v>
      </c>
      <c r="H49" s="457">
        <v>1.7468230172080001E-2</v>
      </c>
      <c r="I49" s="457">
        <v>3.4936460344199998E-3</v>
      </c>
      <c r="J49" s="438"/>
      <c r="K49" s="465">
        <f t="shared" si="3"/>
        <v>7.4697954390188684E-2</v>
      </c>
      <c r="L49" s="465">
        <f t="shared" si="4"/>
        <v>3.1651675589057624E-6</v>
      </c>
      <c r="M49" s="465">
        <f t="shared" si="5"/>
        <v>6.330335117818719E-7</v>
      </c>
    </row>
    <row r="50" spans="1:13" ht="12" customHeight="1" x14ac:dyDescent="0.2">
      <c r="A50" s="455" t="s">
        <v>979</v>
      </c>
      <c r="B50" s="453" t="s">
        <v>966</v>
      </c>
      <c r="C50" s="453" t="s">
        <v>966</v>
      </c>
      <c r="D50" s="454"/>
      <c r="E50" s="454"/>
      <c r="F50" s="454"/>
      <c r="G50" s="453" t="s">
        <v>966</v>
      </c>
      <c r="H50" s="453" t="s">
        <v>966</v>
      </c>
      <c r="I50" s="453" t="s">
        <v>966</v>
      </c>
      <c r="J50" s="438"/>
      <c r="K50" s="465"/>
      <c r="L50" s="465"/>
      <c r="M50" s="465"/>
    </row>
    <row r="51" spans="1:13" ht="12" customHeight="1" x14ac:dyDescent="0.2">
      <c r="A51" s="459" t="s">
        <v>984</v>
      </c>
      <c r="B51" s="453">
        <v>1672.1644218806141</v>
      </c>
      <c r="C51" s="453" t="s">
        <v>963</v>
      </c>
      <c r="D51" s="454"/>
      <c r="E51" s="454"/>
      <c r="F51" s="454"/>
      <c r="G51" s="453">
        <v>112.88479047705066</v>
      </c>
      <c r="H51" s="453">
        <v>0.16134234160397001</v>
      </c>
      <c r="I51" s="453">
        <v>1.6479413266899999E-3</v>
      </c>
      <c r="J51" s="438"/>
      <c r="K51" s="465"/>
      <c r="L51" s="465"/>
      <c r="M51" s="465"/>
    </row>
    <row r="52" spans="1:13" ht="12" customHeight="1" x14ac:dyDescent="0.2">
      <c r="A52" s="455" t="s">
        <v>29</v>
      </c>
      <c r="B52" s="457">
        <v>1611.6066839002519</v>
      </c>
      <c r="C52" s="453" t="s">
        <v>973</v>
      </c>
      <c r="D52" s="453">
        <v>70.044876088412593</v>
      </c>
      <c r="E52" s="453">
        <v>100.00000000000298</v>
      </c>
      <c r="F52" s="453">
        <v>0.99999999999984002</v>
      </c>
      <c r="G52" s="457">
        <v>112.88479047705066</v>
      </c>
      <c r="H52" s="457">
        <v>0.16116066839002999</v>
      </c>
      <c r="I52" s="457">
        <v>1.6116066839E-3</v>
      </c>
      <c r="J52" s="438"/>
      <c r="K52" s="465">
        <f t="shared" si="3"/>
        <v>7.3901256487551734E-2</v>
      </c>
      <c r="L52" s="465">
        <f t="shared" si="4"/>
        <v>1.0550558529687982E-4</v>
      </c>
      <c r="M52" s="465">
        <f t="shared" si="5"/>
        <v>1.0550558529685981E-6</v>
      </c>
    </row>
    <row r="53" spans="1:13" ht="12" customHeight="1" x14ac:dyDescent="0.2">
      <c r="A53" s="455" t="s">
        <v>976</v>
      </c>
      <c r="B53" s="457" t="s">
        <v>966</v>
      </c>
      <c r="C53" s="453" t="s">
        <v>966</v>
      </c>
      <c r="D53" s="453" t="s">
        <v>966</v>
      </c>
      <c r="E53" s="453" t="s">
        <v>966</v>
      </c>
      <c r="F53" s="453" t="s">
        <v>966</v>
      </c>
      <c r="G53" s="457" t="s">
        <v>966</v>
      </c>
      <c r="H53" s="457" t="s">
        <v>966</v>
      </c>
      <c r="I53" s="457" t="s">
        <v>966</v>
      </c>
      <c r="J53" s="438"/>
      <c r="K53" s="465"/>
      <c r="L53" s="465"/>
      <c r="M53" s="465"/>
    </row>
    <row r="54" spans="1:13" ht="12.75" customHeight="1" x14ac:dyDescent="0.2">
      <c r="A54" s="455" t="s">
        <v>977</v>
      </c>
      <c r="B54" s="457" t="s">
        <v>966</v>
      </c>
      <c r="C54" s="453" t="s">
        <v>966</v>
      </c>
      <c r="D54" s="453" t="s">
        <v>966</v>
      </c>
      <c r="E54" s="453" t="s">
        <v>966</v>
      </c>
      <c r="F54" s="453" t="s">
        <v>966</v>
      </c>
      <c r="G54" s="457" t="s">
        <v>966</v>
      </c>
      <c r="H54" s="457" t="s">
        <v>966</v>
      </c>
      <c r="I54" s="457" t="s">
        <v>966</v>
      </c>
      <c r="J54" s="438"/>
      <c r="K54" s="465"/>
      <c r="L54" s="465"/>
      <c r="M54" s="465"/>
    </row>
    <row r="55" spans="1:13" ht="12.75" customHeight="1" x14ac:dyDescent="0.2">
      <c r="A55" s="455" t="s">
        <v>978</v>
      </c>
      <c r="B55" s="453" t="s">
        <v>966</v>
      </c>
      <c r="C55" s="453" t="s">
        <v>966</v>
      </c>
      <c r="D55" s="454"/>
      <c r="E55" s="454"/>
      <c r="F55" s="454"/>
      <c r="G55" s="453" t="s">
        <v>966</v>
      </c>
      <c r="H55" s="453" t="s">
        <v>966</v>
      </c>
      <c r="I55" s="453" t="s">
        <v>966</v>
      </c>
      <c r="J55" s="438"/>
      <c r="K55" s="465"/>
      <c r="L55" s="465"/>
      <c r="M55" s="465"/>
    </row>
    <row r="56" spans="1:13" ht="12" customHeight="1" x14ac:dyDescent="0.2">
      <c r="A56" s="455" t="s">
        <v>967</v>
      </c>
      <c r="B56" s="457" t="s">
        <v>966</v>
      </c>
      <c r="C56" s="453" t="s">
        <v>966</v>
      </c>
      <c r="D56" s="453" t="s">
        <v>966</v>
      </c>
      <c r="E56" s="453" t="s">
        <v>966</v>
      </c>
      <c r="F56" s="453" t="s">
        <v>966</v>
      </c>
      <c r="G56" s="457" t="s">
        <v>966</v>
      </c>
      <c r="H56" s="457" t="s">
        <v>966</v>
      </c>
      <c r="I56" s="457" t="s">
        <v>966</v>
      </c>
      <c r="J56" s="438"/>
      <c r="K56" s="465"/>
      <c r="L56" s="465"/>
      <c r="M56" s="465"/>
    </row>
    <row r="57" spans="1:13" ht="12.75" customHeight="1" x14ac:dyDescent="0.2">
      <c r="A57" s="455" t="s">
        <v>970</v>
      </c>
      <c r="B57" s="457">
        <v>60.557737980362127</v>
      </c>
      <c r="C57" s="453" t="s">
        <v>973</v>
      </c>
      <c r="D57" s="453">
        <v>70.800000000000026</v>
      </c>
      <c r="E57" s="453">
        <v>2.9999999999820601</v>
      </c>
      <c r="F57" s="453">
        <v>0.60000000002943998</v>
      </c>
      <c r="G57" s="457">
        <v>4.28748784900964</v>
      </c>
      <c r="H57" s="457">
        <v>1.8167321394E-4</v>
      </c>
      <c r="I57" s="457">
        <v>3.6334642790000001E-5</v>
      </c>
      <c r="J57" s="438"/>
      <c r="K57" s="465">
        <f t="shared" si="3"/>
        <v>7.4697954390188726E-2</v>
      </c>
      <c r="L57" s="465">
        <f t="shared" si="4"/>
        <v>3.1651675588873729E-6</v>
      </c>
      <c r="M57" s="465">
        <f t="shared" si="5"/>
        <v>6.3303351181232093E-7</v>
      </c>
    </row>
    <row r="58" spans="1:13" ht="12" customHeight="1" x14ac:dyDescent="0.2">
      <c r="A58" s="455" t="s">
        <v>979</v>
      </c>
      <c r="B58" s="453" t="s">
        <v>966</v>
      </c>
      <c r="C58" s="453" t="s">
        <v>966</v>
      </c>
      <c r="D58" s="454"/>
      <c r="E58" s="454"/>
      <c r="F58" s="454"/>
      <c r="G58" s="453" t="s">
        <v>966</v>
      </c>
      <c r="H58" s="453" t="s">
        <v>966</v>
      </c>
      <c r="I58" s="453" t="s">
        <v>966</v>
      </c>
      <c r="J58" s="438"/>
      <c r="K58" s="465"/>
      <c r="L58" s="465"/>
      <c r="M58" s="465"/>
    </row>
    <row r="59" spans="1:13" ht="12" customHeight="1" x14ac:dyDescent="0.2">
      <c r="A59" s="459" t="s">
        <v>985</v>
      </c>
      <c r="B59" s="453">
        <v>12410.772459516678</v>
      </c>
      <c r="C59" s="453" t="s">
        <v>973</v>
      </c>
      <c r="D59" s="454"/>
      <c r="E59" s="454"/>
      <c r="F59" s="454"/>
      <c r="G59" s="453">
        <v>845.4454522473219</v>
      </c>
      <c r="H59" s="453">
        <v>4.8905245857620003E-2</v>
      </c>
      <c r="I59" s="453">
        <v>4.5967127456659998E-2</v>
      </c>
      <c r="J59" s="438"/>
      <c r="K59" s="465"/>
      <c r="L59" s="465"/>
      <c r="M59" s="465"/>
    </row>
    <row r="60" spans="1:13" ht="12" customHeight="1" x14ac:dyDescent="0.2">
      <c r="A60" s="460" t="s">
        <v>986</v>
      </c>
      <c r="B60" s="453">
        <v>12410.772459516678</v>
      </c>
      <c r="C60" s="453" t="s">
        <v>973</v>
      </c>
      <c r="D60" s="454"/>
      <c r="E60" s="454"/>
      <c r="F60" s="454"/>
      <c r="G60" s="453">
        <v>845.4454522473219</v>
      </c>
      <c r="H60" s="453">
        <v>4.8905245857620003E-2</v>
      </c>
      <c r="I60" s="453">
        <v>4.5967127456659998E-2</v>
      </c>
      <c r="J60" s="438"/>
      <c r="K60" s="465"/>
      <c r="L60" s="465"/>
      <c r="M60" s="465"/>
    </row>
    <row r="61" spans="1:13" x14ac:dyDescent="0.2">
      <c r="A61" s="461" t="s">
        <v>987</v>
      </c>
      <c r="B61" s="457">
        <v>11672.928479073527</v>
      </c>
      <c r="C61" s="453" t="s">
        <v>973</v>
      </c>
      <c r="D61" s="453">
        <v>72.427879067620594</v>
      </c>
      <c r="E61" s="453">
        <v>3.9999999999996501</v>
      </c>
      <c r="F61" s="453">
        <v>3.9000000000002801</v>
      </c>
      <c r="G61" s="457">
        <v>845.4454522473219</v>
      </c>
      <c r="H61" s="457">
        <v>4.6691713916289998E-2</v>
      </c>
      <c r="I61" s="457">
        <v>4.5524421068389997E-2</v>
      </c>
      <c r="K61" s="465">
        <f t="shared" si="3"/>
        <v>7.6415457728407146E-2</v>
      </c>
      <c r="L61" s="465">
        <f t="shared" si="4"/>
        <v>4.2202234118746981E-6</v>
      </c>
      <c r="M61" s="465">
        <f t="shared" si="5"/>
        <v>4.1147178265784861E-6</v>
      </c>
    </row>
    <row r="62" spans="1:13" x14ac:dyDescent="0.2">
      <c r="A62" s="461" t="s">
        <v>131</v>
      </c>
      <c r="B62" s="457">
        <v>737.8439804431506</v>
      </c>
      <c r="C62" s="453" t="s">
        <v>973</v>
      </c>
      <c r="D62" s="453">
        <v>70.8</v>
      </c>
      <c r="E62" s="453">
        <v>3.0000000000007399</v>
      </c>
      <c r="F62" s="453">
        <v>0.60000000000556997</v>
      </c>
      <c r="G62" s="457">
        <v>52.239353815375061</v>
      </c>
      <c r="H62" s="457">
        <v>2.21353194133E-3</v>
      </c>
      <c r="I62" s="457">
        <v>4.4270638826999999E-4</v>
      </c>
      <c r="K62" s="465">
        <f t="shared" si="3"/>
        <v>7.4697954390188684E-2</v>
      </c>
      <c r="L62" s="465">
        <f t="shared" si="4"/>
        <v>3.1651675589070809E-6</v>
      </c>
      <c r="M62" s="465">
        <f t="shared" si="5"/>
        <v>6.3303351178713674E-7</v>
      </c>
    </row>
    <row r="63" spans="1:13" ht="12" customHeight="1" x14ac:dyDescent="0.2">
      <c r="A63" s="456" t="s">
        <v>988</v>
      </c>
      <c r="B63" s="453">
        <v>3854</v>
      </c>
      <c r="C63" s="453" t="s">
        <v>963</v>
      </c>
      <c r="D63" s="454"/>
      <c r="E63" s="454"/>
      <c r="F63" s="454"/>
      <c r="G63" s="453">
        <v>285.58139999999997</v>
      </c>
      <c r="H63" s="453">
        <v>1.5994100000000001E-2</v>
      </c>
      <c r="I63" s="453">
        <v>0.1102244</v>
      </c>
      <c r="J63" s="438"/>
      <c r="K63" s="465"/>
      <c r="L63" s="465"/>
      <c r="M63" s="465"/>
    </row>
    <row r="64" spans="1:13" ht="12" customHeight="1" x14ac:dyDescent="0.2">
      <c r="A64" s="455" t="s">
        <v>964</v>
      </c>
      <c r="B64" s="457">
        <v>3854</v>
      </c>
      <c r="C64" s="453" t="s">
        <v>973</v>
      </c>
      <c r="D64" s="453">
        <v>74.099999999999994</v>
      </c>
      <c r="E64" s="453">
        <v>4.1500000000000004</v>
      </c>
      <c r="F64" s="453">
        <v>28.6</v>
      </c>
      <c r="G64" s="457">
        <v>285.58139999999997</v>
      </c>
      <c r="H64" s="457">
        <v>1.5994100000000001E-2</v>
      </c>
      <c r="I64" s="457">
        <v>0.1102244</v>
      </c>
      <c r="J64" s="438"/>
      <c r="K64" s="465">
        <f t="shared" si="3"/>
        <v>7.8179638704985607E-2</v>
      </c>
      <c r="L64" s="465">
        <f t="shared" si="4"/>
        <v>4.3784817898203823E-6</v>
      </c>
      <c r="M64" s="465">
        <f t="shared" si="5"/>
        <v>3.0174597394906729E-5</v>
      </c>
    </row>
    <row r="65" spans="1:13" ht="12" customHeight="1" x14ac:dyDescent="0.2">
      <c r="A65" s="455" t="s">
        <v>965</v>
      </c>
      <c r="B65" s="457" t="s">
        <v>966</v>
      </c>
      <c r="C65" s="453" t="s">
        <v>973</v>
      </c>
      <c r="D65" s="453" t="s">
        <v>966</v>
      </c>
      <c r="E65" s="453" t="s">
        <v>966</v>
      </c>
      <c r="F65" s="453" t="s">
        <v>966</v>
      </c>
      <c r="G65" s="457" t="s">
        <v>966</v>
      </c>
      <c r="H65" s="457" t="s">
        <v>966</v>
      </c>
      <c r="I65" s="457" t="s">
        <v>966</v>
      </c>
      <c r="J65" s="438"/>
      <c r="K65" s="465"/>
      <c r="L65" s="465"/>
      <c r="M65" s="465"/>
    </row>
    <row r="66" spans="1:13" ht="12" customHeight="1" x14ac:dyDescent="0.2">
      <c r="A66" s="455" t="s">
        <v>967</v>
      </c>
      <c r="B66" s="457" t="s">
        <v>966</v>
      </c>
      <c r="C66" s="453" t="s">
        <v>966</v>
      </c>
      <c r="D66" s="453" t="s">
        <v>966</v>
      </c>
      <c r="E66" s="453" t="s">
        <v>966</v>
      </c>
      <c r="F66" s="453" t="s">
        <v>966</v>
      </c>
      <c r="G66" s="457" t="s">
        <v>966</v>
      </c>
      <c r="H66" s="457" t="s">
        <v>966</v>
      </c>
      <c r="I66" s="457" t="s">
        <v>966</v>
      </c>
      <c r="J66" s="438"/>
      <c r="K66" s="465"/>
      <c r="L66" s="465"/>
      <c r="M66" s="465"/>
    </row>
    <row r="67" spans="1:13" ht="12" customHeight="1" x14ac:dyDescent="0.2">
      <c r="A67" s="455" t="s">
        <v>970</v>
      </c>
      <c r="B67" s="457" t="s">
        <v>966</v>
      </c>
      <c r="C67" s="453" t="s">
        <v>966</v>
      </c>
      <c r="D67" s="453" t="s">
        <v>966</v>
      </c>
      <c r="E67" s="453" t="s">
        <v>966</v>
      </c>
      <c r="F67" s="453" t="s">
        <v>966</v>
      </c>
      <c r="G67" s="457" t="s">
        <v>966</v>
      </c>
      <c r="H67" s="457" t="s">
        <v>966</v>
      </c>
      <c r="I67" s="457" t="s">
        <v>966</v>
      </c>
      <c r="J67" s="438"/>
      <c r="K67" s="465"/>
      <c r="L67" s="465"/>
      <c r="M67" s="465"/>
    </row>
    <row r="68" spans="1:13" ht="13.5" customHeight="1" x14ac:dyDescent="0.2">
      <c r="A68" s="455" t="s">
        <v>989</v>
      </c>
      <c r="B68" s="453" t="s">
        <v>990</v>
      </c>
      <c r="C68" s="453" t="s">
        <v>990</v>
      </c>
      <c r="D68" s="454"/>
      <c r="E68" s="454"/>
      <c r="F68" s="454"/>
      <c r="G68" s="453" t="s">
        <v>990</v>
      </c>
      <c r="H68" s="453" t="s">
        <v>990</v>
      </c>
      <c r="I68" s="453" t="s">
        <v>990</v>
      </c>
      <c r="J68" s="438"/>
      <c r="K68" s="465"/>
      <c r="L68" s="465"/>
      <c r="M68" s="465"/>
    </row>
    <row r="69" spans="1:13" ht="12" customHeight="1" x14ac:dyDescent="0.2">
      <c r="A69" s="456" t="s">
        <v>991</v>
      </c>
      <c r="B69" s="453">
        <v>160.84423498760432</v>
      </c>
      <c r="C69" s="453" t="s">
        <v>963</v>
      </c>
      <c r="D69" s="454"/>
      <c r="E69" s="454"/>
      <c r="F69" s="454"/>
      <c r="G69" s="453">
        <v>11.982609582526081</v>
      </c>
      <c r="H69" s="453">
        <v>1.12590964491E-3</v>
      </c>
      <c r="I69" s="453">
        <v>3.2168846997000002E-4</v>
      </c>
      <c r="J69" s="438"/>
      <c r="K69" s="465"/>
      <c r="L69" s="465"/>
      <c r="M69" s="465"/>
    </row>
    <row r="70" spans="1:13" ht="12" customHeight="1" x14ac:dyDescent="0.2">
      <c r="A70" s="455" t="s">
        <v>132</v>
      </c>
      <c r="B70" s="457">
        <v>19.40962725593937</v>
      </c>
      <c r="C70" s="453" t="s">
        <v>973</v>
      </c>
      <c r="D70" s="453">
        <v>77.400000000000134</v>
      </c>
      <c r="E70" s="453">
        <v>6.9999999999188196</v>
      </c>
      <c r="F70" s="453">
        <v>1.9999999999032101</v>
      </c>
      <c r="G70" s="457">
        <v>1.50230514960971</v>
      </c>
      <c r="H70" s="457">
        <v>1.3586739078999999E-4</v>
      </c>
      <c r="I70" s="457">
        <v>3.8819254509999998E-5</v>
      </c>
      <c r="J70" s="438"/>
      <c r="K70" s="465">
        <f t="shared" si="3"/>
        <v>8.1661323019782697E-2</v>
      </c>
      <c r="L70" s="465">
        <f t="shared" si="4"/>
        <v>7.3853909706957178E-6</v>
      </c>
      <c r="M70" s="465">
        <f t="shared" si="5"/>
        <v>2.1101117058354145E-6</v>
      </c>
    </row>
    <row r="71" spans="1:13" ht="12" customHeight="1" x14ac:dyDescent="0.2">
      <c r="A71" s="455" t="s">
        <v>992</v>
      </c>
      <c r="B71" s="457">
        <v>141.43460773166495</v>
      </c>
      <c r="C71" s="453" t="s">
        <v>973</v>
      </c>
      <c r="D71" s="453">
        <v>74.09999999999998</v>
      </c>
      <c r="E71" s="453">
        <v>6.9999999999883</v>
      </c>
      <c r="F71" s="453">
        <v>1.9999999999764599</v>
      </c>
      <c r="G71" s="457">
        <v>10.48030443291637</v>
      </c>
      <c r="H71" s="457">
        <v>9.9004225412E-4</v>
      </c>
      <c r="I71" s="457">
        <v>2.8286921545999998E-4</v>
      </c>
      <c r="J71" s="438"/>
      <c r="K71" s="465">
        <f t="shared" si="3"/>
        <v>7.8179638704985593E-2</v>
      </c>
      <c r="L71" s="465">
        <f t="shared" si="4"/>
        <v>7.3853909707690234E-6</v>
      </c>
      <c r="M71" s="465">
        <f t="shared" si="5"/>
        <v>2.1101117059126974E-6</v>
      </c>
    </row>
    <row r="72" spans="1:13" ht="12" customHeight="1" x14ac:dyDescent="0.2">
      <c r="A72" s="455" t="s">
        <v>29</v>
      </c>
      <c r="B72" s="457" t="s">
        <v>966</v>
      </c>
      <c r="C72" s="453" t="s">
        <v>966</v>
      </c>
      <c r="D72" s="453" t="s">
        <v>966</v>
      </c>
      <c r="E72" s="453" t="s">
        <v>966</v>
      </c>
      <c r="F72" s="453" t="s">
        <v>966</v>
      </c>
      <c r="G72" s="457" t="s">
        <v>966</v>
      </c>
      <c r="H72" s="457" t="s">
        <v>966</v>
      </c>
      <c r="I72" s="457" t="s">
        <v>966</v>
      </c>
      <c r="J72" s="438"/>
      <c r="K72" s="465"/>
      <c r="L72" s="465"/>
      <c r="M72" s="465"/>
    </row>
    <row r="73" spans="1:13" ht="12" customHeight="1" x14ac:dyDescent="0.2">
      <c r="A73" s="455" t="s">
        <v>993</v>
      </c>
      <c r="B73" s="453" t="s">
        <v>966</v>
      </c>
      <c r="C73" s="453" t="s">
        <v>966</v>
      </c>
      <c r="D73" s="454"/>
      <c r="E73" s="454"/>
      <c r="F73" s="454"/>
      <c r="G73" s="453" t="s">
        <v>966</v>
      </c>
      <c r="H73" s="453" t="s">
        <v>966</v>
      </c>
      <c r="I73" s="453" t="s">
        <v>966</v>
      </c>
      <c r="J73" s="438"/>
      <c r="K73" s="465"/>
      <c r="L73" s="465"/>
      <c r="M73" s="465"/>
    </row>
    <row r="74" spans="1:13" ht="12" customHeight="1" x14ac:dyDescent="0.2">
      <c r="A74" s="455" t="s">
        <v>967</v>
      </c>
      <c r="B74" s="457" t="s">
        <v>966</v>
      </c>
      <c r="C74" s="453" t="s">
        <v>966</v>
      </c>
      <c r="D74" s="453" t="s">
        <v>966</v>
      </c>
      <c r="E74" s="453" t="s">
        <v>966</v>
      </c>
      <c r="F74" s="453" t="s">
        <v>966</v>
      </c>
      <c r="G74" s="457" t="s">
        <v>966</v>
      </c>
      <c r="H74" s="457" t="s">
        <v>966</v>
      </c>
      <c r="I74" s="457" t="s">
        <v>966</v>
      </c>
      <c r="J74" s="438"/>
      <c r="K74" s="465"/>
      <c r="L74" s="465"/>
      <c r="M74" s="465"/>
    </row>
    <row r="75" spans="1:13" ht="12" customHeight="1" x14ac:dyDescent="0.2">
      <c r="A75" s="455" t="s">
        <v>970</v>
      </c>
      <c r="B75" s="457" t="s">
        <v>966</v>
      </c>
      <c r="C75" s="453" t="s">
        <v>966</v>
      </c>
      <c r="D75" s="453" t="s">
        <v>966</v>
      </c>
      <c r="E75" s="453" t="s">
        <v>966</v>
      </c>
      <c r="F75" s="453" t="s">
        <v>966</v>
      </c>
      <c r="G75" s="457" t="s">
        <v>966</v>
      </c>
      <c r="H75" s="457" t="s">
        <v>966</v>
      </c>
      <c r="I75" s="457" t="s">
        <v>966</v>
      </c>
      <c r="J75" s="438"/>
      <c r="K75" s="465"/>
      <c r="L75" s="465"/>
      <c r="M75" s="465"/>
    </row>
    <row r="76" spans="1:13" ht="13.5" customHeight="1" x14ac:dyDescent="0.2">
      <c r="A76" s="455" t="s">
        <v>994</v>
      </c>
      <c r="B76" s="453" t="s">
        <v>966</v>
      </c>
      <c r="C76" s="453" t="s">
        <v>966</v>
      </c>
      <c r="D76" s="454"/>
      <c r="E76" s="454"/>
      <c r="F76" s="454"/>
      <c r="G76" s="453" t="s">
        <v>966</v>
      </c>
      <c r="H76" s="453" t="s">
        <v>966</v>
      </c>
      <c r="I76" s="453" t="s">
        <v>966</v>
      </c>
      <c r="J76" s="438"/>
      <c r="K76" s="465"/>
      <c r="L76" s="465"/>
      <c r="M76" s="465"/>
    </row>
    <row r="77" spans="1:13" ht="12" customHeight="1" x14ac:dyDescent="0.2">
      <c r="A77" s="456" t="s">
        <v>995</v>
      </c>
      <c r="B77" s="453">
        <v>15186</v>
      </c>
      <c r="C77" s="453" t="s">
        <v>963</v>
      </c>
      <c r="D77" s="454"/>
      <c r="E77" s="454"/>
      <c r="F77" s="454"/>
      <c r="G77" s="453">
        <v>848.42912550000017</v>
      </c>
      <c r="H77" s="453">
        <v>1.5272000000000001E-2</v>
      </c>
      <c r="I77" s="453">
        <v>1.5401E-3</v>
      </c>
      <c r="J77" s="438"/>
      <c r="K77" s="465"/>
      <c r="L77" s="465"/>
      <c r="M77" s="465"/>
    </row>
    <row r="78" spans="1:13" ht="12" customHeight="1" x14ac:dyDescent="0.2">
      <c r="A78" s="462" t="s">
        <v>964</v>
      </c>
      <c r="B78" s="453">
        <v>43</v>
      </c>
      <c r="C78" s="453" t="s">
        <v>963</v>
      </c>
      <c r="D78" s="453">
        <v>73.358999999999995</v>
      </c>
      <c r="E78" s="453">
        <v>3</v>
      </c>
      <c r="F78" s="453">
        <v>0.6</v>
      </c>
      <c r="G78" s="453">
        <v>3.1544370000000002</v>
      </c>
      <c r="H78" s="453">
        <v>1.2899999999999999E-4</v>
      </c>
      <c r="I78" s="453">
        <v>2.58E-5</v>
      </c>
      <c r="J78" s="438"/>
      <c r="K78" s="465">
        <f t="shared" si="3"/>
        <v>7.7397842317935769E-2</v>
      </c>
      <c r="L78" s="465">
        <f t="shared" si="4"/>
        <v>3.1651675589063003E-6</v>
      </c>
      <c r="M78" s="465">
        <f t="shared" si="5"/>
        <v>6.3303351178126013E-7</v>
      </c>
    </row>
    <row r="79" spans="1:13" ht="12" customHeight="1" x14ac:dyDescent="0.2">
      <c r="A79" s="462" t="s">
        <v>965</v>
      </c>
      <c r="B79" s="453" t="s">
        <v>966</v>
      </c>
      <c r="C79" s="453" t="s">
        <v>966</v>
      </c>
      <c r="D79" s="453" t="s">
        <v>966</v>
      </c>
      <c r="E79" s="453" t="s">
        <v>966</v>
      </c>
      <c r="F79" s="453" t="s">
        <v>966</v>
      </c>
      <c r="G79" s="453" t="s">
        <v>966</v>
      </c>
      <c r="H79" s="453" t="s">
        <v>966</v>
      </c>
      <c r="I79" s="453" t="s">
        <v>966</v>
      </c>
      <c r="J79" s="438"/>
      <c r="K79" s="465"/>
      <c r="L79" s="465"/>
      <c r="M79" s="465"/>
    </row>
    <row r="80" spans="1:13" ht="12" customHeight="1" x14ac:dyDescent="0.2">
      <c r="A80" s="462" t="s">
        <v>967</v>
      </c>
      <c r="B80" s="453">
        <v>15143</v>
      </c>
      <c r="C80" s="453" t="s">
        <v>963</v>
      </c>
      <c r="D80" s="453">
        <v>55.819500000000012</v>
      </c>
      <c r="E80" s="453">
        <v>1</v>
      </c>
      <c r="F80" s="453">
        <v>0.1</v>
      </c>
      <c r="G80" s="453">
        <v>845.27468850000014</v>
      </c>
      <c r="H80" s="453">
        <v>1.5143E-2</v>
      </c>
      <c r="I80" s="453">
        <v>1.5143000000000001E-3</v>
      </c>
      <c r="J80" s="463"/>
      <c r="K80" s="465">
        <f t="shared" si="3"/>
        <v>5.8892690184790097E-2</v>
      </c>
      <c r="L80" s="465">
        <f t="shared" si="4"/>
        <v>1.0550558529687668E-6</v>
      </c>
      <c r="M80" s="465">
        <f t="shared" si="5"/>
        <v>1.0550558529687668E-7</v>
      </c>
    </row>
    <row r="81" spans="1:13" ht="12" customHeight="1" x14ac:dyDescent="0.2">
      <c r="A81" s="462" t="s">
        <v>996</v>
      </c>
      <c r="B81" s="453" t="s">
        <v>966</v>
      </c>
      <c r="C81" s="453" t="s">
        <v>966</v>
      </c>
      <c r="D81" s="453" t="s">
        <v>966</v>
      </c>
      <c r="E81" s="453" t="s">
        <v>966</v>
      </c>
      <c r="F81" s="453" t="s">
        <v>966</v>
      </c>
      <c r="G81" s="453" t="s">
        <v>966</v>
      </c>
      <c r="H81" s="453" t="s">
        <v>966</v>
      </c>
      <c r="I81" s="453" t="s">
        <v>966</v>
      </c>
      <c r="J81" s="463"/>
      <c r="K81" s="465"/>
      <c r="L81" s="465"/>
      <c r="M81" s="465"/>
    </row>
    <row r="82" spans="1:13" ht="12" customHeight="1" x14ac:dyDescent="0.2">
      <c r="A82" s="462" t="s">
        <v>997</v>
      </c>
      <c r="B82" s="453" t="s">
        <v>966</v>
      </c>
      <c r="C82" s="453" t="s">
        <v>966</v>
      </c>
      <c r="D82" s="453" t="s">
        <v>966</v>
      </c>
      <c r="E82" s="453" t="s">
        <v>966</v>
      </c>
      <c r="F82" s="453" t="s">
        <v>966</v>
      </c>
      <c r="G82" s="453" t="s">
        <v>966</v>
      </c>
      <c r="H82" s="453" t="s">
        <v>966</v>
      </c>
      <c r="I82" s="453" t="s">
        <v>966</v>
      </c>
      <c r="J82" s="463"/>
      <c r="K82" s="465"/>
      <c r="L82" s="465"/>
      <c r="M82" s="465"/>
    </row>
    <row r="83" spans="1:13" ht="12" customHeight="1" x14ac:dyDescent="0.2">
      <c r="A83" s="464" t="s">
        <v>998</v>
      </c>
      <c r="B83" s="457">
        <v>15186</v>
      </c>
      <c r="C83" s="453" t="s">
        <v>963</v>
      </c>
      <c r="D83" s="454"/>
      <c r="E83" s="454"/>
      <c r="F83" s="454"/>
      <c r="G83" s="457">
        <v>848.42912550000017</v>
      </c>
      <c r="H83" s="457">
        <v>1.5272000000000001E-2</v>
      </c>
      <c r="I83" s="457">
        <v>1.5401E-3</v>
      </c>
      <c r="J83" s="463"/>
      <c r="K83" s="465"/>
      <c r="L83" s="465"/>
      <c r="M83" s="465"/>
    </row>
    <row r="84" spans="1:13" ht="12" customHeight="1" x14ac:dyDescent="0.2">
      <c r="A84" s="462" t="s">
        <v>964</v>
      </c>
      <c r="B84" s="457">
        <v>43</v>
      </c>
      <c r="C84" s="453" t="s">
        <v>973</v>
      </c>
      <c r="D84" s="453">
        <v>73.358999999999995</v>
      </c>
      <c r="E84" s="453">
        <v>3</v>
      </c>
      <c r="F84" s="453">
        <v>0.6</v>
      </c>
      <c r="G84" s="457">
        <v>3.1544370000000002</v>
      </c>
      <c r="H84" s="457">
        <v>1.2899999999999999E-4</v>
      </c>
      <c r="I84" s="457">
        <v>2.58E-5</v>
      </c>
      <c r="J84" s="463"/>
      <c r="K84" s="465">
        <f t="shared" si="3"/>
        <v>7.7397842317935769E-2</v>
      </c>
      <c r="L84" s="465">
        <f t="shared" si="4"/>
        <v>3.1651675589063003E-6</v>
      </c>
      <c r="M84" s="465">
        <f t="shared" si="5"/>
        <v>6.3303351178126013E-7</v>
      </c>
    </row>
    <row r="85" spans="1:13" ht="12" customHeight="1" x14ac:dyDescent="0.2">
      <c r="A85" s="462" t="s">
        <v>965</v>
      </c>
      <c r="B85" s="457" t="s">
        <v>966</v>
      </c>
      <c r="C85" s="453" t="s">
        <v>966</v>
      </c>
      <c r="D85" s="453" t="s">
        <v>966</v>
      </c>
      <c r="E85" s="453" t="s">
        <v>966</v>
      </c>
      <c r="F85" s="453" t="s">
        <v>966</v>
      </c>
      <c r="G85" s="457" t="s">
        <v>966</v>
      </c>
      <c r="H85" s="457" t="s">
        <v>966</v>
      </c>
      <c r="I85" s="457" t="s">
        <v>966</v>
      </c>
      <c r="J85" s="463"/>
      <c r="K85" s="465"/>
      <c r="L85" s="465"/>
      <c r="M85" s="465"/>
    </row>
    <row r="86" spans="1:13" ht="12" customHeight="1" x14ac:dyDescent="0.2">
      <c r="A86" s="462" t="s">
        <v>967</v>
      </c>
      <c r="B86" s="457">
        <v>15143</v>
      </c>
      <c r="C86" s="453" t="s">
        <v>973</v>
      </c>
      <c r="D86" s="453">
        <v>55.819500000000012</v>
      </c>
      <c r="E86" s="453">
        <v>1</v>
      </c>
      <c r="F86" s="453">
        <v>0.1</v>
      </c>
      <c r="G86" s="457">
        <v>845.27468850000014</v>
      </c>
      <c r="H86" s="457">
        <v>1.5143E-2</v>
      </c>
      <c r="I86" s="457">
        <v>1.5143000000000001E-3</v>
      </c>
      <c r="J86" s="463"/>
      <c r="K86" s="465">
        <f t="shared" si="3"/>
        <v>5.8892690184790097E-2</v>
      </c>
      <c r="L86" s="465">
        <f t="shared" si="4"/>
        <v>1.0550558529687668E-6</v>
      </c>
      <c r="M86" s="465">
        <f t="shared" si="5"/>
        <v>1.0550558529687668E-7</v>
      </c>
    </row>
    <row r="87" spans="1:13" ht="12" customHeight="1" x14ac:dyDescent="0.2">
      <c r="A87" s="462" t="s">
        <v>996</v>
      </c>
      <c r="B87" s="457" t="s">
        <v>966</v>
      </c>
      <c r="C87" s="453" t="s">
        <v>966</v>
      </c>
      <c r="D87" s="453" t="s">
        <v>966</v>
      </c>
      <c r="E87" s="453" t="s">
        <v>966</v>
      </c>
      <c r="F87" s="453" t="s">
        <v>966</v>
      </c>
      <c r="G87" s="457" t="s">
        <v>966</v>
      </c>
      <c r="H87" s="457" t="s">
        <v>966</v>
      </c>
      <c r="I87" s="457" t="s">
        <v>966</v>
      </c>
      <c r="J87" s="463"/>
      <c r="K87" s="465"/>
      <c r="L87" s="465"/>
      <c r="M87" s="465"/>
    </row>
    <row r="88" spans="1:13" ht="12" customHeight="1" x14ac:dyDescent="0.2">
      <c r="A88" s="462" t="s">
        <v>997</v>
      </c>
      <c r="B88" s="457" t="s">
        <v>966</v>
      </c>
      <c r="C88" s="453" t="s">
        <v>966</v>
      </c>
      <c r="D88" s="453" t="s">
        <v>966</v>
      </c>
      <c r="E88" s="453" t="s">
        <v>966</v>
      </c>
      <c r="F88" s="453" t="s">
        <v>966</v>
      </c>
      <c r="G88" s="457" t="s">
        <v>966</v>
      </c>
      <c r="H88" s="457" t="s">
        <v>966</v>
      </c>
      <c r="I88" s="457" t="s">
        <v>966</v>
      </c>
      <c r="J88" s="463"/>
      <c r="K88" s="465"/>
      <c r="L88" s="465"/>
      <c r="M88" s="465"/>
    </row>
    <row r="89" spans="1:13" ht="12" customHeight="1" x14ac:dyDescent="0.2">
      <c r="A89" s="464" t="s">
        <v>999</v>
      </c>
      <c r="B89" s="457" t="s">
        <v>966</v>
      </c>
      <c r="C89" s="453" t="s">
        <v>966</v>
      </c>
      <c r="D89" s="454"/>
      <c r="E89" s="454"/>
      <c r="F89" s="454"/>
      <c r="G89" s="457" t="s">
        <v>966</v>
      </c>
      <c r="H89" s="457" t="s">
        <v>966</v>
      </c>
      <c r="I89" s="457" t="s">
        <v>966</v>
      </c>
      <c r="J89" s="463"/>
      <c r="K89" s="465"/>
      <c r="L89" s="465"/>
      <c r="M89" s="465"/>
    </row>
    <row r="90" spans="1:13" ht="12" customHeight="1" x14ac:dyDescent="0.2">
      <c r="A90" s="723" t="s">
        <v>1000</v>
      </c>
      <c r="B90" s="723"/>
      <c r="C90" s="438"/>
      <c r="D90" s="438"/>
      <c r="E90" s="438"/>
      <c r="F90" s="438"/>
      <c r="G90" s="438"/>
      <c r="H90" s="438"/>
      <c r="I90" s="438"/>
      <c r="J90" s="463"/>
    </row>
  </sheetData>
  <mergeCells count="14">
    <mergeCell ref="I6:I7"/>
    <mergeCell ref="E8:F8"/>
    <mergeCell ref="G8:I8"/>
    <mergeCell ref="A90:B90"/>
    <mergeCell ref="A1:B1"/>
    <mergeCell ref="B5:C5"/>
    <mergeCell ref="D5:F5"/>
    <mergeCell ref="G5:I5"/>
    <mergeCell ref="B6:C7"/>
    <mergeCell ref="D6:D7"/>
    <mergeCell ref="E6:E7"/>
    <mergeCell ref="F6:F7"/>
    <mergeCell ref="G6:G7"/>
    <mergeCell ref="H6:H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O111"/>
  <sheetViews>
    <sheetView workbookViewId="0">
      <selection sqref="A1:B1"/>
    </sheetView>
  </sheetViews>
  <sheetFormatPr defaultColWidth="9.140625" defaultRowHeight="12" customHeight="1" x14ac:dyDescent="0.2"/>
  <cols>
    <col min="1" max="1" width="58.42578125" style="489" customWidth="1"/>
    <col min="2" max="2" width="24.140625" style="489" customWidth="1"/>
    <col min="3" max="3" width="13.28515625" style="489" customWidth="1"/>
    <col min="4" max="4" width="15" style="489" customWidth="1"/>
    <col min="5" max="5" width="14.85546875" style="489" customWidth="1"/>
    <col min="6" max="6" width="14.7109375" style="489" customWidth="1"/>
    <col min="7" max="7" width="16.5703125" style="489" customWidth="1"/>
    <col min="8" max="8" width="16.85546875" style="489" customWidth="1"/>
    <col min="9" max="9" width="17.42578125" style="489" customWidth="1"/>
    <col min="10" max="10" width="16.5703125" style="489" customWidth="1"/>
    <col min="11" max="11" width="9.5703125" style="489" customWidth="1"/>
    <col min="12" max="16384" width="9.140625" style="489"/>
  </cols>
  <sheetData>
    <row r="1" spans="1:15" ht="12" customHeight="1" thickBot="1" x14ac:dyDescent="0.3"/>
    <row r="2" spans="1:15" ht="15.75" customHeight="1" x14ac:dyDescent="0.3">
      <c r="A2" s="743" t="s">
        <v>942</v>
      </c>
      <c r="B2" s="724"/>
      <c r="C2" s="487"/>
      <c r="D2" s="487"/>
      <c r="E2" s="487"/>
      <c r="F2" s="487"/>
      <c r="G2" s="487"/>
      <c r="H2" s="487"/>
      <c r="I2" s="437" t="s">
        <v>943</v>
      </c>
      <c r="J2" s="488"/>
    </row>
    <row r="3" spans="1:15" ht="15.75" customHeight="1" x14ac:dyDescent="0.3">
      <c r="A3" s="744" t="s">
        <v>944</v>
      </c>
      <c r="B3" s="745"/>
      <c r="C3" s="490"/>
      <c r="D3" s="490"/>
      <c r="E3" s="490"/>
      <c r="F3" s="490"/>
      <c r="G3" s="490"/>
      <c r="H3" s="490"/>
      <c r="I3" s="443" t="s">
        <v>945</v>
      </c>
      <c r="J3" s="491"/>
      <c r="K3" s="466"/>
      <c r="L3" s="439">
        <v>1</v>
      </c>
      <c r="M3" s="439" t="s">
        <v>1001</v>
      </c>
      <c r="N3" s="439">
        <v>947817.12</v>
      </c>
      <c r="O3" s="439" t="s">
        <v>155</v>
      </c>
    </row>
    <row r="4" spans="1:15" ht="15.75" customHeight="1" x14ac:dyDescent="0.3">
      <c r="A4" s="483" t="s">
        <v>1032</v>
      </c>
      <c r="B4" s="441"/>
      <c r="C4" s="490"/>
      <c r="D4" s="490"/>
      <c r="E4" s="490"/>
      <c r="F4" s="490"/>
      <c r="G4" s="490"/>
      <c r="H4" s="492"/>
      <c r="I4" s="443" t="s">
        <v>947</v>
      </c>
      <c r="J4" s="491"/>
      <c r="K4" s="466"/>
      <c r="L4" s="466"/>
      <c r="M4" s="466"/>
      <c r="N4" s="466"/>
      <c r="O4" s="466"/>
    </row>
    <row r="5" spans="1:15" ht="12.75" customHeight="1" thickBot="1" x14ac:dyDescent="0.3">
      <c r="A5" s="493"/>
      <c r="B5" s="490"/>
      <c r="C5" s="490"/>
      <c r="D5" s="490"/>
      <c r="E5" s="490"/>
      <c r="F5" s="490"/>
      <c r="G5" s="490"/>
      <c r="H5" s="490"/>
      <c r="I5" s="490"/>
      <c r="J5" s="491"/>
      <c r="K5" s="466"/>
      <c r="L5" s="466"/>
      <c r="M5" s="466"/>
      <c r="N5" s="466"/>
      <c r="O5" s="466"/>
    </row>
    <row r="6" spans="1:15" ht="14.25" customHeight="1" x14ac:dyDescent="0.25">
      <c r="A6" s="494" t="s">
        <v>948</v>
      </c>
      <c r="B6" s="746" t="s">
        <v>949</v>
      </c>
      <c r="C6" s="747"/>
      <c r="D6" s="746" t="s">
        <v>950</v>
      </c>
      <c r="E6" s="748"/>
      <c r="F6" s="749"/>
      <c r="G6" s="746" t="s">
        <v>951</v>
      </c>
      <c r="H6" s="750"/>
      <c r="I6" s="750"/>
      <c r="J6" s="751"/>
      <c r="K6" s="466"/>
      <c r="L6" s="466"/>
      <c r="M6" s="466"/>
      <c r="N6" s="466"/>
      <c r="O6" s="466"/>
    </row>
    <row r="7" spans="1:15" ht="13.5" customHeight="1" x14ac:dyDescent="0.2">
      <c r="A7" s="495"/>
      <c r="B7" s="759" t="s">
        <v>952</v>
      </c>
      <c r="C7" s="760"/>
      <c r="D7" s="752" t="s">
        <v>1033</v>
      </c>
      <c r="E7" s="752" t="s">
        <v>1034</v>
      </c>
      <c r="F7" s="752" t="s">
        <v>1035</v>
      </c>
      <c r="G7" s="763" t="s">
        <v>1036</v>
      </c>
      <c r="H7" s="752" t="s">
        <v>1034</v>
      </c>
      <c r="I7" s="752" t="s">
        <v>1035</v>
      </c>
      <c r="J7" s="496" t="s">
        <v>1037</v>
      </c>
      <c r="K7" s="466"/>
      <c r="L7" s="466"/>
      <c r="M7" s="466"/>
      <c r="N7" s="466"/>
      <c r="O7" s="466"/>
    </row>
    <row r="8" spans="1:15" ht="13.5" customHeight="1" x14ac:dyDescent="0.2">
      <c r="A8" s="495"/>
      <c r="B8" s="761"/>
      <c r="C8" s="762"/>
      <c r="D8" s="753"/>
      <c r="E8" s="753"/>
      <c r="F8" s="753"/>
      <c r="G8" s="764"/>
      <c r="H8" s="753"/>
      <c r="I8" s="753"/>
      <c r="J8" s="497" t="s">
        <v>1028</v>
      </c>
      <c r="K8" s="439" t="s">
        <v>87</v>
      </c>
      <c r="L8" s="439" t="s">
        <v>85</v>
      </c>
      <c r="M8" s="439" t="s">
        <v>86</v>
      </c>
      <c r="N8" s="466"/>
      <c r="O8" s="466"/>
    </row>
    <row r="9" spans="1:15" ht="15" customHeight="1" thickBot="1" x14ac:dyDescent="0.3">
      <c r="A9" s="498"/>
      <c r="B9" s="499" t="s">
        <v>957</v>
      </c>
      <c r="C9" s="500" t="s">
        <v>1038</v>
      </c>
      <c r="D9" s="500" t="s">
        <v>959</v>
      </c>
      <c r="E9" s="754" t="s">
        <v>960</v>
      </c>
      <c r="F9" s="755"/>
      <c r="G9" s="754" t="s">
        <v>961</v>
      </c>
      <c r="H9" s="756"/>
      <c r="I9" s="756"/>
      <c r="J9" s="757"/>
      <c r="K9" s="439" t="s">
        <v>1002</v>
      </c>
      <c r="L9" s="439" t="s">
        <v>1002</v>
      </c>
      <c r="M9" s="439" t="s">
        <v>1002</v>
      </c>
      <c r="N9" s="466"/>
      <c r="O9" s="466"/>
    </row>
    <row r="10" spans="1:15" ht="12.75" customHeight="1" thickTop="1" x14ac:dyDescent="0.25">
      <c r="A10" s="501" t="s">
        <v>1039</v>
      </c>
      <c r="B10" s="453">
        <v>408550.39554317546</v>
      </c>
      <c r="C10" s="453" t="s">
        <v>963</v>
      </c>
      <c r="D10" s="454"/>
      <c r="E10" s="454"/>
      <c r="F10" s="454"/>
      <c r="G10" s="453">
        <v>29742.220075275894</v>
      </c>
      <c r="H10" s="453">
        <v>4.2590690000000002</v>
      </c>
      <c r="I10" s="453">
        <v>0.59448719999999999</v>
      </c>
      <c r="J10" s="453" t="s">
        <v>966</v>
      </c>
      <c r="K10" s="489">
        <f t="shared" ref="K10" si="0">D10*1000/(1000*$N$3)*1000</f>
        <v>0</v>
      </c>
      <c r="L10" s="489">
        <f>E10*1000/(1000*$N$3)</f>
        <v>0</v>
      </c>
      <c r="M10" s="489">
        <f>F10*1000/(1000*$N$3)</f>
        <v>0</v>
      </c>
    </row>
    <row r="11" spans="1:15" ht="12" customHeight="1" x14ac:dyDescent="0.25">
      <c r="A11" s="462" t="s">
        <v>964</v>
      </c>
      <c r="B11" s="453">
        <v>30017</v>
      </c>
      <c r="C11" s="453" t="s">
        <v>973</v>
      </c>
      <c r="D11" s="453">
        <v>67.774964186960716</v>
      </c>
      <c r="E11" s="453">
        <v>2.1147682979644902</v>
      </c>
      <c r="F11" s="453">
        <v>0.37869207449112002</v>
      </c>
      <c r="G11" s="453">
        <v>2034.4010999999998</v>
      </c>
      <c r="H11" s="453">
        <v>6.3478999999999994E-2</v>
      </c>
      <c r="I11" s="453">
        <v>1.1367199999999999E-2</v>
      </c>
      <c r="J11" s="453" t="s">
        <v>966</v>
      </c>
      <c r="K11" s="489">
        <f t="shared" ref="K11:K17" si="1">D11*1000/(1000*$N$3)*1000</f>
        <v>7.1506372650201461E-2</v>
      </c>
      <c r="L11" s="489">
        <f t="shared" ref="L11:L17" si="2">E11*1000/(1000*$N$3)</f>
        <v>2.2311986704402322E-6</v>
      </c>
      <c r="M11" s="489">
        <f t="shared" ref="M11:M17" si="3">F11*1000/(1000*$N$3)</f>
        <v>3.995412896647404E-7</v>
      </c>
    </row>
    <row r="12" spans="1:15" ht="12" customHeight="1" x14ac:dyDescent="0.25">
      <c r="A12" s="462" t="s">
        <v>965</v>
      </c>
      <c r="B12" s="453">
        <v>167756.39554317549</v>
      </c>
      <c r="C12" s="453" t="s">
        <v>973</v>
      </c>
      <c r="D12" s="453">
        <v>104.1534584639965</v>
      </c>
      <c r="E12" s="453">
        <v>10.52540497358004</v>
      </c>
      <c r="F12" s="453">
        <v>1.5713880782098399</v>
      </c>
      <c r="G12" s="453">
        <v>17472.408775275897</v>
      </c>
      <c r="H12" s="453">
        <v>1.7657039999999999</v>
      </c>
      <c r="I12" s="453">
        <v>0.26361040000000002</v>
      </c>
      <c r="J12" s="453" t="s">
        <v>966</v>
      </c>
      <c r="K12" s="489">
        <f t="shared" si="1"/>
        <v>0.10988771595937886</v>
      </c>
      <c r="L12" s="489">
        <f t="shared" si="2"/>
        <v>1.1104890122242189E-5</v>
      </c>
      <c r="M12" s="489">
        <f t="shared" si="3"/>
        <v>1.657902189200634E-6</v>
      </c>
    </row>
    <row r="13" spans="1:15" ht="12" customHeight="1" x14ac:dyDescent="0.25">
      <c r="A13" s="462" t="s">
        <v>967</v>
      </c>
      <c r="B13" s="453">
        <v>133902</v>
      </c>
      <c r="C13" s="453" t="s">
        <v>973</v>
      </c>
      <c r="D13" s="453">
        <v>56.1</v>
      </c>
      <c r="E13" s="453">
        <v>1</v>
      </c>
      <c r="F13" s="453">
        <v>0.1</v>
      </c>
      <c r="G13" s="453">
        <v>7511.9022000000004</v>
      </c>
      <c r="H13" s="453">
        <v>0.13390199999999999</v>
      </c>
      <c r="I13" s="453">
        <v>1.33902E-2</v>
      </c>
      <c r="J13" s="453" t="s">
        <v>966</v>
      </c>
      <c r="K13" s="489">
        <f t="shared" si="1"/>
        <v>5.9188633351547816E-2</v>
      </c>
      <c r="L13" s="489">
        <f t="shared" si="2"/>
        <v>1.0550558529687668E-6</v>
      </c>
      <c r="M13" s="489">
        <f t="shared" si="3"/>
        <v>1.0550558529687668E-7</v>
      </c>
    </row>
    <row r="14" spans="1:15" ht="12" customHeight="1" x14ac:dyDescent="0.25">
      <c r="A14" s="462" t="s">
        <v>996</v>
      </c>
      <c r="B14" s="453">
        <v>20501.999999999996</v>
      </c>
      <c r="C14" s="453" t="s">
        <v>973</v>
      </c>
      <c r="D14" s="453">
        <v>132.84108867427571</v>
      </c>
      <c r="E14" s="453">
        <v>30.000000000000011</v>
      </c>
      <c r="F14" s="453">
        <v>4</v>
      </c>
      <c r="G14" s="453">
        <v>2723.5080000000003</v>
      </c>
      <c r="H14" s="453">
        <v>0.61506000000000005</v>
      </c>
      <c r="I14" s="453">
        <v>8.2007999999999998E-2</v>
      </c>
      <c r="J14" s="453" t="s">
        <v>966</v>
      </c>
      <c r="K14" s="489">
        <f t="shared" si="1"/>
        <v>0.14015476812053754</v>
      </c>
      <c r="L14" s="489">
        <f t="shared" si="2"/>
        <v>3.1651675589063018E-5</v>
      </c>
      <c r="M14" s="489">
        <f t="shared" si="3"/>
        <v>4.2202234118750674E-6</v>
      </c>
    </row>
    <row r="15" spans="1:15" ht="13.5" customHeight="1" x14ac:dyDescent="0.25">
      <c r="A15" s="462" t="s">
        <v>1040</v>
      </c>
      <c r="B15" s="453" t="s">
        <v>966</v>
      </c>
      <c r="C15" s="453" t="s">
        <v>966</v>
      </c>
      <c r="D15" s="453" t="s">
        <v>966</v>
      </c>
      <c r="E15" s="453" t="s">
        <v>966</v>
      </c>
      <c r="F15" s="453" t="s">
        <v>966</v>
      </c>
      <c r="G15" s="453" t="s">
        <v>966</v>
      </c>
      <c r="H15" s="453" t="s">
        <v>966</v>
      </c>
      <c r="I15" s="453" t="s">
        <v>966</v>
      </c>
      <c r="J15" s="453" t="s">
        <v>966</v>
      </c>
    </row>
    <row r="16" spans="1:15" ht="12" customHeight="1" x14ac:dyDescent="0.25">
      <c r="A16" s="462" t="s">
        <v>997</v>
      </c>
      <c r="B16" s="453">
        <v>56373</v>
      </c>
      <c r="C16" s="453" t="s">
        <v>973</v>
      </c>
      <c r="D16" s="453">
        <v>111.31428875525518</v>
      </c>
      <c r="E16" s="453">
        <v>29.817891543824171</v>
      </c>
      <c r="F16" s="453">
        <v>3.9755095524453199</v>
      </c>
      <c r="G16" s="453">
        <v>6275.1203999999998</v>
      </c>
      <c r="H16" s="453">
        <v>1.6809240000000001</v>
      </c>
      <c r="I16" s="453">
        <v>0.22411139999999999</v>
      </c>
      <c r="J16" s="453" t="s">
        <v>966</v>
      </c>
      <c r="K16" s="489">
        <f t="shared" si="1"/>
        <v>0.11744279187028736</v>
      </c>
      <c r="L16" s="489">
        <f t="shared" si="2"/>
        <v>3.145954099649959E-5</v>
      </c>
      <c r="M16" s="489">
        <f t="shared" si="3"/>
        <v>4.1943846218406777E-6</v>
      </c>
    </row>
    <row r="17" spans="1:13" ht="12" customHeight="1" x14ac:dyDescent="0.25">
      <c r="A17" s="502" t="s">
        <v>1041</v>
      </c>
      <c r="B17" s="453">
        <v>54806.395543175488</v>
      </c>
      <c r="C17" s="453" t="s">
        <v>963</v>
      </c>
      <c r="D17" s="454"/>
      <c r="E17" s="454"/>
      <c r="F17" s="454"/>
      <c r="G17" s="453">
        <v>6181.0743957464438</v>
      </c>
      <c r="H17" s="453">
        <v>0.52568899999999996</v>
      </c>
      <c r="I17" s="453">
        <v>7.7009999999999995E-2</v>
      </c>
      <c r="J17" s="453" t="s">
        <v>966</v>
      </c>
      <c r="K17" s="489">
        <f t="shared" si="1"/>
        <v>0</v>
      </c>
      <c r="L17" s="489">
        <f t="shared" si="2"/>
        <v>0</v>
      </c>
      <c r="M17" s="489">
        <f t="shared" si="3"/>
        <v>0</v>
      </c>
    </row>
    <row r="18" spans="1:13" ht="12" customHeight="1" x14ac:dyDescent="0.25">
      <c r="A18" s="462" t="s">
        <v>964</v>
      </c>
      <c r="B18" s="457">
        <v>133</v>
      </c>
      <c r="C18" s="453" t="s">
        <v>973</v>
      </c>
      <c r="D18" s="453">
        <v>70.295488721804503</v>
      </c>
      <c r="E18" s="453">
        <v>2.30827067669173</v>
      </c>
      <c r="F18" s="453">
        <v>0.42706766917292999</v>
      </c>
      <c r="G18" s="457">
        <v>9.3492999999999995</v>
      </c>
      <c r="H18" s="457">
        <v>3.0699999999999998E-4</v>
      </c>
      <c r="I18" s="457">
        <v>5.6799999999999998E-5</v>
      </c>
      <c r="J18" s="457" t="s">
        <v>966</v>
      </c>
    </row>
    <row r="19" spans="1:13" ht="12" customHeight="1" x14ac:dyDescent="0.25">
      <c r="A19" s="462" t="s">
        <v>965</v>
      </c>
      <c r="B19" s="457">
        <v>38576.395543175488</v>
      </c>
      <c r="C19" s="453" t="s">
        <v>973</v>
      </c>
      <c r="D19" s="453">
        <v>136.57936210887209</v>
      </c>
      <c r="E19" s="453">
        <v>13.201233366399681</v>
      </c>
      <c r="F19" s="453">
        <v>1.95299739488824</v>
      </c>
      <c r="G19" s="457">
        <v>5268.7394957464439</v>
      </c>
      <c r="H19" s="457">
        <v>0.50925600000000004</v>
      </c>
      <c r="I19" s="457">
        <v>7.5339600000000007E-2</v>
      </c>
      <c r="J19" s="457" t="s">
        <v>966</v>
      </c>
    </row>
    <row r="20" spans="1:13" ht="12" customHeight="1" x14ac:dyDescent="0.2">
      <c r="A20" s="462" t="s">
        <v>967</v>
      </c>
      <c r="B20" s="457">
        <v>16096</v>
      </c>
      <c r="C20" s="453" t="s">
        <v>973</v>
      </c>
      <c r="D20" s="453">
        <v>56.1</v>
      </c>
      <c r="E20" s="453">
        <v>1</v>
      </c>
      <c r="F20" s="453">
        <v>0.1</v>
      </c>
      <c r="G20" s="457">
        <v>902.98559999999998</v>
      </c>
      <c r="H20" s="457">
        <v>1.6095999999999999E-2</v>
      </c>
      <c r="I20" s="457">
        <v>1.6096000000000001E-3</v>
      </c>
      <c r="J20" s="457" t="s">
        <v>966</v>
      </c>
    </row>
    <row r="21" spans="1:13" ht="12" customHeight="1" x14ac:dyDescent="0.2">
      <c r="A21" s="462" t="s">
        <v>996</v>
      </c>
      <c r="B21" s="457" t="s">
        <v>966</v>
      </c>
      <c r="C21" s="453" t="s">
        <v>973</v>
      </c>
      <c r="D21" s="453" t="s">
        <v>966</v>
      </c>
      <c r="E21" s="453" t="s">
        <v>966</v>
      </c>
      <c r="F21" s="453" t="s">
        <v>966</v>
      </c>
      <c r="G21" s="457" t="s">
        <v>966</v>
      </c>
      <c r="H21" s="457" t="s">
        <v>966</v>
      </c>
      <c r="I21" s="457" t="s">
        <v>966</v>
      </c>
      <c r="J21" s="457" t="s">
        <v>966</v>
      </c>
    </row>
    <row r="22" spans="1:13" ht="13.5" customHeight="1" x14ac:dyDescent="0.2">
      <c r="A22" s="462" t="s">
        <v>1040</v>
      </c>
      <c r="B22" s="457" t="s">
        <v>966</v>
      </c>
      <c r="C22" s="453" t="s">
        <v>966</v>
      </c>
      <c r="D22" s="453" t="s">
        <v>966</v>
      </c>
      <c r="E22" s="453" t="s">
        <v>966</v>
      </c>
      <c r="F22" s="453" t="s">
        <v>966</v>
      </c>
      <c r="G22" s="457" t="s">
        <v>966</v>
      </c>
      <c r="H22" s="457" t="s">
        <v>966</v>
      </c>
      <c r="I22" s="457" t="s">
        <v>966</v>
      </c>
      <c r="J22" s="457" t="s">
        <v>966</v>
      </c>
    </row>
    <row r="23" spans="1:13" ht="12" customHeight="1" x14ac:dyDescent="0.2">
      <c r="A23" s="462" t="s">
        <v>997</v>
      </c>
      <c r="B23" s="457">
        <v>1</v>
      </c>
      <c r="C23" s="453" t="s">
        <v>973</v>
      </c>
      <c r="D23" s="453">
        <v>112</v>
      </c>
      <c r="E23" s="453">
        <v>30</v>
      </c>
      <c r="F23" s="453">
        <v>4</v>
      </c>
      <c r="G23" s="457">
        <v>0.112</v>
      </c>
      <c r="H23" s="457">
        <v>3.0000000000000001E-5</v>
      </c>
      <c r="I23" s="457">
        <v>3.9999999999999998E-6</v>
      </c>
      <c r="J23" s="457" t="s">
        <v>966</v>
      </c>
    </row>
    <row r="24" spans="1:13" ht="12" customHeight="1" x14ac:dyDescent="0.2">
      <c r="A24" s="502" t="s">
        <v>1042</v>
      </c>
      <c r="B24" s="453">
        <v>15089</v>
      </c>
      <c r="C24" s="453" t="s">
        <v>963</v>
      </c>
      <c r="D24" s="454"/>
      <c r="E24" s="454"/>
      <c r="F24" s="454"/>
      <c r="G24" s="453">
        <v>1168.5813972933333</v>
      </c>
      <c r="H24" s="453">
        <v>7.4635000000000007E-2</v>
      </c>
      <c r="I24" s="453">
        <v>1.08194E-2</v>
      </c>
      <c r="J24" s="453" t="s">
        <v>966</v>
      </c>
    </row>
    <row r="25" spans="1:13" ht="12" customHeight="1" x14ac:dyDescent="0.2">
      <c r="A25" s="462" t="s">
        <v>964</v>
      </c>
      <c r="B25" s="457">
        <v>253</v>
      </c>
      <c r="C25" s="453" t="s">
        <v>973</v>
      </c>
      <c r="D25" s="453">
        <v>75.143478260869571</v>
      </c>
      <c r="E25" s="453">
        <v>3</v>
      </c>
      <c r="F25" s="453">
        <v>0.6</v>
      </c>
      <c r="G25" s="457">
        <v>19.011299999999999</v>
      </c>
      <c r="H25" s="457">
        <v>7.5900000000000002E-4</v>
      </c>
      <c r="I25" s="457">
        <v>1.518E-4</v>
      </c>
      <c r="J25" s="457" t="s">
        <v>966</v>
      </c>
    </row>
    <row r="26" spans="1:13" ht="12" customHeight="1" x14ac:dyDescent="0.2">
      <c r="A26" s="462" t="s">
        <v>965</v>
      </c>
      <c r="B26" s="457">
        <v>7886.0000000000009</v>
      </c>
      <c r="C26" s="453" t="s">
        <v>973</v>
      </c>
      <c r="D26" s="453">
        <v>96.332119869811464</v>
      </c>
      <c r="E26" s="453">
        <v>8.4866852650266296</v>
      </c>
      <c r="F26" s="453">
        <v>1.2645954856708099</v>
      </c>
      <c r="G26" s="457">
        <v>759.67509729333335</v>
      </c>
      <c r="H26" s="457">
        <v>6.6925999999999999E-2</v>
      </c>
      <c r="I26" s="457">
        <v>9.9725999999999999E-3</v>
      </c>
      <c r="J26" s="457" t="s">
        <v>966</v>
      </c>
    </row>
    <row r="27" spans="1:13" ht="12" customHeight="1" x14ac:dyDescent="0.2">
      <c r="A27" s="462" t="s">
        <v>967</v>
      </c>
      <c r="B27" s="457">
        <v>6950</v>
      </c>
      <c r="C27" s="453" t="s">
        <v>973</v>
      </c>
      <c r="D27" s="453">
        <v>56.100000000000009</v>
      </c>
      <c r="E27" s="453">
        <v>1</v>
      </c>
      <c r="F27" s="453">
        <v>0.1</v>
      </c>
      <c r="G27" s="457">
        <v>389.89500000000004</v>
      </c>
      <c r="H27" s="457">
        <v>6.9499999999999996E-3</v>
      </c>
      <c r="I27" s="457">
        <v>6.9499999999999998E-4</v>
      </c>
      <c r="J27" s="457" t="s">
        <v>966</v>
      </c>
    </row>
    <row r="28" spans="1:13" ht="12" customHeight="1" x14ac:dyDescent="0.2">
      <c r="A28" s="462" t="s">
        <v>996</v>
      </c>
      <c r="B28" s="457" t="s">
        <v>966</v>
      </c>
      <c r="C28" s="453" t="s">
        <v>973</v>
      </c>
      <c r="D28" s="453" t="s">
        <v>966</v>
      </c>
      <c r="E28" s="453" t="s">
        <v>966</v>
      </c>
      <c r="F28" s="453" t="s">
        <v>966</v>
      </c>
      <c r="G28" s="457" t="s">
        <v>966</v>
      </c>
      <c r="H28" s="457" t="s">
        <v>966</v>
      </c>
      <c r="I28" s="457" t="s">
        <v>966</v>
      </c>
      <c r="J28" s="457" t="s">
        <v>966</v>
      </c>
    </row>
    <row r="29" spans="1:13" ht="13.5" customHeight="1" x14ac:dyDescent="0.2">
      <c r="A29" s="462" t="s">
        <v>1040</v>
      </c>
      <c r="B29" s="457" t="s">
        <v>966</v>
      </c>
      <c r="C29" s="453" t="s">
        <v>966</v>
      </c>
      <c r="D29" s="453" t="s">
        <v>966</v>
      </c>
      <c r="E29" s="453" t="s">
        <v>966</v>
      </c>
      <c r="F29" s="453" t="s">
        <v>966</v>
      </c>
      <c r="G29" s="457" t="s">
        <v>966</v>
      </c>
      <c r="H29" s="457" t="s">
        <v>966</v>
      </c>
      <c r="I29" s="457" t="s">
        <v>966</v>
      </c>
      <c r="J29" s="457" t="s">
        <v>966</v>
      </c>
    </row>
    <row r="30" spans="1:13" ht="12" customHeight="1" x14ac:dyDescent="0.2">
      <c r="A30" s="462" t="s">
        <v>997</v>
      </c>
      <c r="B30" s="457" t="s">
        <v>966</v>
      </c>
      <c r="C30" s="453" t="s">
        <v>973</v>
      </c>
      <c r="D30" s="453" t="s">
        <v>966</v>
      </c>
      <c r="E30" s="453" t="s">
        <v>966</v>
      </c>
      <c r="F30" s="453" t="s">
        <v>966</v>
      </c>
      <c r="G30" s="457" t="s">
        <v>966</v>
      </c>
      <c r="H30" s="457" t="s">
        <v>966</v>
      </c>
      <c r="I30" s="457" t="s">
        <v>966</v>
      </c>
      <c r="J30" s="457" t="s">
        <v>966</v>
      </c>
    </row>
    <row r="31" spans="1:13" ht="12" customHeight="1" x14ac:dyDescent="0.2">
      <c r="A31" s="502" t="s">
        <v>1043</v>
      </c>
      <c r="B31" s="453">
        <v>79133</v>
      </c>
      <c r="C31" s="453" t="s">
        <v>963</v>
      </c>
      <c r="D31" s="454"/>
      <c r="E31" s="454"/>
      <c r="F31" s="454"/>
      <c r="G31" s="453">
        <v>6537.5071144133335</v>
      </c>
      <c r="H31" s="453">
        <v>0.56467100000000003</v>
      </c>
      <c r="I31" s="453">
        <v>8.3259E-2</v>
      </c>
      <c r="J31" s="453" t="s">
        <v>966</v>
      </c>
    </row>
    <row r="32" spans="1:13" ht="12" customHeight="1" x14ac:dyDescent="0.2">
      <c r="A32" s="462" t="s">
        <v>964</v>
      </c>
      <c r="B32" s="457">
        <v>13302</v>
      </c>
      <c r="C32" s="453" t="s">
        <v>973</v>
      </c>
      <c r="D32" s="453">
        <v>61.31380243572395</v>
      </c>
      <c r="E32" s="453">
        <v>1.4312133513757299</v>
      </c>
      <c r="F32" s="453">
        <v>0.20780333784393001</v>
      </c>
      <c r="G32" s="457">
        <v>815.59619999999995</v>
      </c>
      <c r="H32" s="457">
        <v>1.9037999999999999E-2</v>
      </c>
      <c r="I32" s="457">
        <v>2.7642000000000001E-3</v>
      </c>
      <c r="J32" s="457" t="s">
        <v>966</v>
      </c>
    </row>
    <row r="33" spans="1:10" ht="12" customHeight="1" x14ac:dyDescent="0.2">
      <c r="A33" s="462" t="s">
        <v>965</v>
      </c>
      <c r="B33" s="457">
        <v>50138</v>
      </c>
      <c r="C33" s="453" t="s">
        <v>973</v>
      </c>
      <c r="D33" s="453">
        <v>94.813014368609302</v>
      </c>
      <c r="E33" s="453">
        <v>9.8842195540308708</v>
      </c>
      <c r="F33" s="453">
        <v>1.4819897084047999</v>
      </c>
      <c r="G33" s="457">
        <v>4753.7349144133332</v>
      </c>
      <c r="H33" s="457">
        <v>0.49557499999999999</v>
      </c>
      <c r="I33" s="457">
        <v>7.4303999999999995E-2</v>
      </c>
      <c r="J33" s="457" t="s">
        <v>966</v>
      </c>
    </row>
    <row r="34" spans="1:10" ht="12" customHeight="1" x14ac:dyDescent="0.2">
      <c r="A34" s="462" t="s">
        <v>967</v>
      </c>
      <c r="B34" s="457">
        <v>14500</v>
      </c>
      <c r="C34" s="453" t="s">
        <v>973</v>
      </c>
      <c r="D34" s="453">
        <v>56.1</v>
      </c>
      <c r="E34" s="453">
        <v>1</v>
      </c>
      <c r="F34" s="453">
        <v>0.1</v>
      </c>
      <c r="G34" s="457">
        <v>813.45</v>
      </c>
      <c r="H34" s="457">
        <v>1.4500000000000001E-2</v>
      </c>
      <c r="I34" s="457">
        <v>1.4499999999999999E-3</v>
      </c>
      <c r="J34" s="457" t="s">
        <v>966</v>
      </c>
    </row>
    <row r="35" spans="1:10" ht="13.5" customHeight="1" x14ac:dyDescent="0.2">
      <c r="A35" s="462" t="s">
        <v>996</v>
      </c>
      <c r="B35" s="457">
        <v>1082</v>
      </c>
      <c r="C35" s="453" t="s">
        <v>973</v>
      </c>
      <c r="D35" s="453">
        <v>143</v>
      </c>
      <c r="E35" s="453">
        <v>30</v>
      </c>
      <c r="F35" s="453">
        <v>4</v>
      </c>
      <c r="G35" s="457">
        <v>154.726</v>
      </c>
      <c r="H35" s="457">
        <v>3.2460000000000003E-2</v>
      </c>
      <c r="I35" s="457">
        <v>4.3280000000000002E-3</v>
      </c>
      <c r="J35" s="457" t="s">
        <v>966</v>
      </c>
    </row>
    <row r="36" spans="1:10" ht="13.5" customHeight="1" x14ac:dyDescent="0.2">
      <c r="A36" s="462" t="s">
        <v>1040</v>
      </c>
      <c r="B36" s="457" t="s">
        <v>966</v>
      </c>
      <c r="C36" s="453" t="s">
        <v>966</v>
      </c>
      <c r="D36" s="453" t="s">
        <v>966</v>
      </c>
      <c r="E36" s="453" t="s">
        <v>966</v>
      </c>
      <c r="F36" s="453" t="s">
        <v>966</v>
      </c>
      <c r="G36" s="457" t="s">
        <v>966</v>
      </c>
      <c r="H36" s="457" t="s">
        <v>966</v>
      </c>
      <c r="I36" s="457" t="s">
        <v>966</v>
      </c>
      <c r="J36" s="457" t="s">
        <v>966</v>
      </c>
    </row>
    <row r="37" spans="1:10" ht="12" customHeight="1" x14ac:dyDescent="0.2">
      <c r="A37" s="462" t="s">
        <v>997</v>
      </c>
      <c r="B37" s="457">
        <v>110.99999999999999</v>
      </c>
      <c r="C37" s="453" t="s">
        <v>973</v>
      </c>
      <c r="D37" s="453">
        <v>107.86306306306307</v>
      </c>
      <c r="E37" s="453">
        <v>27.90990990990991</v>
      </c>
      <c r="F37" s="453">
        <v>3.71891891891892</v>
      </c>
      <c r="G37" s="457">
        <v>11.972799999999999</v>
      </c>
      <c r="H37" s="457">
        <v>3.0980000000000001E-3</v>
      </c>
      <c r="I37" s="457">
        <v>4.1280000000000001E-4</v>
      </c>
      <c r="J37" s="457" t="s">
        <v>966</v>
      </c>
    </row>
    <row r="38" spans="1:10" ht="12" customHeight="1" x14ac:dyDescent="0.2">
      <c r="A38" s="502" t="s">
        <v>1044</v>
      </c>
      <c r="B38" s="453">
        <v>47047</v>
      </c>
      <c r="C38" s="453" t="s">
        <v>963</v>
      </c>
      <c r="D38" s="454"/>
      <c r="E38" s="454"/>
      <c r="F38" s="454"/>
      <c r="G38" s="453">
        <v>1597.5127950266667</v>
      </c>
      <c r="H38" s="453">
        <v>0.93781999999999999</v>
      </c>
      <c r="I38" s="453">
        <v>0.12697539999999999</v>
      </c>
      <c r="J38" s="453" t="s">
        <v>966</v>
      </c>
    </row>
    <row r="39" spans="1:10" ht="12" customHeight="1" x14ac:dyDescent="0.2">
      <c r="A39" s="462" t="s">
        <v>964</v>
      </c>
      <c r="B39" s="457">
        <v>1545</v>
      </c>
      <c r="C39" s="453" t="s">
        <v>973</v>
      </c>
      <c r="D39" s="453">
        <v>76.178964401294493</v>
      </c>
      <c r="E39" s="453">
        <v>2.88090614886731</v>
      </c>
      <c r="F39" s="453">
        <v>0.57022653721683003</v>
      </c>
      <c r="G39" s="457">
        <v>117.6965</v>
      </c>
      <c r="H39" s="457">
        <v>4.4510000000000001E-3</v>
      </c>
      <c r="I39" s="457">
        <v>8.8099999999999995E-4</v>
      </c>
      <c r="J39" s="457" t="s">
        <v>966</v>
      </c>
    </row>
    <row r="40" spans="1:10" ht="12" customHeight="1" x14ac:dyDescent="0.2">
      <c r="A40" s="462" t="s">
        <v>965</v>
      </c>
      <c r="B40" s="457">
        <v>11291</v>
      </c>
      <c r="C40" s="453" t="s">
        <v>973</v>
      </c>
      <c r="D40" s="453">
        <v>94.728358429427573</v>
      </c>
      <c r="E40" s="453">
        <v>10</v>
      </c>
      <c r="F40" s="453">
        <v>1.5</v>
      </c>
      <c r="G40" s="457">
        <v>1069.5778950266667</v>
      </c>
      <c r="H40" s="457">
        <v>0.11291</v>
      </c>
      <c r="I40" s="457">
        <v>1.69365E-2</v>
      </c>
      <c r="J40" s="457" t="s">
        <v>966</v>
      </c>
    </row>
    <row r="41" spans="1:10" ht="12" customHeight="1" x14ac:dyDescent="0.2">
      <c r="A41" s="462" t="s">
        <v>967</v>
      </c>
      <c r="B41" s="457">
        <v>6994</v>
      </c>
      <c r="C41" s="453" t="s">
        <v>973</v>
      </c>
      <c r="D41" s="453">
        <v>56.1</v>
      </c>
      <c r="E41" s="453">
        <v>1</v>
      </c>
      <c r="F41" s="453">
        <v>0.1</v>
      </c>
      <c r="G41" s="457">
        <v>392.36340000000001</v>
      </c>
      <c r="H41" s="457">
        <v>6.9940000000000002E-3</v>
      </c>
      <c r="I41" s="457">
        <v>6.9939999999999998E-4</v>
      </c>
      <c r="J41" s="457" t="s">
        <v>966</v>
      </c>
    </row>
    <row r="42" spans="1:10" ht="12" customHeight="1" x14ac:dyDescent="0.2">
      <c r="A42" s="462" t="s">
        <v>996</v>
      </c>
      <c r="B42" s="457">
        <v>125</v>
      </c>
      <c r="C42" s="453" t="s">
        <v>973</v>
      </c>
      <c r="D42" s="453">
        <v>143</v>
      </c>
      <c r="E42" s="453">
        <v>30</v>
      </c>
      <c r="F42" s="453">
        <v>4</v>
      </c>
      <c r="G42" s="457">
        <v>17.875</v>
      </c>
      <c r="H42" s="457">
        <v>3.7499999999999999E-3</v>
      </c>
      <c r="I42" s="457">
        <v>5.0000000000000001E-4</v>
      </c>
      <c r="J42" s="457" t="s">
        <v>966</v>
      </c>
    </row>
    <row r="43" spans="1:10" ht="13.5" customHeight="1" x14ac:dyDescent="0.2">
      <c r="A43" s="462" t="s">
        <v>1040</v>
      </c>
      <c r="B43" s="457" t="s">
        <v>966</v>
      </c>
      <c r="C43" s="453" t="s">
        <v>966</v>
      </c>
      <c r="D43" s="453" t="s">
        <v>966</v>
      </c>
      <c r="E43" s="453" t="s">
        <v>966</v>
      </c>
      <c r="F43" s="453" t="s">
        <v>966</v>
      </c>
      <c r="G43" s="457" t="s">
        <v>966</v>
      </c>
      <c r="H43" s="457" t="s">
        <v>966</v>
      </c>
      <c r="I43" s="457" t="s">
        <v>966</v>
      </c>
      <c r="J43" s="457" t="s">
        <v>966</v>
      </c>
    </row>
    <row r="44" spans="1:10" ht="12" customHeight="1" x14ac:dyDescent="0.2">
      <c r="A44" s="462" t="s">
        <v>997</v>
      </c>
      <c r="B44" s="457">
        <v>27092</v>
      </c>
      <c r="C44" s="453" t="s">
        <v>973</v>
      </c>
      <c r="D44" s="453">
        <v>111.77753580392736</v>
      </c>
      <c r="E44" s="453">
        <v>29.887605197106161</v>
      </c>
      <c r="F44" s="453">
        <v>3.9848848368522098</v>
      </c>
      <c r="G44" s="457">
        <v>3028.277</v>
      </c>
      <c r="H44" s="457">
        <v>0.80971499999999996</v>
      </c>
      <c r="I44" s="457">
        <v>0.1079585</v>
      </c>
      <c r="J44" s="457" t="s">
        <v>966</v>
      </c>
    </row>
    <row r="45" spans="1:10" ht="12" customHeight="1" x14ac:dyDescent="0.2">
      <c r="A45" s="502" t="s">
        <v>1045</v>
      </c>
      <c r="B45" s="453">
        <v>54448</v>
      </c>
      <c r="C45" s="453" t="s">
        <v>963</v>
      </c>
      <c r="D45" s="454"/>
      <c r="E45" s="454"/>
      <c r="F45" s="454"/>
      <c r="G45" s="453">
        <v>4021.2105273866664</v>
      </c>
      <c r="H45" s="453">
        <v>0.30509900000000001</v>
      </c>
      <c r="I45" s="453">
        <v>4.4453699999999999E-2</v>
      </c>
      <c r="J45" s="453" t="s">
        <v>966</v>
      </c>
    </row>
    <row r="46" spans="1:10" ht="12" customHeight="1" x14ac:dyDescent="0.2">
      <c r="A46" s="462" t="s">
        <v>964</v>
      </c>
      <c r="B46" s="457">
        <v>3482</v>
      </c>
      <c r="C46" s="453" t="s">
        <v>973</v>
      </c>
      <c r="D46" s="453">
        <v>71.996036760482482</v>
      </c>
      <c r="E46" s="453">
        <v>2.44514646754739</v>
      </c>
      <c r="F46" s="453">
        <v>0.46128661688685002</v>
      </c>
      <c r="G46" s="457">
        <v>250.6902</v>
      </c>
      <c r="H46" s="457">
        <v>8.5140000000000007E-3</v>
      </c>
      <c r="I46" s="457">
        <v>1.6061999999999999E-3</v>
      </c>
      <c r="J46" s="457" t="s">
        <v>966</v>
      </c>
    </row>
    <row r="47" spans="1:10" ht="12" customHeight="1" x14ac:dyDescent="0.2">
      <c r="A47" s="462" t="s">
        <v>965</v>
      </c>
      <c r="B47" s="457">
        <v>24884</v>
      </c>
      <c r="C47" s="453" t="s">
        <v>973</v>
      </c>
      <c r="D47" s="453">
        <v>94.950447170337014</v>
      </c>
      <c r="E47" s="453">
        <v>10</v>
      </c>
      <c r="F47" s="453">
        <v>1.5</v>
      </c>
      <c r="G47" s="457">
        <v>2362.7469273866664</v>
      </c>
      <c r="H47" s="457">
        <v>0.24884000000000001</v>
      </c>
      <c r="I47" s="457">
        <v>3.7325999999999998E-2</v>
      </c>
      <c r="J47" s="457" t="s">
        <v>966</v>
      </c>
    </row>
    <row r="48" spans="1:10" ht="12" customHeight="1" x14ac:dyDescent="0.2">
      <c r="A48" s="462" t="s">
        <v>967</v>
      </c>
      <c r="B48" s="457">
        <v>25094</v>
      </c>
      <c r="C48" s="453" t="s">
        <v>973</v>
      </c>
      <c r="D48" s="453">
        <v>56.1</v>
      </c>
      <c r="E48" s="453">
        <v>1</v>
      </c>
      <c r="F48" s="453">
        <v>0.1</v>
      </c>
      <c r="G48" s="457">
        <v>1407.7734</v>
      </c>
      <c r="H48" s="457">
        <v>2.5094000000000002E-2</v>
      </c>
      <c r="I48" s="457">
        <v>2.5094000000000002E-3</v>
      </c>
      <c r="J48" s="457" t="s">
        <v>966</v>
      </c>
    </row>
    <row r="49" spans="1:10" ht="12" customHeight="1" x14ac:dyDescent="0.2">
      <c r="A49" s="462" t="s">
        <v>996</v>
      </c>
      <c r="B49" s="457" t="s">
        <v>966</v>
      </c>
      <c r="C49" s="453" t="s">
        <v>973</v>
      </c>
      <c r="D49" s="453" t="s">
        <v>966</v>
      </c>
      <c r="E49" s="453" t="s">
        <v>966</v>
      </c>
      <c r="F49" s="453" t="s">
        <v>966</v>
      </c>
      <c r="G49" s="457" t="s">
        <v>966</v>
      </c>
      <c r="H49" s="457" t="s">
        <v>966</v>
      </c>
      <c r="I49" s="457" t="s">
        <v>966</v>
      </c>
      <c r="J49" s="457" t="s">
        <v>966</v>
      </c>
    </row>
    <row r="50" spans="1:10" ht="13.5" customHeight="1" x14ac:dyDescent="0.2">
      <c r="A50" s="462" t="s">
        <v>1040</v>
      </c>
      <c r="B50" s="457" t="s">
        <v>966</v>
      </c>
      <c r="C50" s="453" t="s">
        <v>966</v>
      </c>
      <c r="D50" s="453" t="s">
        <v>966</v>
      </c>
      <c r="E50" s="453" t="s">
        <v>966</v>
      </c>
      <c r="F50" s="453" t="s">
        <v>966</v>
      </c>
      <c r="G50" s="457" t="s">
        <v>966</v>
      </c>
      <c r="H50" s="457" t="s">
        <v>966</v>
      </c>
      <c r="I50" s="457" t="s">
        <v>966</v>
      </c>
      <c r="J50" s="457" t="s">
        <v>966</v>
      </c>
    </row>
    <row r="51" spans="1:10" ht="12" customHeight="1" x14ac:dyDescent="0.2">
      <c r="A51" s="462" t="s">
        <v>997</v>
      </c>
      <c r="B51" s="457">
        <v>988</v>
      </c>
      <c r="C51" s="453" t="s">
        <v>973</v>
      </c>
      <c r="D51" s="453">
        <v>97.998582995951409</v>
      </c>
      <c r="E51" s="453">
        <v>22.926113360323889</v>
      </c>
      <c r="F51" s="453">
        <v>3.0486842105263201</v>
      </c>
      <c r="G51" s="457">
        <v>96.822599999999994</v>
      </c>
      <c r="H51" s="457">
        <v>2.2651000000000001E-2</v>
      </c>
      <c r="I51" s="457">
        <v>3.0121000000000002E-3</v>
      </c>
      <c r="J51" s="457" t="s">
        <v>966</v>
      </c>
    </row>
    <row r="52" spans="1:10" ht="12" customHeight="1" x14ac:dyDescent="0.2">
      <c r="A52" s="502" t="s">
        <v>1046</v>
      </c>
      <c r="B52" s="453">
        <v>92740</v>
      </c>
      <c r="C52" s="453" t="s">
        <v>963</v>
      </c>
      <c r="D52" s="454"/>
      <c r="E52" s="454"/>
      <c r="F52" s="454"/>
      <c r="G52" s="453">
        <v>7601.2638943751153</v>
      </c>
      <c r="H52" s="453">
        <v>0.95384100000000005</v>
      </c>
      <c r="I52" s="453">
        <v>0.13047439999999999</v>
      </c>
      <c r="J52" s="453" t="s">
        <v>966</v>
      </c>
    </row>
    <row r="53" spans="1:10" ht="12.75" customHeight="1" x14ac:dyDescent="0.2">
      <c r="A53" s="462" t="s">
        <v>964</v>
      </c>
      <c r="B53" s="457">
        <v>2425</v>
      </c>
      <c r="C53" s="453" t="s">
        <v>973</v>
      </c>
      <c r="D53" s="453">
        <v>73.456206185566998</v>
      </c>
      <c r="E53" s="453">
        <v>2.6585567010309301</v>
      </c>
      <c r="F53" s="453">
        <v>0.51463917525772995</v>
      </c>
      <c r="G53" s="457">
        <v>178.13129999999998</v>
      </c>
      <c r="H53" s="457">
        <v>6.4469999999999996E-3</v>
      </c>
      <c r="I53" s="457">
        <v>1.248E-3</v>
      </c>
      <c r="J53" s="457" t="s">
        <v>966</v>
      </c>
    </row>
    <row r="54" spans="1:10" ht="12" customHeight="1" x14ac:dyDescent="0.2">
      <c r="A54" s="462" t="s">
        <v>965</v>
      </c>
      <c r="B54" s="457">
        <v>27959</v>
      </c>
      <c r="C54" s="453" t="s">
        <v>973</v>
      </c>
      <c r="D54" s="453">
        <v>92.578500460499853</v>
      </c>
      <c r="E54" s="453">
        <v>9.3719732465395804</v>
      </c>
      <c r="F54" s="453">
        <v>1.40230694946171</v>
      </c>
      <c r="G54" s="457">
        <v>2588.4022943751156</v>
      </c>
      <c r="H54" s="457">
        <v>0.26203100000000001</v>
      </c>
      <c r="I54" s="457">
        <v>3.9207100000000002E-2</v>
      </c>
      <c r="J54" s="457" t="s">
        <v>966</v>
      </c>
    </row>
    <row r="55" spans="1:10" ht="12" customHeight="1" x14ac:dyDescent="0.2">
      <c r="A55" s="462" t="s">
        <v>967</v>
      </c>
      <c r="B55" s="457">
        <v>40873</v>
      </c>
      <c r="C55" s="453" t="s">
        <v>973</v>
      </c>
      <c r="D55" s="453">
        <v>56.1</v>
      </c>
      <c r="E55" s="453">
        <v>1</v>
      </c>
      <c r="F55" s="453">
        <v>0.1</v>
      </c>
      <c r="G55" s="457">
        <v>2292.9753000000001</v>
      </c>
      <c r="H55" s="457">
        <v>4.0873E-2</v>
      </c>
      <c r="I55" s="457">
        <v>4.0873000000000003E-3</v>
      </c>
      <c r="J55" s="457" t="s">
        <v>966</v>
      </c>
    </row>
    <row r="56" spans="1:10" ht="12" customHeight="1" x14ac:dyDescent="0.2">
      <c r="A56" s="462" t="s">
        <v>996</v>
      </c>
      <c r="B56" s="457">
        <v>19230.999999999996</v>
      </c>
      <c r="C56" s="453" t="s">
        <v>973</v>
      </c>
      <c r="D56" s="453">
        <v>132.16967396391246</v>
      </c>
      <c r="E56" s="453">
        <v>30.000000000000011</v>
      </c>
      <c r="F56" s="453">
        <v>4</v>
      </c>
      <c r="G56" s="457">
        <v>2541.7550000000001</v>
      </c>
      <c r="H56" s="457">
        <v>0.57693000000000005</v>
      </c>
      <c r="I56" s="457">
        <v>7.6924000000000006E-2</v>
      </c>
      <c r="J56" s="457" t="s">
        <v>966</v>
      </c>
    </row>
    <row r="57" spans="1:10" ht="13.5" customHeight="1" x14ac:dyDescent="0.2">
      <c r="A57" s="503" t="s">
        <v>1040</v>
      </c>
      <c r="B57" s="457" t="s">
        <v>966</v>
      </c>
      <c r="C57" s="453" t="s">
        <v>966</v>
      </c>
      <c r="D57" s="453" t="s">
        <v>966</v>
      </c>
      <c r="E57" s="453" t="s">
        <v>966</v>
      </c>
      <c r="F57" s="453" t="s">
        <v>966</v>
      </c>
      <c r="G57" s="457" t="s">
        <v>966</v>
      </c>
      <c r="H57" s="457" t="s">
        <v>966</v>
      </c>
      <c r="I57" s="457" t="s">
        <v>966</v>
      </c>
      <c r="J57" s="457" t="s">
        <v>966</v>
      </c>
    </row>
    <row r="58" spans="1:10" ht="14.25" customHeight="1" x14ac:dyDescent="0.2">
      <c r="A58" s="462" t="s">
        <v>997</v>
      </c>
      <c r="B58" s="457">
        <v>2252</v>
      </c>
      <c r="C58" s="453" t="s">
        <v>973</v>
      </c>
      <c r="D58" s="453">
        <v>103.85790408525754</v>
      </c>
      <c r="E58" s="453">
        <v>30</v>
      </c>
      <c r="F58" s="453">
        <v>4</v>
      </c>
      <c r="G58" s="457">
        <v>233.88800000000001</v>
      </c>
      <c r="H58" s="457">
        <v>6.7559999999999995E-2</v>
      </c>
      <c r="I58" s="457">
        <v>9.0080000000000004E-3</v>
      </c>
      <c r="J58" s="457" t="s">
        <v>966</v>
      </c>
    </row>
    <row r="59" spans="1:10" ht="13.5" x14ac:dyDescent="0.2">
      <c r="A59" s="502" t="s">
        <v>1047</v>
      </c>
      <c r="B59" s="453">
        <v>65287</v>
      </c>
      <c r="C59" s="453" t="s">
        <v>963</v>
      </c>
      <c r="D59" s="454"/>
      <c r="E59" s="454"/>
      <c r="F59" s="454"/>
      <c r="G59" s="453">
        <v>2635.0699510343361</v>
      </c>
      <c r="H59" s="453">
        <v>0.89731399999999994</v>
      </c>
      <c r="I59" s="453">
        <v>0.1214953</v>
      </c>
      <c r="J59" s="453" t="s">
        <v>966</v>
      </c>
    </row>
    <row r="60" spans="1:10" ht="12.75" x14ac:dyDescent="0.2">
      <c r="A60" s="470" t="s">
        <v>1048</v>
      </c>
      <c r="B60" s="453">
        <v>11667</v>
      </c>
      <c r="C60" s="453" t="s">
        <v>963</v>
      </c>
      <c r="D60" s="454"/>
      <c r="E60" s="454"/>
      <c r="F60" s="454"/>
      <c r="G60" s="453">
        <v>725.87019797333335</v>
      </c>
      <c r="H60" s="453">
        <v>2.9479000000000002E-2</v>
      </c>
      <c r="I60" s="453">
        <v>4.0409E-3</v>
      </c>
      <c r="J60" s="453" t="s">
        <v>966</v>
      </c>
    </row>
    <row r="61" spans="1:10" ht="12.75" x14ac:dyDescent="0.2">
      <c r="A61" s="460" t="s">
        <v>1011</v>
      </c>
      <c r="B61" s="457">
        <v>1269</v>
      </c>
      <c r="C61" s="453" t="s">
        <v>973</v>
      </c>
      <c r="D61" s="453">
        <v>70.324743892828991</v>
      </c>
      <c r="E61" s="453">
        <v>2.3475177304964499</v>
      </c>
      <c r="F61" s="453">
        <v>0.43687943262411</v>
      </c>
      <c r="G61" s="457">
        <v>89.242099999999994</v>
      </c>
      <c r="H61" s="457">
        <v>2.9789999999999999E-3</v>
      </c>
      <c r="I61" s="457">
        <v>5.5440000000000003E-4</v>
      </c>
      <c r="J61" s="457" t="s">
        <v>966</v>
      </c>
    </row>
    <row r="62" spans="1:10" ht="12.75" x14ac:dyDescent="0.2">
      <c r="A62" s="460" t="s">
        <v>1009</v>
      </c>
      <c r="B62" s="457">
        <v>1488.9999999999998</v>
      </c>
      <c r="C62" s="453" t="s">
        <v>973</v>
      </c>
      <c r="D62" s="453">
        <v>95.28320884710098</v>
      </c>
      <c r="E62" s="453">
        <v>9.9637340496977895</v>
      </c>
      <c r="F62" s="453">
        <v>1.4943586299529901</v>
      </c>
      <c r="G62" s="457">
        <v>141.87669797333334</v>
      </c>
      <c r="H62" s="457">
        <v>1.4836E-2</v>
      </c>
      <c r="I62" s="457">
        <v>2.2250999999999998E-3</v>
      </c>
      <c r="J62" s="457" t="s">
        <v>966</v>
      </c>
    </row>
    <row r="63" spans="1:10" ht="12.75" x14ac:dyDescent="0.2">
      <c r="A63" s="460" t="s">
        <v>1010</v>
      </c>
      <c r="B63" s="457">
        <v>8814</v>
      </c>
      <c r="C63" s="453" t="s">
        <v>973</v>
      </c>
      <c r="D63" s="453">
        <v>56.1</v>
      </c>
      <c r="E63" s="453">
        <v>1</v>
      </c>
      <c r="F63" s="453">
        <v>0.1</v>
      </c>
      <c r="G63" s="457">
        <v>494.46539999999999</v>
      </c>
      <c r="H63" s="457">
        <v>8.8140000000000007E-3</v>
      </c>
      <c r="I63" s="457">
        <v>8.8139999999999996E-4</v>
      </c>
      <c r="J63" s="457" t="s">
        <v>966</v>
      </c>
    </row>
    <row r="64" spans="1:10" ht="12.75" x14ac:dyDescent="0.2">
      <c r="A64" s="460" t="s">
        <v>1007</v>
      </c>
      <c r="B64" s="457" t="s">
        <v>966</v>
      </c>
      <c r="C64" s="453" t="s">
        <v>966</v>
      </c>
      <c r="D64" s="453" t="s">
        <v>966</v>
      </c>
      <c r="E64" s="453" t="s">
        <v>966</v>
      </c>
      <c r="F64" s="453" t="s">
        <v>966</v>
      </c>
      <c r="G64" s="457" t="s">
        <v>966</v>
      </c>
      <c r="H64" s="457" t="s">
        <v>966</v>
      </c>
      <c r="I64" s="457" t="s">
        <v>966</v>
      </c>
      <c r="J64" s="457" t="s">
        <v>966</v>
      </c>
    </row>
    <row r="65" spans="1:10" ht="12.75" x14ac:dyDescent="0.2">
      <c r="A65" s="460" t="s">
        <v>131</v>
      </c>
      <c r="B65" s="457">
        <v>93</v>
      </c>
      <c r="C65" s="453" t="s">
        <v>973</v>
      </c>
      <c r="D65" s="453">
        <v>112</v>
      </c>
      <c r="E65" s="453">
        <v>30</v>
      </c>
      <c r="F65" s="453">
        <v>4</v>
      </c>
      <c r="G65" s="457">
        <v>10.416</v>
      </c>
      <c r="H65" s="457">
        <v>2.7899999999999999E-3</v>
      </c>
      <c r="I65" s="457">
        <v>3.7199999999999999E-4</v>
      </c>
      <c r="J65" s="457" t="s">
        <v>966</v>
      </c>
    </row>
    <row r="66" spans="1:10" ht="12.75" x14ac:dyDescent="0.2">
      <c r="A66" s="460" t="s">
        <v>1008</v>
      </c>
      <c r="B66" s="457">
        <v>2</v>
      </c>
      <c r="C66" s="453" t="s">
        <v>973</v>
      </c>
      <c r="D66" s="453">
        <v>143</v>
      </c>
      <c r="E66" s="453">
        <v>30</v>
      </c>
      <c r="F66" s="453">
        <v>4</v>
      </c>
      <c r="G66" s="457">
        <v>0.28599999999999998</v>
      </c>
      <c r="H66" s="457">
        <v>6.0000000000000002E-5</v>
      </c>
      <c r="I66" s="457">
        <v>7.9999999999999996E-6</v>
      </c>
      <c r="J66" s="457" t="s">
        <v>966</v>
      </c>
    </row>
    <row r="67" spans="1:10" ht="12.75" x14ac:dyDescent="0.2">
      <c r="A67" s="470" t="s">
        <v>1049</v>
      </c>
      <c r="B67" s="453">
        <v>5275</v>
      </c>
      <c r="C67" s="453" t="s">
        <v>963</v>
      </c>
      <c r="D67" s="454"/>
      <c r="E67" s="454"/>
      <c r="F67" s="454"/>
      <c r="G67" s="453">
        <v>331.29158061333334</v>
      </c>
      <c r="H67" s="453">
        <v>1.2165E-2</v>
      </c>
      <c r="I67" s="453">
        <v>1.7044E-3</v>
      </c>
      <c r="J67" s="453" t="s">
        <v>966</v>
      </c>
    </row>
    <row r="68" spans="1:10" ht="12.75" x14ac:dyDescent="0.2">
      <c r="A68" s="460" t="s">
        <v>1011</v>
      </c>
      <c r="B68" s="457">
        <v>701.00000000000011</v>
      </c>
      <c r="C68" s="453" t="s">
        <v>973</v>
      </c>
      <c r="D68" s="453">
        <v>71.775035663338073</v>
      </c>
      <c r="E68" s="453">
        <v>2.60627674750357</v>
      </c>
      <c r="F68" s="453">
        <v>0.50156918687589003</v>
      </c>
      <c r="G68" s="457">
        <v>50.314300000000003</v>
      </c>
      <c r="H68" s="457">
        <v>1.8270000000000001E-3</v>
      </c>
      <c r="I68" s="457">
        <v>3.5159999999999998E-4</v>
      </c>
      <c r="J68" s="457" t="s">
        <v>966</v>
      </c>
    </row>
    <row r="69" spans="1:10" ht="12.75" x14ac:dyDescent="0.2">
      <c r="A69" s="460" t="s">
        <v>1009</v>
      </c>
      <c r="B69" s="457">
        <v>634</v>
      </c>
      <c r="C69" s="453" t="s">
        <v>973</v>
      </c>
      <c r="D69" s="453">
        <v>94.724732828601475</v>
      </c>
      <c r="E69" s="453">
        <v>10</v>
      </c>
      <c r="F69" s="453">
        <v>1.5</v>
      </c>
      <c r="G69" s="457">
        <v>60.055480613333337</v>
      </c>
      <c r="H69" s="457">
        <v>6.3400000000000001E-3</v>
      </c>
      <c r="I69" s="457">
        <v>9.5100000000000002E-4</v>
      </c>
      <c r="J69" s="457" t="s">
        <v>966</v>
      </c>
    </row>
    <row r="70" spans="1:10" ht="12.75" x14ac:dyDescent="0.2">
      <c r="A70" s="460" t="s">
        <v>1010</v>
      </c>
      <c r="B70" s="457">
        <v>3938</v>
      </c>
      <c r="C70" s="453" t="s">
        <v>973</v>
      </c>
      <c r="D70" s="453">
        <v>56.100000000000009</v>
      </c>
      <c r="E70" s="453">
        <v>1</v>
      </c>
      <c r="F70" s="453">
        <v>0.1</v>
      </c>
      <c r="G70" s="457">
        <v>220.92180000000002</v>
      </c>
      <c r="H70" s="457">
        <v>3.9379999999999997E-3</v>
      </c>
      <c r="I70" s="457">
        <v>3.9379999999999998E-4</v>
      </c>
      <c r="J70" s="457" t="s">
        <v>966</v>
      </c>
    </row>
    <row r="71" spans="1:10" ht="12.75" x14ac:dyDescent="0.2">
      <c r="A71" s="460" t="s">
        <v>1008</v>
      </c>
      <c r="B71" s="457" t="s">
        <v>966</v>
      </c>
      <c r="C71" s="453" t="s">
        <v>973</v>
      </c>
      <c r="D71" s="453" t="s">
        <v>966</v>
      </c>
      <c r="E71" s="453" t="s">
        <v>966</v>
      </c>
      <c r="F71" s="453" t="s">
        <v>966</v>
      </c>
      <c r="G71" s="457" t="s">
        <v>966</v>
      </c>
      <c r="H71" s="457" t="s">
        <v>966</v>
      </c>
      <c r="I71" s="457" t="s">
        <v>966</v>
      </c>
      <c r="J71" s="457" t="s">
        <v>966</v>
      </c>
    </row>
    <row r="72" spans="1:10" ht="12.75" x14ac:dyDescent="0.2">
      <c r="A72" s="460" t="s">
        <v>131</v>
      </c>
      <c r="B72" s="457">
        <v>2</v>
      </c>
      <c r="C72" s="453" t="s">
        <v>973</v>
      </c>
      <c r="D72" s="453">
        <v>112</v>
      </c>
      <c r="E72" s="453">
        <v>30</v>
      </c>
      <c r="F72" s="453">
        <v>4</v>
      </c>
      <c r="G72" s="457">
        <v>0.224</v>
      </c>
      <c r="H72" s="457">
        <v>6.0000000000000002E-5</v>
      </c>
      <c r="I72" s="457">
        <v>7.9999999999999996E-6</v>
      </c>
      <c r="J72" s="457" t="s">
        <v>966</v>
      </c>
    </row>
    <row r="73" spans="1:10" ht="12.75" x14ac:dyDescent="0.2">
      <c r="A73" s="460" t="s">
        <v>1007</v>
      </c>
      <c r="B73" s="457" t="s">
        <v>966</v>
      </c>
      <c r="C73" s="453" t="s">
        <v>966</v>
      </c>
      <c r="D73" s="453" t="s">
        <v>966</v>
      </c>
      <c r="E73" s="453" t="s">
        <v>966</v>
      </c>
      <c r="F73" s="453" t="s">
        <v>966</v>
      </c>
      <c r="G73" s="457" t="s">
        <v>966</v>
      </c>
      <c r="H73" s="457" t="s">
        <v>966</v>
      </c>
      <c r="I73" s="457" t="s">
        <v>966</v>
      </c>
      <c r="J73" s="457" t="s">
        <v>966</v>
      </c>
    </row>
    <row r="74" spans="1:10" ht="12.75" x14ac:dyDescent="0.2">
      <c r="A74" s="470" t="s">
        <v>1050</v>
      </c>
      <c r="B74" s="453">
        <v>4042.9999999999995</v>
      </c>
      <c r="C74" s="453" t="s">
        <v>963</v>
      </c>
      <c r="D74" s="454"/>
      <c r="E74" s="454"/>
      <c r="F74" s="454"/>
      <c r="G74" s="453">
        <v>288.74666451999997</v>
      </c>
      <c r="H74" s="453">
        <v>1.2722000000000001E-2</v>
      </c>
      <c r="I74" s="453">
        <v>2.2487000000000002E-3</v>
      </c>
      <c r="J74" s="453" t="s">
        <v>966</v>
      </c>
    </row>
    <row r="75" spans="1:10" ht="12.75" x14ac:dyDescent="0.2">
      <c r="A75" s="460" t="s">
        <v>1011</v>
      </c>
      <c r="B75" s="457">
        <v>2675.9999999999995</v>
      </c>
      <c r="C75" s="453" t="s">
        <v>973</v>
      </c>
      <c r="D75" s="453">
        <v>73.901345291479814</v>
      </c>
      <c r="E75" s="453">
        <v>2.9656203288490302</v>
      </c>
      <c r="F75" s="453">
        <v>0.59140508221225996</v>
      </c>
      <c r="G75" s="457">
        <v>197.75999999999996</v>
      </c>
      <c r="H75" s="457">
        <v>7.9360000000000003E-3</v>
      </c>
      <c r="I75" s="457">
        <v>1.5826E-3</v>
      </c>
      <c r="J75" s="457" t="s">
        <v>966</v>
      </c>
    </row>
    <row r="76" spans="1:10" ht="12.75" x14ac:dyDescent="0.2">
      <c r="A76" s="460" t="s">
        <v>1009</v>
      </c>
      <c r="B76" s="457">
        <v>367.00000000000006</v>
      </c>
      <c r="C76" s="453" t="s">
        <v>973</v>
      </c>
      <c r="D76" s="453">
        <v>95.670475531335128</v>
      </c>
      <c r="E76" s="453">
        <v>10</v>
      </c>
      <c r="F76" s="453">
        <v>1.5</v>
      </c>
      <c r="G76" s="457">
        <v>35.111064519999999</v>
      </c>
      <c r="H76" s="457">
        <v>3.6700000000000001E-3</v>
      </c>
      <c r="I76" s="457">
        <v>5.5049999999999999E-4</v>
      </c>
      <c r="J76" s="457" t="s">
        <v>966</v>
      </c>
    </row>
    <row r="77" spans="1:10" ht="12.75" x14ac:dyDescent="0.2">
      <c r="A77" s="460" t="s">
        <v>1008</v>
      </c>
      <c r="B77" s="457" t="s">
        <v>966</v>
      </c>
      <c r="C77" s="453" t="s">
        <v>973</v>
      </c>
      <c r="D77" s="453" t="s">
        <v>966</v>
      </c>
      <c r="E77" s="453" t="s">
        <v>966</v>
      </c>
      <c r="F77" s="453" t="s">
        <v>966</v>
      </c>
      <c r="G77" s="457" t="s">
        <v>966</v>
      </c>
      <c r="H77" s="457" t="s">
        <v>966</v>
      </c>
      <c r="I77" s="457" t="s">
        <v>966</v>
      </c>
      <c r="J77" s="457" t="s">
        <v>966</v>
      </c>
    </row>
    <row r="78" spans="1:10" ht="12.75" x14ac:dyDescent="0.2">
      <c r="A78" s="460" t="s">
        <v>1010</v>
      </c>
      <c r="B78" s="457">
        <v>996</v>
      </c>
      <c r="C78" s="453" t="s">
        <v>973</v>
      </c>
      <c r="D78" s="453">
        <v>56.1</v>
      </c>
      <c r="E78" s="453">
        <v>1</v>
      </c>
      <c r="F78" s="453">
        <v>0.1</v>
      </c>
      <c r="G78" s="457">
        <v>55.875599999999999</v>
      </c>
      <c r="H78" s="457">
        <v>9.9599999999999992E-4</v>
      </c>
      <c r="I78" s="457">
        <v>9.9599999999999995E-5</v>
      </c>
      <c r="J78" s="457" t="s">
        <v>966</v>
      </c>
    </row>
    <row r="79" spans="1:10" ht="12.75" x14ac:dyDescent="0.2">
      <c r="A79" s="460" t="s">
        <v>131</v>
      </c>
      <c r="B79" s="457">
        <v>4</v>
      </c>
      <c r="C79" s="453" t="s">
        <v>973</v>
      </c>
      <c r="D79" s="453">
        <v>112</v>
      </c>
      <c r="E79" s="453">
        <v>30</v>
      </c>
      <c r="F79" s="453">
        <v>4</v>
      </c>
      <c r="G79" s="457">
        <v>0.44800000000000001</v>
      </c>
      <c r="H79" s="457">
        <v>1.2E-4</v>
      </c>
      <c r="I79" s="457">
        <v>1.5999999999999999E-5</v>
      </c>
      <c r="J79" s="457" t="s">
        <v>966</v>
      </c>
    </row>
    <row r="80" spans="1:10" ht="12.75" x14ac:dyDescent="0.2">
      <c r="A80" s="460" t="s">
        <v>1007</v>
      </c>
      <c r="B80" s="457" t="s">
        <v>966</v>
      </c>
      <c r="C80" s="453" t="s">
        <v>966</v>
      </c>
      <c r="D80" s="453" t="s">
        <v>966</v>
      </c>
      <c r="E80" s="453" t="s">
        <v>966</v>
      </c>
      <c r="F80" s="453" t="s">
        <v>966</v>
      </c>
      <c r="G80" s="457" t="s">
        <v>966</v>
      </c>
      <c r="H80" s="457" t="s">
        <v>966</v>
      </c>
      <c r="I80" s="457" t="s">
        <v>966</v>
      </c>
      <c r="J80" s="457" t="s">
        <v>966</v>
      </c>
    </row>
    <row r="81" spans="1:10" ht="12.75" x14ac:dyDescent="0.2">
      <c r="A81" s="470" t="s">
        <v>1051</v>
      </c>
      <c r="B81" s="453">
        <v>24573</v>
      </c>
      <c r="C81" s="453" t="s">
        <v>963</v>
      </c>
      <c r="D81" s="454"/>
      <c r="E81" s="454"/>
      <c r="F81" s="454"/>
      <c r="G81" s="453">
        <v>304.72971947999997</v>
      </c>
      <c r="H81" s="453">
        <v>0.63099799999999995</v>
      </c>
      <c r="I81" s="453">
        <v>8.44221E-2</v>
      </c>
      <c r="J81" s="453" t="s">
        <v>966</v>
      </c>
    </row>
    <row r="82" spans="1:10" ht="12.75" x14ac:dyDescent="0.2">
      <c r="A82" s="460" t="s">
        <v>1011</v>
      </c>
      <c r="B82" s="457">
        <v>608</v>
      </c>
      <c r="C82" s="453" t="s">
        <v>973</v>
      </c>
      <c r="D82" s="453">
        <v>72.652631578947364</v>
      </c>
      <c r="E82" s="453">
        <v>2.6973684210526301</v>
      </c>
      <c r="F82" s="453">
        <v>0.52434210526316005</v>
      </c>
      <c r="G82" s="457">
        <v>44.172800000000002</v>
      </c>
      <c r="H82" s="457">
        <v>1.64E-3</v>
      </c>
      <c r="I82" s="457">
        <v>3.188E-4</v>
      </c>
      <c r="J82" s="457" t="s">
        <v>966</v>
      </c>
    </row>
    <row r="83" spans="1:10" ht="12.75" x14ac:dyDescent="0.2">
      <c r="A83" s="460" t="s">
        <v>1010</v>
      </c>
      <c r="B83" s="457">
        <v>2028</v>
      </c>
      <c r="C83" s="453" t="s">
        <v>973</v>
      </c>
      <c r="D83" s="453">
        <v>56.1</v>
      </c>
      <c r="E83" s="453">
        <v>1</v>
      </c>
      <c r="F83" s="453">
        <v>0.1</v>
      </c>
      <c r="G83" s="457">
        <v>113.77080000000001</v>
      </c>
      <c r="H83" s="457">
        <v>2.0279999999999999E-3</v>
      </c>
      <c r="I83" s="457">
        <v>2.028E-4</v>
      </c>
      <c r="J83" s="457" t="s">
        <v>966</v>
      </c>
    </row>
    <row r="84" spans="1:10" ht="12.75" x14ac:dyDescent="0.2">
      <c r="A84" s="460" t="s">
        <v>1009</v>
      </c>
      <c r="B84" s="457">
        <v>1539</v>
      </c>
      <c r="C84" s="453" t="s">
        <v>973</v>
      </c>
      <c r="D84" s="453">
        <v>94.727173151396997</v>
      </c>
      <c r="E84" s="453">
        <v>10</v>
      </c>
      <c r="F84" s="453">
        <v>1.5</v>
      </c>
      <c r="G84" s="457">
        <v>145.78511947999996</v>
      </c>
      <c r="H84" s="457">
        <v>1.5389999999999999E-2</v>
      </c>
      <c r="I84" s="457">
        <v>2.3084999999999998E-3</v>
      </c>
      <c r="J84" s="457" t="s">
        <v>966</v>
      </c>
    </row>
    <row r="85" spans="1:10" ht="12.75" x14ac:dyDescent="0.2">
      <c r="A85" s="460" t="s">
        <v>1007</v>
      </c>
      <c r="B85" s="457" t="s">
        <v>966</v>
      </c>
      <c r="C85" s="453" t="s">
        <v>966</v>
      </c>
      <c r="D85" s="453" t="s">
        <v>966</v>
      </c>
      <c r="E85" s="453" t="s">
        <v>966</v>
      </c>
      <c r="F85" s="453" t="s">
        <v>966</v>
      </c>
      <c r="G85" s="457" t="s">
        <v>966</v>
      </c>
      <c r="H85" s="457" t="s">
        <v>966</v>
      </c>
      <c r="I85" s="457" t="s">
        <v>966</v>
      </c>
      <c r="J85" s="457" t="s">
        <v>966</v>
      </c>
    </row>
    <row r="86" spans="1:10" ht="12.75" x14ac:dyDescent="0.2">
      <c r="A86" s="460" t="s">
        <v>1008</v>
      </c>
      <c r="B86" s="457">
        <v>7</v>
      </c>
      <c r="C86" s="453" t="s">
        <v>973</v>
      </c>
      <c r="D86" s="453">
        <v>143</v>
      </c>
      <c r="E86" s="453">
        <v>30</v>
      </c>
      <c r="F86" s="453">
        <v>4</v>
      </c>
      <c r="G86" s="457">
        <v>1.0009999999999999</v>
      </c>
      <c r="H86" s="457">
        <v>2.1000000000000001E-4</v>
      </c>
      <c r="I86" s="457">
        <v>2.8E-5</v>
      </c>
      <c r="J86" s="457" t="s">
        <v>966</v>
      </c>
    </row>
    <row r="87" spans="1:10" ht="12.75" x14ac:dyDescent="0.2">
      <c r="A87" s="460" t="s">
        <v>131</v>
      </c>
      <c r="B87" s="457">
        <v>20391</v>
      </c>
      <c r="C87" s="453" t="s">
        <v>973</v>
      </c>
      <c r="D87" s="453">
        <v>112</v>
      </c>
      <c r="E87" s="453">
        <v>30</v>
      </c>
      <c r="F87" s="453">
        <v>4</v>
      </c>
      <c r="G87" s="457">
        <v>2283.7919999999999</v>
      </c>
      <c r="H87" s="457">
        <v>0.61173</v>
      </c>
      <c r="I87" s="457">
        <v>8.1563999999999998E-2</v>
      </c>
      <c r="J87" s="457" t="s">
        <v>966</v>
      </c>
    </row>
    <row r="88" spans="1:10" ht="12.75" x14ac:dyDescent="0.2">
      <c r="A88" s="470" t="s">
        <v>1052</v>
      </c>
      <c r="B88" s="453">
        <v>3645</v>
      </c>
      <c r="C88" s="453" t="s">
        <v>963</v>
      </c>
      <c r="D88" s="454"/>
      <c r="E88" s="454"/>
      <c r="F88" s="454"/>
      <c r="G88" s="453">
        <v>251.5125999348715</v>
      </c>
      <c r="H88" s="453">
        <v>1.2832E-2</v>
      </c>
      <c r="I88" s="453">
        <v>2.0958000000000001E-3</v>
      </c>
      <c r="J88" s="453" t="s">
        <v>966</v>
      </c>
    </row>
    <row r="89" spans="1:10" ht="12.75" x14ac:dyDescent="0.2">
      <c r="A89" s="460" t="s">
        <v>1011</v>
      </c>
      <c r="B89" s="457">
        <v>2000</v>
      </c>
      <c r="C89" s="453" t="s">
        <v>973</v>
      </c>
      <c r="D89" s="453">
        <v>73.777000000000001</v>
      </c>
      <c r="E89" s="453">
        <v>2.8620000000000001</v>
      </c>
      <c r="F89" s="453">
        <v>0.5655</v>
      </c>
      <c r="G89" s="457">
        <v>147.554</v>
      </c>
      <c r="H89" s="457">
        <v>5.7239999999999999E-3</v>
      </c>
      <c r="I89" s="457">
        <v>1.1310000000000001E-3</v>
      </c>
      <c r="J89" s="457" t="s">
        <v>966</v>
      </c>
    </row>
    <row r="90" spans="1:10" ht="12.75" x14ac:dyDescent="0.2">
      <c r="A90" s="460" t="s">
        <v>1009</v>
      </c>
      <c r="B90" s="457">
        <v>346</v>
      </c>
      <c r="C90" s="453" t="s">
        <v>973</v>
      </c>
      <c r="D90" s="453">
        <v>102.97341021639156</v>
      </c>
      <c r="E90" s="453">
        <v>10</v>
      </c>
      <c r="F90" s="453">
        <v>1.5</v>
      </c>
      <c r="G90" s="457">
        <v>35.628799934871481</v>
      </c>
      <c r="H90" s="457">
        <v>3.46E-3</v>
      </c>
      <c r="I90" s="457">
        <v>5.1900000000000004E-4</v>
      </c>
      <c r="J90" s="457" t="s">
        <v>966</v>
      </c>
    </row>
    <row r="91" spans="1:10" ht="12.75" x14ac:dyDescent="0.2">
      <c r="A91" s="460" t="s">
        <v>1007</v>
      </c>
      <c r="B91" s="457" t="s">
        <v>966</v>
      </c>
      <c r="C91" s="453" t="s">
        <v>966</v>
      </c>
      <c r="D91" s="453" t="s">
        <v>966</v>
      </c>
      <c r="E91" s="453" t="s">
        <v>966</v>
      </c>
      <c r="F91" s="453" t="s">
        <v>966</v>
      </c>
      <c r="G91" s="457" t="s">
        <v>966</v>
      </c>
      <c r="H91" s="457" t="s">
        <v>966</v>
      </c>
      <c r="I91" s="457" t="s">
        <v>966</v>
      </c>
      <c r="J91" s="457" t="s">
        <v>966</v>
      </c>
    </row>
    <row r="92" spans="1:10" ht="12.75" x14ac:dyDescent="0.2">
      <c r="A92" s="460" t="s">
        <v>1008</v>
      </c>
      <c r="B92" s="457" t="s">
        <v>966</v>
      </c>
      <c r="C92" s="453" t="s">
        <v>973</v>
      </c>
      <c r="D92" s="453" t="s">
        <v>966</v>
      </c>
      <c r="E92" s="453" t="s">
        <v>966</v>
      </c>
      <c r="F92" s="453" t="s">
        <v>966</v>
      </c>
      <c r="G92" s="457" t="s">
        <v>966</v>
      </c>
      <c r="H92" s="457" t="s">
        <v>966</v>
      </c>
      <c r="I92" s="457" t="s">
        <v>966</v>
      </c>
      <c r="J92" s="457" t="s">
        <v>966</v>
      </c>
    </row>
    <row r="93" spans="1:10" ht="12.75" x14ac:dyDescent="0.2">
      <c r="A93" s="460" t="s">
        <v>1010</v>
      </c>
      <c r="B93" s="457">
        <v>1218</v>
      </c>
      <c r="C93" s="453" t="s">
        <v>973</v>
      </c>
      <c r="D93" s="453">
        <v>56.100000000000009</v>
      </c>
      <c r="E93" s="453">
        <v>1</v>
      </c>
      <c r="F93" s="453">
        <v>0.1</v>
      </c>
      <c r="G93" s="457">
        <v>68.329800000000006</v>
      </c>
      <c r="H93" s="457">
        <v>1.2179999999999999E-3</v>
      </c>
      <c r="I93" s="457">
        <v>1.2180000000000001E-4</v>
      </c>
      <c r="J93" s="457" t="s">
        <v>966</v>
      </c>
    </row>
    <row r="94" spans="1:10" ht="12.75" x14ac:dyDescent="0.2">
      <c r="A94" s="460" t="s">
        <v>131</v>
      </c>
      <c r="B94" s="457">
        <v>81</v>
      </c>
      <c r="C94" s="453" t="s">
        <v>973</v>
      </c>
      <c r="D94" s="453">
        <v>112</v>
      </c>
      <c r="E94" s="453">
        <v>30</v>
      </c>
      <c r="F94" s="453">
        <v>4</v>
      </c>
      <c r="G94" s="457">
        <v>9.0719999999999992</v>
      </c>
      <c r="H94" s="457">
        <v>2.4299999999999999E-3</v>
      </c>
      <c r="I94" s="457">
        <v>3.2400000000000001E-4</v>
      </c>
      <c r="J94" s="457" t="s">
        <v>966</v>
      </c>
    </row>
    <row r="95" spans="1:10" ht="12.75" x14ac:dyDescent="0.2">
      <c r="A95" s="470" t="s">
        <v>1053</v>
      </c>
      <c r="B95" s="453">
        <v>13462</v>
      </c>
      <c r="C95" s="453" t="s">
        <v>963</v>
      </c>
      <c r="D95" s="454"/>
      <c r="E95" s="454"/>
      <c r="F95" s="454"/>
      <c r="G95" s="453">
        <v>559.82518447639893</v>
      </c>
      <c r="H95" s="453">
        <v>0.19131500000000001</v>
      </c>
      <c r="I95" s="453">
        <v>2.5837100000000002E-2</v>
      </c>
      <c r="J95" s="453" t="s">
        <v>966</v>
      </c>
    </row>
    <row r="96" spans="1:10" ht="12.75" x14ac:dyDescent="0.2">
      <c r="A96" s="460" t="s">
        <v>1054</v>
      </c>
      <c r="B96" s="453">
        <v>13462</v>
      </c>
      <c r="C96" s="453" t="s">
        <v>963</v>
      </c>
      <c r="D96" s="454"/>
      <c r="E96" s="454"/>
      <c r="F96" s="454"/>
      <c r="G96" s="453">
        <v>559.82518447639893</v>
      </c>
      <c r="H96" s="453">
        <v>0.19131500000000001</v>
      </c>
      <c r="I96" s="453">
        <v>2.5837100000000002E-2</v>
      </c>
      <c r="J96" s="453" t="s">
        <v>966</v>
      </c>
    </row>
    <row r="97" spans="1:10" ht="12.75" x14ac:dyDescent="0.2">
      <c r="A97" s="461" t="s">
        <v>1011</v>
      </c>
      <c r="B97" s="457">
        <v>1147</v>
      </c>
      <c r="C97" s="453" t="s">
        <v>973</v>
      </c>
      <c r="D97" s="453">
        <v>69.734524847428077</v>
      </c>
      <c r="E97" s="453">
        <v>2.1979075850043599</v>
      </c>
      <c r="F97" s="453">
        <v>0.39947689625109001</v>
      </c>
      <c r="G97" s="457">
        <v>79.985500000000002</v>
      </c>
      <c r="H97" s="457">
        <v>2.5209999999999998E-3</v>
      </c>
      <c r="I97" s="457">
        <v>4.5820000000000002E-4</v>
      </c>
      <c r="J97" s="457" t="s">
        <v>966</v>
      </c>
    </row>
    <row r="98" spans="1:10" ht="12.75" x14ac:dyDescent="0.2">
      <c r="A98" s="461" t="s">
        <v>1009</v>
      </c>
      <c r="B98" s="457">
        <v>2183.0000000000005</v>
      </c>
      <c r="C98" s="453" t="s">
        <v>973</v>
      </c>
      <c r="D98" s="453">
        <v>94.804527932386122</v>
      </c>
      <c r="E98" s="453">
        <v>10</v>
      </c>
      <c r="F98" s="453">
        <v>1.5</v>
      </c>
      <c r="G98" s="457">
        <v>206.95828447639894</v>
      </c>
      <c r="H98" s="457">
        <v>2.1829999999999999E-2</v>
      </c>
      <c r="I98" s="457">
        <v>3.2745000000000001E-3</v>
      </c>
      <c r="J98" s="457" t="s">
        <v>966</v>
      </c>
    </row>
    <row r="99" spans="1:10" ht="12.75" x14ac:dyDescent="0.2">
      <c r="A99" s="461" t="s">
        <v>1010</v>
      </c>
      <c r="B99" s="457">
        <v>4724</v>
      </c>
      <c r="C99" s="453" t="s">
        <v>973</v>
      </c>
      <c r="D99" s="453">
        <v>56.100000000000009</v>
      </c>
      <c r="E99" s="453">
        <v>1</v>
      </c>
      <c r="F99" s="453">
        <v>0.1</v>
      </c>
      <c r="G99" s="457">
        <v>265.01640000000003</v>
      </c>
      <c r="H99" s="457">
        <v>4.7239999999999999E-3</v>
      </c>
      <c r="I99" s="457">
        <v>4.7239999999999999E-4</v>
      </c>
      <c r="J99" s="457" t="s">
        <v>966</v>
      </c>
    </row>
    <row r="100" spans="1:10" ht="12.75" x14ac:dyDescent="0.2">
      <c r="A100" s="461" t="s">
        <v>1008</v>
      </c>
      <c r="B100" s="457">
        <v>55</v>
      </c>
      <c r="C100" s="453" t="s">
        <v>973</v>
      </c>
      <c r="D100" s="453">
        <v>143</v>
      </c>
      <c r="E100" s="453">
        <v>30</v>
      </c>
      <c r="F100" s="453">
        <v>4</v>
      </c>
      <c r="G100" s="457">
        <v>7.8650000000000002</v>
      </c>
      <c r="H100" s="457">
        <v>1.65E-3</v>
      </c>
      <c r="I100" s="457">
        <v>2.2000000000000001E-4</v>
      </c>
      <c r="J100" s="457" t="s">
        <v>966</v>
      </c>
    </row>
    <row r="101" spans="1:10" ht="12.75" x14ac:dyDescent="0.2">
      <c r="A101" s="461" t="s">
        <v>131</v>
      </c>
      <c r="B101" s="457">
        <v>5353</v>
      </c>
      <c r="C101" s="453" t="s">
        <v>973</v>
      </c>
      <c r="D101" s="453">
        <v>111.99999999999999</v>
      </c>
      <c r="E101" s="453">
        <v>30</v>
      </c>
      <c r="F101" s="453">
        <v>4</v>
      </c>
      <c r="G101" s="457">
        <v>599.53599999999994</v>
      </c>
      <c r="H101" s="457">
        <v>0.16059000000000001</v>
      </c>
      <c r="I101" s="457">
        <v>2.1412E-2</v>
      </c>
      <c r="J101" s="457" t="s">
        <v>966</v>
      </c>
    </row>
    <row r="102" spans="1:10" ht="12.75" x14ac:dyDescent="0.2">
      <c r="A102" s="461" t="s">
        <v>1007</v>
      </c>
      <c r="B102" s="457" t="s">
        <v>966</v>
      </c>
      <c r="C102" s="453" t="s">
        <v>966</v>
      </c>
      <c r="D102" s="453" t="s">
        <v>966</v>
      </c>
      <c r="E102" s="453" t="s">
        <v>966</v>
      </c>
      <c r="F102" s="453" t="s">
        <v>966</v>
      </c>
      <c r="G102" s="457" t="s">
        <v>966</v>
      </c>
      <c r="H102" s="457" t="s">
        <v>966</v>
      </c>
      <c r="I102" s="457" t="s">
        <v>966</v>
      </c>
      <c r="J102" s="457" t="s">
        <v>966</v>
      </c>
    </row>
    <row r="103" spans="1:10" ht="12.75" x14ac:dyDescent="0.2">
      <c r="A103" s="470" t="s">
        <v>1055</v>
      </c>
      <c r="B103" s="453">
        <v>2622</v>
      </c>
      <c r="C103" s="453" t="s">
        <v>963</v>
      </c>
      <c r="D103" s="454"/>
      <c r="E103" s="454"/>
      <c r="F103" s="454"/>
      <c r="G103" s="453">
        <v>173.0940040363989</v>
      </c>
      <c r="H103" s="453">
        <v>7.803E-3</v>
      </c>
      <c r="I103" s="453">
        <v>1.1463000000000001E-3</v>
      </c>
      <c r="J103" s="453" t="s">
        <v>966</v>
      </c>
    </row>
    <row r="104" spans="1:10" ht="12.75" x14ac:dyDescent="0.2">
      <c r="A104" s="460" t="s">
        <v>1011</v>
      </c>
      <c r="B104" s="457">
        <v>476</v>
      </c>
      <c r="C104" s="453" t="s">
        <v>973</v>
      </c>
      <c r="D104" s="453">
        <v>73.314285714285717</v>
      </c>
      <c r="E104" s="453">
        <v>2.8067226890756301</v>
      </c>
      <c r="F104" s="453">
        <v>0.55168067226891004</v>
      </c>
      <c r="G104" s="457">
        <v>34.897599999999997</v>
      </c>
      <c r="H104" s="457">
        <v>1.3359999999999999E-3</v>
      </c>
      <c r="I104" s="457">
        <v>2.6259999999999999E-4</v>
      </c>
      <c r="J104" s="457" t="s">
        <v>966</v>
      </c>
    </row>
    <row r="105" spans="1:10" ht="12.75" x14ac:dyDescent="0.2">
      <c r="A105" s="460" t="s">
        <v>1009</v>
      </c>
      <c r="B105" s="457">
        <v>464</v>
      </c>
      <c r="C105" s="453" t="s">
        <v>973</v>
      </c>
      <c r="D105" s="453">
        <v>95.079103526721795</v>
      </c>
      <c r="E105" s="453">
        <v>10</v>
      </c>
      <c r="F105" s="453">
        <v>1.5</v>
      </c>
      <c r="G105" s="457">
        <v>44.116704036398907</v>
      </c>
      <c r="H105" s="457">
        <v>4.64E-3</v>
      </c>
      <c r="I105" s="457">
        <v>6.96E-4</v>
      </c>
      <c r="J105" s="457" t="s">
        <v>966</v>
      </c>
    </row>
    <row r="106" spans="1:10" ht="12.75" x14ac:dyDescent="0.2">
      <c r="A106" s="460" t="s">
        <v>1010</v>
      </c>
      <c r="B106" s="457">
        <v>1677</v>
      </c>
      <c r="C106" s="453" t="s">
        <v>973</v>
      </c>
      <c r="D106" s="453">
        <v>56.1</v>
      </c>
      <c r="E106" s="453">
        <v>1</v>
      </c>
      <c r="F106" s="453">
        <v>0.1</v>
      </c>
      <c r="G106" s="457">
        <v>94.079700000000003</v>
      </c>
      <c r="H106" s="457">
        <v>1.6770000000000001E-3</v>
      </c>
      <c r="I106" s="457">
        <v>1.6770000000000001E-4</v>
      </c>
      <c r="J106" s="457" t="s">
        <v>966</v>
      </c>
    </row>
    <row r="107" spans="1:10" ht="12.75" x14ac:dyDescent="0.2">
      <c r="A107" s="460" t="s">
        <v>1007</v>
      </c>
      <c r="B107" s="457" t="s">
        <v>966</v>
      </c>
      <c r="C107" s="453" t="s">
        <v>966</v>
      </c>
      <c r="D107" s="453" t="s">
        <v>966</v>
      </c>
      <c r="E107" s="453" t="s">
        <v>966</v>
      </c>
      <c r="F107" s="453" t="s">
        <v>966</v>
      </c>
      <c r="G107" s="457" t="s">
        <v>966</v>
      </c>
      <c r="H107" s="457" t="s">
        <v>966</v>
      </c>
      <c r="I107" s="457" t="s">
        <v>966</v>
      </c>
      <c r="J107" s="457" t="s">
        <v>966</v>
      </c>
    </row>
    <row r="108" spans="1:10" ht="12.75" x14ac:dyDescent="0.2">
      <c r="A108" s="460" t="s">
        <v>131</v>
      </c>
      <c r="B108" s="457">
        <v>5</v>
      </c>
      <c r="C108" s="453" t="s">
        <v>973</v>
      </c>
      <c r="D108" s="453">
        <v>112</v>
      </c>
      <c r="E108" s="453">
        <v>30</v>
      </c>
      <c r="F108" s="453">
        <v>4</v>
      </c>
      <c r="G108" s="457">
        <v>0.56000000000000005</v>
      </c>
      <c r="H108" s="457">
        <v>1.4999999999999999E-4</v>
      </c>
      <c r="I108" s="457">
        <v>2.0000000000000002E-5</v>
      </c>
      <c r="J108" s="457" t="s">
        <v>966</v>
      </c>
    </row>
    <row r="109" spans="1:10" ht="13.5" thickBot="1" x14ac:dyDescent="0.25">
      <c r="A109" s="460" t="s">
        <v>1008</v>
      </c>
      <c r="B109" s="457" t="s">
        <v>966</v>
      </c>
      <c r="C109" s="453" t="s">
        <v>973</v>
      </c>
      <c r="D109" s="453" t="s">
        <v>966</v>
      </c>
      <c r="E109" s="453" t="s">
        <v>966</v>
      </c>
      <c r="F109" s="453" t="s">
        <v>966</v>
      </c>
      <c r="G109" s="457" t="s">
        <v>966</v>
      </c>
      <c r="H109" s="457" t="s">
        <v>966</v>
      </c>
      <c r="I109" s="457" t="s">
        <v>966</v>
      </c>
      <c r="J109" s="457" t="s">
        <v>966</v>
      </c>
    </row>
    <row r="110" spans="1:10" ht="12" customHeight="1" x14ac:dyDescent="0.2">
      <c r="A110" s="504"/>
      <c r="B110" s="504"/>
      <c r="C110" s="504"/>
      <c r="D110" s="504"/>
      <c r="E110" s="504"/>
      <c r="F110" s="504"/>
      <c r="G110" s="504"/>
      <c r="H110" s="504"/>
      <c r="I110" s="504"/>
      <c r="J110" s="504"/>
    </row>
    <row r="111" spans="1:10" ht="12" customHeight="1" x14ac:dyDescent="0.2">
      <c r="A111" s="758" t="s">
        <v>1004</v>
      </c>
      <c r="B111" s="758"/>
      <c r="C111" s="505"/>
      <c r="D111" s="505"/>
      <c r="E111" s="505"/>
      <c r="F111" s="505"/>
      <c r="G111" s="505"/>
      <c r="H111" s="505"/>
      <c r="I111" s="505"/>
      <c r="J111" s="505"/>
    </row>
  </sheetData>
  <mergeCells count="15">
    <mergeCell ref="H7:H8"/>
    <mergeCell ref="I7:I8"/>
    <mergeCell ref="E9:F9"/>
    <mergeCell ref="G9:J9"/>
    <mergeCell ref="A111:B111"/>
    <mergeCell ref="B7:C8"/>
    <mergeCell ref="D7:D8"/>
    <mergeCell ref="E7:E8"/>
    <mergeCell ref="F7:F8"/>
    <mergeCell ref="G7:G8"/>
    <mergeCell ref="A2:B2"/>
    <mergeCell ref="A3:B3"/>
    <mergeCell ref="B6:C6"/>
    <mergeCell ref="D6:F6"/>
    <mergeCell ref="G6:J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vt:i4>
      </vt:variant>
    </vt:vector>
  </HeadingPairs>
  <TitlesOfParts>
    <vt:vector size="29" baseType="lpstr">
      <vt:lpstr>About</vt:lpstr>
      <vt:lpstr>Key to Data Locs</vt:lpstr>
      <vt:lpstr>GREET1 Results</vt:lpstr>
      <vt:lpstr>GREET1 EF</vt:lpstr>
      <vt:lpstr>GREET1 Electric</vt:lpstr>
      <vt:lpstr>GREET1 JetFuel_WTWa</vt:lpstr>
      <vt:lpstr>GREET1 Fuel_Specs</vt:lpstr>
      <vt:lpstr>Table1.A(a)s3_PL</vt:lpstr>
      <vt:lpstr>Table1.A(a)s2</vt:lpstr>
      <vt:lpstr>Table1.A(a)s1_PL</vt:lpstr>
      <vt:lpstr>calc-LDVs PL</vt:lpstr>
      <vt:lpstr>calc-HDVs PL</vt:lpstr>
      <vt:lpstr>calc-rail PL</vt:lpstr>
      <vt:lpstr>calc-ships PL</vt:lpstr>
      <vt:lpstr>calc-motorbikes PL</vt:lpstr>
      <vt:lpstr>calc-PEI-EFPEI PL</vt:lpstr>
      <vt:lpstr>calc-BFPEI PL</vt:lpstr>
      <vt:lpstr>calc-IFPEI PL</vt:lpstr>
      <vt:lpstr>PEI-TFPEI-LDVs</vt:lpstr>
      <vt:lpstr>PEI-TFPEI-HDVs</vt:lpstr>
      <vt:lpstr>PEI-TFPEI-aircraft</vt:lpstr>
      <vt:lpstr>PEI-TFPEI-rail</vt:lpstr>
      <vt:lpstr>PEI-TFPEI-ships</vt:lpstr>
      <vt:lpstr>PEI-TFPEI-motorbikes</vt:lpstr>
      <vt:lpstr>PEI-EFPEI</vt:lpstr>
      <vt:lpstr>PEI-BFPEI</vt:lpstr>
      <vt:lpstr>PEI-IFPEI</vt:lpstr>
      <vt:lpstr>HHV_Adjust</vt:lpstr>
      <vt:lpstr>use_lifecycle_biofuel_EIs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2015-06-13T21:59:21Z</dcterms:created>
  <dcterms:modified xsi:type="dcterms:W3CDTF">2017-08-30T21:57:26Z</dcterms:modified>
</cp:coreProperties>
</file>