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0-poland - updated Industry data and webapp\InputData\fuels\BFCpUEbS\"/>
    </mc:Choice>
  </mc:AlternateContent>
  <bookViews>
    <workbookView xWindow="360" yWindow="270" windowWidth="19290" windowHeight="10440" activeTab="4"/>
  </bookViews>
  <sheets>
    <sheet name="About" sheetId="4" r:id="rId1"/>
    <sheet name="Poland Fuel Price Data" sheetId="23" r:id="rId2"/>
    <sheet name="Poland Fuel Price Data Conv" sheetId="26" r:id="rId3"/>
    <sheet name="Poland Fuel Price Data Annual" sheetId="27" r:id="rId4"/>
    <sheet name="ETS Tax" sheetId="28" r:id="rId5"/>
    <sheet name="Conversion Factors" sheetId="24" r:id="rId6"/>
    <sheet name="Nuclear Fuel" sheetId="14" r:id="rId7"/>
    <sheet name="BFCpUEbS-electricity" sheetId="5" r:id="rId8"/>
    <sheet name="BFCpUEbS-coal" sheetId="6" r:id="rId9"/>
    <sheet name="BFCpUEbS-natural-gas" sheetId="7" r:id="rId10"/>
    <sheet name="BFCpUEbS-nuclear" sheetId="15" r:id="rId11"/>
    <sheet name="BFCpUEbS-biomass" sheetId="16" r:id="rId12"/>
    <sheet name="BFCpUEbS-petroleum-gasoline" sheetId="9" r:id="rId13"/>
    <sheet name="BFCpUEbS-petroleum-diesel" sheetId="10" r:id="rId14"/>
    <sheet name="BFCpUEbS-biofuel-gasoline" sheetId="11" r:id="rId15"/>
    <sheet name="BFCpUEbS-biofuel-diesel" sheetId="17" r:id="rId16"/>
    <sheet name="BFCpUEbS-jet-fuel" sheetId="12" r:id="rId17"/>
    <sheet name="BFCpUEbS-heat" sheetId="18" r:id="rId18"/>
  </sheets>
  <definedNames>
    <definedName name="BTU_per_barrel_jet_fuel">'Conversion Factors'!$A$20</definedName>
    <definedName name="BTU_per_gal_biodiesel">'Conversion Factors'!$A$32</definedName>
    <definedName name="BTU_per_gal_diesel">'Conversion Factors'!$A$17</definedName>
    <definedName name="BTU_per_gal_gasoline">'Conversion Factors'!$A$14</definedName>
    <definedName name="BTU_per_GJ">'Conversion Factors'!$A$5</definedName>
    <definedName name="BTU_per_MWh">'Conversion Factors'!$A$2</definedName>
    <definedName name="gal_per_barrel">'Conversion Factors'!$A$23</definedName>
    <definedName name="gal_per_cubic_meter">'Conversion Factors'!$A$26</definedName>
    <definedName name="liters_per_gal">'Conversion Factors'!$A$11</definedName>
    <definedName name="year_2012_per_2010_usd">'Conversion Factors'!$A$29</definedName>
    <definedName name="year_2012_per_2014_usd">'Conversion Factors'!$A$35</definedName>
    <definedName name="zloty_per_euro">'Conversion Factors'!$C$8</definedName>
    <definedName name="zloty_per_usd">'Conversion Factors'!$A$8</definedName>
  </definedNames>
  <calcPr calcId="162913"/>
</workbook>
</file>

<file path=xl/calcChain.xml><?xml version="1.0" encoding="utf-8"?>
<calcChain xmlns="http://schemas.openxmlformats.org/spreadsheetml/2006/main">
  <c r="C11" i="28" l="1"/>
  <c r="C15" i="28" s="1"/>
  <c r="D11" i="28"/>
  <c r="D15" i="28" s="1"/>
  <c r="E11" i="28"/>
  <c r="E15" i="28" s="1"/>
  <c r="B11" i="28"/>
  <c r="B15" i="28" s="1"/>
  <c r="E27" i="28" l="1"/>
  <c r="E26" i="28"/>
  <c r="E25" i="28"/>
  <c r="D26" i="28"/>
  <c r="D25" i="28"/>
  <c r="D27" i="28"/>
  <c r="C25" i="28"/>
  <c r="C27" i="28"/>
  <c r="C26" i="28"/>
  <c r="B26" i="28"/>
  <c r="B27" i="28"/>
  <c r="B25" i="28"/>
  <c r="Q31" i="28" l="1"/>
  <c r="U31" i="28"/>
  <c r="N31" i="28"/>
  <c r="R31" i="28"/>
  <c r="V31" i="28"/>
  <c r="S31" i="28"/>
  <c r="M31" i="28"/>
  <c r="O31" i="28"/>
  <c r="P31" i="28"/>
  <c r="T31" i="28"/>
  <c r="Z32" i="28"/>
  <c r="AD32" i="28"/>
  <c r="AH32" i="28"/>
  <c r="AA32" i="28"/>
  <c r="AE32" i="28"/>
  <c r="AI32" i="28"/>
  <c r="X32" i="28"/>
  <c r="AB32" i="28"/>
  <c r="AF32" i="28"/>
  <c r="AJ32" i="28"/>
  <c r="AG32" i="28"/>
  <c r="W32" i="28"/>
  <c r="AK32" i="28"/>
  <c r="Y32" i="28"/>
  <c r="AC32" i="28"/>
  <c r="X33" i="28"/>
  <c r="AB33" i="28"/>
  <c r="AF33" i="28"/>
  <c r="AJ33" i="28"/>
  <c r="Y33" i="28"/>
  <c r="AC33" i="28"/>
  <c r="AG33" i="28"/>
  <c r="AK33" i="28"/>
  <c r="AD33" i="28"/>
  <c r="Z33" i="28"/>
  <c r="AA33" i="28"/>
  <c r="AE33" i="28"/>
  <c r="W33" i="28"/>
  <c r="AH33" i="28"/>
  <c r="AI33" i="28"/>
  <c r="O33" i="28"/>
  <c r="S33" i="28"/>
  <c r="P33" i="28"/>
  <c r="T33" i="28"/>
  <c r="M33" i="28"/>
  <c r="Q33" i="28"/>
  <c r="N33" i="28"/>
  <c r="R33" i="28"/>
  <c r="U33" i="28"/>
  <c r="V33" i="28"/>
  <c r="P32" i="28"/>
  <c r="T32" i="28"/>
  <c r="M32" i="28"/>
  <c r="Q32" i="28"/>
  <c r="U32" i="28"/>
  <c r="R32" i="28"/>
  <c r="V32" i="28"/>
  <c r="S32" i="28"/>
  <c r="N32" i="28"/>
  <c r="O32" i="28"/>
  <c r="X31" i="28"/>
  <c r="AB31" i="28"/>
  <c r="AF31" i="28"/>
  <c r="AJ31" i="28"/>
  <c r="W31" i="28"/>
  <c r="Y31" i="28"/>
  <c r="AG31" i="28"/>
  <c r="AK31" i="28"/>
  <c r="AD31" i="28"/>
  <c r="AH31" i="28"/>
  <c r="AC31" i="28"/>
  <c r="Z31" i="28"/>
  <c r="AE31" i="28"/>
  <c r="AA31" i="28"/>
  <c r="AI31" i="28"/>
  <c r="B31" i="28"/>
  <c r="F31" i="28"/>
  <c r="J31" i="28"/>
  <c r="C31" i="28"/>
  <c r="K31" i="28"/>
  <c r="D31" i="28"/>
  <c r="H31" i="28"/>
  <c r="L31" i="28"/>
  <c r="E31" i="28"/>
  <c r="I31" i="28"/>
  <c r="G31" i="28"/>
  <c r="D33" i="28"/>
  <c r="H33" i="28"/>
  <c r="L33" i="28"/>
  <c r="E33" i="28"/>
  <c r="I33" i="28"/>
  <c r="B33" i="28"/>
  <c r="F33" i="28"/>
  <c r="J33" i="28"/>
  <c r="G33" i="28"/>
  <c r="C33" i="28"/>
  <c r="K33" i="28"/>
  <c r="E32" i="28"/>
  <c r="I32" i="28"/>
  <c r="B32" i="28"/>
  <c r="F32" i="28"/>
  <c r="J32" i="28"/>
  <c r="G32" i="28"/>
  <c r="C32" i="28"/>
  <c r="K32" i="28"/>
  <c r="D32" i="28"/>
  <c r="H32" i="28"/>
  <c r="L32" i="28"/>
  <c r="AB11" i="14"/>
  <c r="AB3" i="15" s="1"/>
  <c r="AC11" i="14"/>
  <c r="AC3" i="15" s="1"/>
  <c r="AD11" i="14"/>
  <c r="AD3" i="15" s="1"/>
  <c r="AE11" i="14"/>
  <c r="AE3" i="15" s="1"/>
  <c r="AF11" i="14"/>
  <c r="AF3" i="15" s="1"/>
  <c r="AG11" i="14"/>
  <c r="AG3" i="15" s="1"/>
  <c r="AH11" i="14"/>
  <c r="AH3" i="15" s="1"/>
  <c r="AI11" i="14"/>
  <c r="AI3" i="15" s="1"/>
  <c r="AJ11" i="14"/>
  <c r="AJ3" i="15" s="1"/>
  <c r="AK11" i="14"/>
  <c r="AK3" i="15" s="1"/>
  <c r="B7" i="11"/>
  <c r="C7" i="11"/>
  <c r="B44" i="26"/>
  <c r="E40" i="27"/>
  <c r="E2" i="17" s="1"/>
  <c r="I40" i="27"/>
  <c r="I2" i="17" s="1"/>
  <c r="M40" i="27"/>
  <c r="M44" i="27" s="1"/>
  <c r="M2" i="11" s="1"/>
  <c r="Q40" i="27"/>
  <c r="Q2" i="17" s="1"/>
  <c r="U40" i="27"/>
  <c r="U44" i="27" s="1"/>
  <c r="U2" i="11" s="1"/>
  <c r="Y40" i="27"/>
  <c r="Y44" i="27" s="1"/>
  <c r="Y2" i="11" s="1"/>
  <c r="AC40" i="27"/>
  <c r="AC2" i="17" s="1"/>
  <c r="AG40" i="27"/>
  <c r="AG2" i="17" s="1"/>
  <c r="AK40" i="27"/>
  <c r="AK44" i="27" s="1"/>
  <c r="AK2" i="11" s="1"/>
  <c r="C40" i="26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C7" i="12"/>
  <c r="B7" i="12"/>
  <c r="C7" i="9"/>
  <c r="B7" i="9"/>
  <c r="B42" i="23"/>
  <c r="B43" i="23" s="1"/>
  <c r="B40" i="26" s="1"/>
  <c r="F40" i="27" s="1"/>
  <c r="B32" i="26"/>
  <c r="B28" i="26"/>
  <c r="B27" i="26"/>
  <c r="B23" i="26"/>
  <c r="C23" i="26"/>
  <c r="D23" i="26"/>
  <c r="E23" i="26"/>
  <c r="F23" i="26"/>
  <c r="G23" i="26"/>
  <c r="H23" i="26"/>
  <c r="I23" i="26"/>
  <c r="J23" i="26"/>
  <c r="C22" i="26"/>
  <c r="D22" i="26"/>
  <c r="E22" i="26"/>
  <c r="F22" i="26"/>
  <c r="G22" i="26"/>
  <c r="H22" i="26"/>
  <c r="I22" i="26"/>
  <c r="J22" i="26"/>
  <c r="B22" i="26"/>
  <c r="B18" i="26"/>
  <c r="C18" i="26"/>
  <c r="D18" i="26"/>
  <c r="E18" i="26"/>
  <c r="F18" i="26"/>
  <c r="G18" i="26"/>
  <c r="H18" i="26"/>
  <c r="I18" i="26"/>
  <c r="C17" i="26"/>
  <c r="D17" i="26"/>
  <c r="E17" i="26"/>
  <c r="F17" i="26"/>
  <c r="G17" i="26"/>
  <c r="H17" i="26"/>
  <c r="I17" i="26"/>
  <c r="B17" i="26"/>
  <c r="B13" i="26"/>
  <c r="C13" i="26"/>
  <c r="D13" i="26"/>
  <c r="E13" i="26"/>
  <c r="F13" i="26"/>
  <c r="G13" i="26"/>
  <c r="H13" i="26"/>
  <c r="I13" i="26"/>
  <c r="C12" i="26"/>
  <c r="D12" i="26"/>
  <c r="E12" i="26"/>
  <c r="F12" i="26"/>
  <c r="G12" i="26"/>
  <c r="H12" i="26"/>
  <c r="I12" i="26"/>
  <c r="B12" i="26"/>
  <c r="C8" i="26"/>
  <c r="D8" i="26"/>
  <c r="E8" i="26"/>
  <c r="F8" i="26"/>
  <c r="G8" i="26"/>
  <c r="H8" i="26"/>
  <c r="I8" i="26"/>
  <c r="J8" i="26"/>
  <c r="B8" i="26"/>
  <c r="B4" i="26"/>
  <c r="C4" i="26"/>
  <c r="D4" i="27" s="1"/>
  <c r="D4" i="26"/>
  <c r="E4" i="26"/>
  <c r="F4" i="26"/>
  <c r="G4" i="26"/>
  <c r="H4" i="26"/>
  <c r="I4" i="26"/>
  <c r="J4" i="26"/>
  <c r="C3" i="26"/>
  <c r="D3" i="26"/>
  <c r="E3" i="26"/>
  <c r="F3" i="26"/>
  <c r="G3" i="26"/>
  <c r="H3" i="26"/>
  <c r="I3" i="26"/>
  <c r="J3" i="26"/>
  <c r="B3" i="26"/>
  <c r="B36" i="23"/>
  <c r="B36" i="26" s="1"/>
  <c r="F2" i="17" l="1"/>
  <c r="F44" i="27"/>
  <c r="F2" i="11" s="1"/>
  <c r="Y2" i="17"/>
  <c r="M2" i="17"/>
  <c r="AC44" i="27"/>
  <c r="AC2" i="11" s="1"/>
  <c r="AJ40" i="27"/>
  <c r="AF40" i="27"/>
  <c r="AB40" i="27"/>
  <c r="X40" i="27"/>
  <c r="T40" i="27"/>
  <c r="P40" i="27"/>
  <c r="P2" i="17" s="1"/>
  <c r="L40" i="27"/>
  <c r="L2" i="17" s="1"/>
  <c r="H40" i="27"/>
  <c r="H2" i="17" s="1"/>
  <c r="D40" i="27"/>
  <c r="D2" i="17" s="1"/>
  <c r="Q44" i="27"/>
  <c r="Q2" i="11" s="1"/>
  <c r="I44" i="27"/>
  <c r="I2" i="11" s="1"/>
  <c r="E44" i="27"/>
  <c r="E2" i="11" s="1"/>
  <c r="AK2" i="17"/>
  <c r="AG44" i="27"/>
  <c r="AG2" i="11" s="1"/>
  <c r="AI40" i="27"/>
  <c r="AI2" i="17" s="1"/>
  <c r="AE40" i="27"/>
  <c r="AE2" i="17" s="1"/>
  <c r="AA40" i="27"/>
  <c r="AA2" i="17" s="1"/>
  <c r="W40" i="27"/>
  <c r="W2" i="17" s="1"/>
  <c r="S40" i="27"/>
  <c r="S2" i="17" s="1"/>
  <c r="O40" i="27"/>
  <c r="O2" i="17" s="1"/>
  <c r="K40" i="27"/>
  <c r="K2" i="17" s="1"/>
  <c r="G40" i="27"/>
  <c r="G2" i="17" s="1"/>
  <c r="C40" i="27"/>
  <c r="C2" i="17" s="1"/>
  <c r="L44" i="27"/>
  <c r="L2" i="11" s="1"/>
  <c r="H44" i="27"/>
  <c r="H2" i="11" s="1"/>
  <c r="D44" i="27"/>
  <c r="D2" i="11" s="1"/>
  <c r="AI44" i="27"/>
  <c r="AI2" i="11" s="1"/>
  <c r="AE44" i="27"/>
  <c r="AE2" i="11" s="1"/>
  <c r="AA44" i="27"/>
  <c r="AA2" i="11" s="1"/>
  <c r="S44" i="27"/>
  <c r="S2" i="11" s="1"/>
  <c r="U2" i="17"/>
  <c r="B40" i="27"/>
  <c r="AH40" i="27"/>
  <c r="AH2" i="17" s="1"/>
  <c r="AD40" i="27"/>
  <c r="AD2" i="17" s="1"/>
  <c r="Z40" i="27"/>
  <c r="Z2" i="17" s="1"/>
  <c r="V40" i="27"/>
  <c r="V2" i="17" s="1"/>
  <c r="R40" i="27"/>
  <c r="R2" i="17" s="1"/>
  <c r="N40" i="27"/>
  <c r="J40" i="27"/>
  <c r="O44" i="27"/>
  <c r="O2" i="11" s="1"/>
  <c r="K44" i="27"/>
  <c r="K2" i="11" s="1"/>
  <c r="C44" i="27"/>
  <c r="C2" i="11" s="1"/>
  <c r="AH44" i="27"/>
  <c r="AH2" i="11" s="1"/>
  <c r="AD44" i="27"/>
  <c r="AD2" i="11" s="1"/>
  <c r="Z44" i="27"/>
  <c r="Z2" i="11" s="1"/>
  <c r="AC3" i="27"/>
  <c r="AC6" i="5" s="1"/>
  <c r="I3" i="27"/>
  <c r="I6" i="5" s="1"/>
  <c r="AB4" i="27"/>
  <c r="H4" i="27"/>
  <c r="H2" i="5" s="1"/>
  <c r="S8" i="27"/>
  <c r="S6" i="18" s="1"/>
  <c r="Z3" i="27"/>
  <c r="Z6" i="5" s="1"/>
  <c r="E3" i="27"/>
  <c r="E6" i="5" s="1"/>
  <c r="N8" i="27"/>
  <c r="N5" i="18" s="1"/>
  <c r="R4" i="27"/>
  <c r="R5" i="5" s="1"/>
  <c r="S3" i="27"/>
  <c r="S6" i="5" s="1"/>
  <c r="AK3" i="27"/>
  <c r="AK6" i="5" s="1"/>
  <c r="P3" i="27"/>
  <c r="P6" i="5" s="1"/>
  <c r="AJ4" i="27"/>
  <c r="AJ2" i="5" s="1"/>
  <c r="P4" i="27"/>
  <c r="P2" i="5" s="1"/>
  <c r="D4" i="5"/>
  <c r="D2" i="5"/>
  <c r="D5" i="5"/>
  <c r="AJ5" i="5"/>
  <c r="P4" i="5"/>
  <c r="AB5" i="5"/>
  <c r="AB2" i="5"/>
  <c r="AB4" i="5"/>
  <c r="S4" i="18"/>
  <c r="X4" i="27"/>
  <c r="W4" i="27"/>
  <c r="Y4" i="27"/>
  <c r="O13" i="27"/>
  <c r="Q13" i="27"/>
  <c r="M13" i="27"/>
  <c r="N13" i="27"/>
  <c r="P13" i="27"/>
  <c r="V17" i="27"/>
  <c r="V3" i="7" s="1"/>
  <c r="S17" i="27"/>
  <c r="S3" i="7" s="1"/>
  <c r="T17" i="27"/>
  <c r="T3" i="7" s="1"/>
  <c r="R17" i="27"/>
  <c r="R3" i="7" s="1"/>
  <c r="U17" i="27"/>
  <c r="U3" i="7" s="1"/>
  <c r="AI18" i="27"/>
  <c r="AJ18" i="27"/>
  <c r="AK18" i="27"/>
  <c r="AH18" i="27"/>
  <c r="AG18" i="27"/>
  <c r="O18" i="27"/>
  <c r="P18" i="27"/>
  <c r="Q18" i="27"/>
  <c r="N18" i="27"/>
  <c r="M18" i="27"/>
  <c r="U22" i="27"/>
  <c r="V22" i="27"/>
  <c r="S22" i="27"/>
  <c r="T22" i="27"/>
  <c r="R22" i="27"/>
  <c r="U23" i="27"/>
  <c r="V23" i="27"/>
  <c r="S23" i="27"/>
  <c r="R23" i="27"/>
  <c r="T23" i="27"/>
  <c r="D36" i="27"/>
  <c r="H36" i="27"/>
  <c r="L36" i="27"/>
  <c r="P36" i="27"/>
  <c r="T36" i="27"/>
  <c r="X36" i="27"/>
  <c r="AB36" i="27"/>
  <c r="AF36" i="27"/>
  <c r="AJ36" i="27"/>
  <c r="F36" i="27"/>
  <c r="K36" i="27"/>
  <c r="Q36" i="27"/>
  <c r="V36" i="27"/>
  <c r="AA36" i="27"/>
  <c r="AG36" i="27"/>
  <c r="B36" i="27"/>
  <c r="G36" i="27"/>
  <c r="M36" i="27"/>
  <c r="R36" i="27"/>
  <c r="W36" i="27"/>
  <c r="AC36" i="27"/>
  <c r="AH36" i="27"/>
  <c r="I36" i="27"/>
  <c r="S36" i="27"/>
  <c r="AD36" i="27"/>
  <c r="J36" i="27"/>
  <c r="U36" i="27"/>
  <c r="AE36" i="27"/>
  <c r="C36" i="27"/>
  <c r="N36" i="27"/>
  <c r="Y36" i="27"/>
  <c r="AI36" i="27"/>
  <c r="E36" i="27"/>
  <c r="O36" i="27"/>
  <c r="Z36" i="27"/>
  <c r="AK36" i="27"/>
  <c r="G4" i="27"/>
  <c r="I4" i="27"/>
  <c r="AC4" i="27"/>
  <c r="C3" i="27"/>
  <c r="C6" i="5" s="1"/>
  <c r="G3" i="27"/>
  <c r="G6" i="5" s="1"/>
  <c r="D3" i="27"/>
  <c r="D6" i="5" s="1"/>
  <c r="O8" i="27"/>
  <c r="P8" i="27"/>
  <c r="Q8" i="27"/>
  <c r="M8" i="27"/>
  <c r="U4" i="27"/>
  <c r="V4" i="27"/>
  <c r="AC8" i="27"/>
  <c r="AB8" i="27"/>
  <c r="AD8" i="27"/>
  <c r="AE8" i="27"/>
  <c r="AF8" i="27"/>
  <c r="I8" i="27"/>
  <c r="H8" i="27"/>
  <c r="K8" i="27"/>
  <c r="L8" i="27"/>
  <c r="AI12" i="27"/>
  <c r="AI3" i="6" s="1"/>
  <c r="AG12" i="27"/>
  <c r="AG3" i="6" s="1"/>
  <c r="AH12" i="27"/>
  <c r="AH3" i="6" s="1"/>
  <c r="AJ12" i="27"/>
  <c r="AJ3" i="6" s="1"/>
  <c r="AK12" i="27"/>
  <c r="AK3" i="6" s="1"/>
  <c r="O12" i="27"/>
  <c r="O3" i="6" s="1"/>
  <c r="M12" i="27"/>
  <c r="M3" i="6" s="1"/>
  <c r="P12" i="27"/>
  <c r="P3" i="6" s="1"/>
  <c r="Q12" i="27"/>
  <c r="Q3" i="6" s="1"/>
  <c r="N12" i="27"/>
  <c r="N3" i="6" s="1"/>
  <c r="AF13" i="27"/>
  <c r="AD13" i="27"/>
  <c r="AE13" i="27"/>
  <c r="AB13" i="27"/>
  <c r="AC13" i="27"/>
  <c r="L13" i="27"/>
  <c r="H13" i="27"/>
  <c r="I13" i="27"/>
  <c r="J13" i="27"/>
  <c r="K13" i="27"/>
  <c r="AI17" i="27"/>
  <c r="AI3" i="7" s="1"/>
  <c r="AG17" i="27"/>
  <c r="AG3" i="7" s="1"/>
  <c r="AJ17" i="27"/>
  <c r="AJ3" i="7" s="1"/>
  <c r="AK17" i="27"/>
  <c r="AK3" i="7" s="1"/>
  <c r="AH17" i="27"/>
  <c r="AH3" i="7" s="1"/>
  <c r="O17" i="27"/>
  <c r="O3" i="7" s="1"/>
  <c r="M17" i="27"/>
  <c r="M3" i="7" s="1"/>
  <c r="P17" i="27"/>
  <c r="P3" i="7" s="1"/>
  <c r="Q17" i="27"/>
  <c r="Q3" i="7" s="1"/>
  <c r="N17" i="27"/>
  <c r="N3" i="7" s="1"/>
  <c r="AF18" i="27"/>
  <c r="AC18" i="27"/>
  <c r="AB18" i="27"/>
  <c r="AD18" i="27"/>
  <c r="AE18" i="27"/>
  <c r="L18" i="27"/>
  <c r="I18" i="27"/>
  <c r="H18" i="27"/>
  <c r="J18" i="27"/>
  <c r="K18" i="27"/>
  <c r="AH22" i="27"/>
  <c r="AI22" i="27"/>
  <c r="AG22" i="27"/>
  <c r="AJ22" i="27"/>
  <c r="AK22" i="27"/>
  <c r="N22" i="27"/>
  <c r="O22" i="27"/>
  <c r="M22" i="27"/>
  <c r="P22" i="27"/>
  <c r="Q22" i="27"/>
  <c r="AH23" i="27"/>
  <c r="AG23" i="27"/>
  <c r="AI23" i="27"/>
  <c r="AJ23" i="27"/>
  <c r="AK23" i="27"/>
  <c r="N23" i="27"/>
  <c r="O23" i="27"/>
  <c r="P23" i="27"/>
  <c r="Q23" i="27"/>
  <c r="M23" i="27"/>
  <c r="E4" i="27"/>
  <c r="H3" i="27"/>
  <c r="H6" i="5" s="1"/>
  <c r="J3" i="27"/>
  <c r="J6" i="5" s="1"/>
  <c r="Q3" i="27"/>
  <c r="Q6" i="5" s="1"/>
  <c r="T4" i="27"/>
  <c r="AA4" i="27"/>
  <c r="AB3" i="27"/>
  <c r="AB6" i="5" s="1"/>
  <c r="AD3" i="27"/>
  <c r="AD6" i="5" s="1"/>
  <c r="AI8" i="27"/>
  <c r="AH8" i="27"/>
  <c r="AJ8" i="27"/>
  <c r="AK8" i="27"/>
  <c r="AG8" i="27"/>
  <c r="AI13" i="27"/>
  <c r="AH13" i="27"/>
  <c r="AJ13" i="27"/>
  <c r="AK13" i="27"/>
  <c r="AG13" i="27"/>
  <c r="AH3" i="27"/>
  <c r="AH6" i="5" s="1"/>
  <c r="AI3" i="27"/>
  <c r="AI6" i="5" s="1"/>
  <c r="AG3" i="27"/>
  <c r="AG6" i="5" s="1"/>
  <c r="AH4" i="27"/>
  <c r="AG4" i="27"/>
  <c r="AI4" i="27"/>
  <c r="N4" i="27"/>
  <c r="M4" i="27"/>
  <c r="O4" i="27"/>
  <c r="AA8" i="27"/>
  <c r="Y8" i="27"/>
  <c r="Z8" i="27"/>
  <c r="W8" i="27"/>
  <c r="X8" i="27"/>
  <c r="F8" i="27"/>
  <c r="E8" i="27"/>
  <c r="G8" i="27"/>
  <c r="C8" i="27"/>
  <c r="B8" i="27"/>
  <c r="AF12" i="27"/>
  <c r="AF3" i="6" s="1"/>
  <c r="AC12" i="27"/>
  <c r="AC3" i="6" s="1"/>
  <c r="AD12" i="27"/>
  <c r="AD3" i="6" s="1"/>
  <c r="AE12" i="27"/>
  <c r="AE3" i="6" s="1"/>
  <c r="AB12" i="27"/>
  <c r="AB3" i="6" s="1"/>
  <c r="L12" i="27"/>
  <c r="L3" i="6" s="1"/>
  <c r="K12" i="27"/>
  <c r="K3" i="6" s="1"/>
  <c r="H12" i="27"/>
  <c r="H3" i="6" s="1"/>
  <c r="I12" i="27"/>
  <c r="I3" i="6" s="1"/>
  <c r="J12" i="27"/>
  <c r="J3" i="6" s="1"/>
  <c r="Y13" i="27"/>
  <c r="Z13" i="27"/>
  <c r="AA13" i="27"/>
  <c r="W13" i="27"/>
  <c r="X13" i="27"/>
  <c r="C13" i="27"/>
  <c r="G13" i="27"/>
  <c r="F13" i="27"/>
  <c r="B13" i="27"/>
  <c r="D13" i="27"/>
  <c r="E13" i="27"/>
  <c r="AF17" i="27"/>
  <c r="AF3" i="7" s="1"/>
  <c r="AC17" i="27"/>
  <c r="AC3" i="7" s="1"/>
  <c r="AD17" i="27"/>
  <c r="AD3" i="7" s="1"/>
  <c r="AB17" i="27"/>
  <c r="AB3" i="7" s="1"/>
  <c r="AE17" i="27"/>
  <c r="AE3" i="7" s="1"/>
  <c r="L17" i="27"/>
  <c r="L3" i="7" s="1"/>
  <c r="I17" i="27"/>
  <c r="I3" i="7" s="1"/>
  <c r="J17" i="27"/>
  <c r="J3" i="7" s="1"/>
  <c r="H17" i="27"/>
  <c r="H3" i="7" s="1"/>
  <c r="K17" i="27"/>
  <c r="K3" i="7" s="1"/>
  <c r="Y18" i="27"/>
  <c r="Z18" i="27"/>
  <c r="AA18" i="27"/>
  <c r="X18" i="27"/>
  <c r="W18" i="27"/>
  <c r="C18" i="27"/>
  <c r="G18" i="27"/>
  <c r="D18" i="27"/>
  <c r="B18" i="27"/>
  <c r="E18" i="27"/>
  <c r="F18" i="27"/>
  <c r="AE22" i="27"/>
  <c r="AF22" i="27"/>
  <c r="AC22" i="27"/>
  <c r="AB22" i="27"/>
  <c r="AD22" i="27"/>
  <c r="L22" i="27"/>
  <c r="I22" i="27"/>
  <c r="J22" i="27"/>
  <c r="H22" i="27"/>
  <c r="K22" i="27"/>
  <c r="AE23" i="27"/>
  <c r="AF23" i="27"/>
  <c r="AC23" i="27"/>
  <c r="AB23" i="27"/>
  <c r="AD23" i="27"/>
  <c r="L23" i="27"/>
  <c r="I23" i="27"/>
  <c r="H23" i="27"/>
  <c r="J23" i="27"/>
  <c r="K23" i="27"/>
  <c r="B3" i="27"/>
  <c r="B6" i="5" s="1"/>
  <c r="S4" i="27"/>
  <c r="Z4" i="27"/>
  <c r="AJ3" i="27"/>
  <c r="AJ6" i="5" s="1"/>
  <c r="D8" i="27"/>
  <c r="X3" i="27"/>
  <c r="X6" i="5" s="1"/>
  <c r="Y3" i="27"/>
  <c r="Y6" i="5" s="1"/>
  <c r="W3" i="27"/>
  <c r="W6" i="5" s="1"/>
  <c r="F4" i="27"/>
  <c r="C4" i="27"/>
  <c r="V12" i="27"/>
  <c r="V3" i="6" s="1"/>
  <c r="T12" i="27"/>
  <c r="T3" i="6" s="1"/>
  <c r="U12" i="27"/>
  <c r="U3" i="6" s="1"/>
  <c r="R12" i="27"/>
  <c r="R3" i="6" s="1"/>
  <c r="S12" i="27"/>
  <c r="S3" i="6" s="1"/>
  <c r="U3" i="27"/>
  <c r="U6" i="5" s="1"/>
  <c r="V3" i="27"/>
  <c r="V6" i="5" s="1"/>
  <c r="N3" i="27"/>
  <c r="N6" i="5" s="1"/>
  <c r="O3" i="27"/>
  <c r="O6" i="5" s="1"/>
  <c r="M3" i="27"/>
  <c r="M6" i="5" s="1"/>
  <c r="AE3" i="27"/>
  <c r="AE6" i="5" s="1"/>
  <c r="AF3" i="27"/>
  <c r="AF6" i="5" s="1"/>
  <c r="K3" i="27"/>
  <c r="K6" i="5" s="1"/>
  <c r="L3" i="27"/>
  <c r="L6" i="5" s="1"/>
  <c r="AE4" i="27"/>
  <c r="AF4" i="27"/>
  <c r="K4" i="27"/>
  <c r="L4" i="27"/>
  <c r="U8" i="27"/>
  <c r="T8" i="27"/>
  <c r="V8" i="27"/>
  <c r="R8" i="27"/>
  <c r="D12" i="27"/>
  <c r="D3" i="6" s="1"/>
  <c r="F12" i="27"/>
  <c r="F3" i="6" s="1"/>
  <c r="G12" i="27"/>
  <c r="G3" i="6" s="1"/>
  <c r="C12" i="27"/>
  <c r="C3" i="6" s="1"/>
  <c r="B12" i="27"/>
  <c r="B3" i="6" s="1"/>
  <c r="E12" i="27"/>
  <c r="E3" i="6" s="1"/>
  <c r="Y12" i="27"/>
  <c r="Y3" i="6" s="1"/>
  <c r="W12" i="27"/>
  <c r="W3" i="6" s="1"/>
  <c r="X12" i="27"/>
  <c r="X3" i="6" s="1"/>
  <c r="Z12" i="27"/>
  <c r="Z3" i="6" s="1"/>
  <c r="AA12" i="27"/>
  <c r="AA3" i="6" s="1"/>
  <c r="V13" i="27"/>
  <c r="U13" i="27"/>
  <c r="R13" i="27"/>
  <c r="S13" i="27"/>
  <c r="T13" i="27"/>
  <c r="D17" i="27"/>
  <c r="D3" i="7" s="1"/>
  <c r="E17" i="27"/>
  <c r="E3" i="7" s="1"/>
  <c r="F17" i="27"/>
  <c r="F3" i="7" s="1"/>
  <c r="B17" i="27"/>
  <c r="B3" i="7" s="1"/>
  <c r="C17" i="27"/>
  <c r="C3" i="7" s="1"/>
  <c r="G17" i="27"/>
  <c r="G3" i="7" s="1"/>
  <c r="Y17" i="27"/>
  <c r="Y3" i="7" s="1"/>
  <c r="W17" i="27"/>
  <c r="W3" i="7" s="1"/>
  <c r="Z17" i="27"/>
  <c r="Z3" i="7" s="1"/>
  <c r="AA17" i="27"/>
  <c r="AA3" i="7" s="1"/>
  <c r="X17" i="27"/>
  <c r="X3" i="7" s="1"/>
  <c r="V18" i="27"/>
  <c r="S18" i="27"/>
  <c r="R18" i="27"/>
  <c r="T18" i="27"/>
  <c r="U18" i="27"/>
  <c r="X22" i="27"/>
  <c r="Y22" i="27"/>
  <c r="W22" i="27"/>
  <c r="Z22" i="27"/>
  <c r="AA22" i="27"/>
  <c r="D22" i="27"/>
  <c r="E22" i="27"/>
  <c r="F22" i="27"/>
  <c r="B22" i="27"/>
  <c r="C22" i="27"/>
  <c r="O27" i="27" s="1"/>
  <c r="O2" i="9" s="1"/>
  <c r="G22" i="27"/>
  <c r="X23" i="27"/>
  <c r="W23" i="27"/>
  <c r="Y23" i="27"/>
  <c r="Y28" i="27" s="1"/>
  <c r="Y3" i="10" s="1"/>
  <c r="Z23" i="27"/>
  <c r="AA23" i="27"/>
  <c r="C23" i="27"/>
  <c r="Q28" i="27" s="1"/>
  <c r="Q3" i="10" s="1"/>
  <c r="G23" i="27"/>
  <c r="G28" i="27" s="1"/>
  <c r="G3" i="10" s="1"/>
  <c r="D23" i="27"/>
  <c r="D28" i="27" s="1"/>
  <c r="D3" i="10" s="1"/>
  <c r="B23" i="27"/>
  <c r="B28" i="27" s="1"/>
  <c r="B3" i="10" s="1"/>
  <c r="E23" i="27"/>
  <c r="E28" i="27" s="1"/>
  <c r="E3" i="10" s="1"/>
  <c r="F23" i="27"/>
  <c r="F28" i="27" s="1"/>
  <c r="F3" i="10" s="1"/>
  <c r="B4" i="27"/>
  <c r="F3" i="27"/>
  <c r="F6" i="5" s="1"/>
  <c r="J4" i="27"/>
  <c r="Q4" i="27"/>
  <c r="R3" i="27"/>
  <c r="R6" i="5" s="1"/>
  <c r="T3" i="27"/>
  <c r="T6" i="5" s="1"/>
  <c r="AA3" i="27"/>
  <c r="AA6" i="5" s="1"/>
  <c r="AD4" i="27"/>
  <c r="AK4" i="27"/>
  <c r="J8" i="27"/>
  <c r="AK8" i="18"/>
  <c r="AJ8" i="18"/>
  <c r="AI8" i="18"/>
  <c r="AH8" i="18"/>
  <c r="AG8" i="18"/>
  <c r="AF8" i="18"/>
  <c r="AE8" i="18"/>
  <c r="AD8" i="18"/>
  <c r="AC8" i="18"/>
  <c r="AB8" i="18"/>
  <c r="AK3" i="18"/>
  <c r="AJ3" i="18"/>
  <c r="AI3" i="18"/>
  <c r="AH3" i="18"/>
  <c r="AG3" i="18"/>
  <c r="AF3" i="18"/>
  <c r="AE3" i="18"/>
  <c r="AD3" i="18"/>
  <c r="AC3" i="18"/>
  <c r="AB3" i="18"/>
  <c r="AK2" i="18"/>
  <c r="AJ2" i="18"/>
  <c r="AI2" i="18"/>
  <c r="AH2" i="18"/>
  <c r="AG2" i="18"/>
  <c r="AF2" i="18"/>
  <c r="AE2" i="18"/>
  <c r="AD2" i="18"/>
  <c r="AC2" i="18"/>
  <c r="AB2" i="18"/>
  <c r="S5" i="18" l="1"/>
  <c r="AJ4" i="5"/>
  <c r="V44" i="27"/>
  <c r="V2" i="11" s="1"/>
  <c r="J2" i="17"/>
  <c r="J44" i="27"/>
  <c r="J2" i="11" s="1"/>
  <c r="T44" i="27"/>
  <c r="T2" i="11" s="1"/>
  <c r="T2" i="17"/>
  <c r="AJ44" i="27"/>
  <c r="AJ2" i="11" s="1"/>
  <c r="AJ2" i="17"/>
  <c r="R44" i="27"/>
  <c r="R2" i="11" s="1"/>
  <c r="B2" i="17"/>
  <c r="B44" i="27"/>
  <c r="B2" i="11" s="1"/>
  <c r="AF44" i="27"/>
  <c r="AF2" i="11" s="1"/>
  <c r="AF2" i="17"/>
  <c r="P5" i="5"/>
  <c r="R4" i="5"/>
  <c r="G44" i="27"/>
  <c r="G2" i="11" s="1"/>
  <c r="N2" i="17"/>
  <c r="N44" i="27"/>
  <c r="N2" i="11" s="1"/>
  <c r="P44" i="27"/>
  <c r="P2" i="11" s="1"/>
  <c r="X44" i="27"/>
  <c r="X2" i="11" s="1"/>
  <c r="X2" i="17"/>
  <c r="R2" i="5"/>
  <c r="W44" i="27"/>
  <c r="W2" i="11" s="1"/>
  <c r="AB44" i="27"/>
  <c r="AB2" i="11" s="1"/>
  <c r="AB2" i="17"/>
  <c r="H5" i="5"/>
  <c r="N4" i="18"/>
  <c r="T32" i="27"/>
  <c r="T2" i="12" s="1"/>
  <c r="AD32" i="27"/>
  <c r="AD2" i="12" s="1"/>
  <c r="N6" i="18"/>
  <c r="D32" i="27"/>
  <c r="D2" i="12" s="1"/>
  <c r="AA32" i="27"/>
  <c r="AA2" i="12" s="1"/>
  <c r="H4" i="5"/>
  <c r="B32" i="27"/>
  <c r="B2" i="12" s="1"/>
  <c r="S32" i="27"/>
  <c r="S2" i="12" s="1"/>
  <c r="V32" i="27"/>
  <c r="V2" i="12" s="1"/>
  <c r="O32" i="27"/>
  <c r="O2" i="12" s="1"/>
  <c r="W28" i="27"/>
  <c r="W3" i="10" s="1"/>
  <c r="B27" i="27"/>
  <c r="B2" i="9" s="1"/>
  <c r="AA27" i="27"/>
  <c r="AA2" i="9" s="1"/>
  <c r="X27" i="27"/>
  <c r="X2" i="9" s="1"/>
  <c r="H27" i="27"/>
  <c r="H2" i="9" s="1"/>
  <c r="AD27" i="27"/>
  <c r="AD2" i="9" s="1"/>
  <c r="AE27" i="27"/>
  <c r="AE2" i="9" s="1"/>
  <c r="L32" i="27"/>
  <c r="L2" i="12" s="1"/>
  <c r="X32" i="27"/>
  <c r="X2" i="12" s="1"/>
  <c r="F32" i="27"/>
  <c r="F2" i="12" s="1"/>
  <c r="AG32" i="27"/>
  <c r="AG2" i="12" s="1"/>
  <c r="AA28" i="27"/>
  <c r="AA3" i="10" s="1"/>
  <c r="X28" i="27"/>
  <c r="X3" i="10" s="1"/>
  <c r="F27" i="27"/>
  <c r="F2" i="9" s="1"/>
  <c r="Z27" i="27"/>
  <c r="Z2" i="9" s="1"/>
  <c r="J27" i="27"/>
  <c r="J2" i="9" s="1"/>
  <c r="AB27" i="27"/>
  <c r="AB2" i="9" s="1"/>
  <c r="AB32" i="27"/>
  <c r="AB2" i="12" s="1"/>
  <c r="N32" i="27"/>
  <c r="N2" i="12" s="1"/>
  <c r="AJ32" i="27"/>
  <c r="AJ2" i="12" s="1"/>
  <c r="Q32" i="27"/>
  <c r="Q2" i="12" s="1"/>
  <c r="Z28" i="27"/>
  <c r="Z3" i="10" s="1"/>
  <c r="G27" i="27"/>
  <c r="G2" i="9" s="1"/>
  <c r="E27" i="27"/>
  <c r="E2" i="9" s="1"/>
  <c r="W27" i="27"/>
  <c r="W2" i="9" s="1"/>
  <c r="J28" i="27"/>
  <c r="J6" i="10" s="1"/>
  <c r="I27" i="27"/>
  <c r="I2" i="9" s="1"/>
  <c r="AC27" i="27"/>
  <c r="AC2" i="9" s="1"/>
  <c r="Y32" i="27"/>
  <c r="Y2" i="12" s="1"/>
  <c r="H28" i="27"/>
  <c r="H3" i="10" s="1"/>
  <c r="AB28" i="27"/>
  <c r="AB3" i="10" s="1"/>
  <c r="K27" i="27"/>
  <c r="K2" i="9" s="1"/>
  <c r="L27" i="27"/>
  <c r="L2" i="9" s="1"/>
  <c r="AF27" i="27"/>
  <c r="AF2" i="9" s="1"/>
  <c r="Z7" i="10"/>
  <c r="J7" i="10"/>
  <c r="D2" i="10"/>
  <c r="D5" i="10"/>
  <c r="D4" i="10"/>
  <c r="D6" i="10"/>
  <c r="D7" i="10"/>
  <c r="AB2" i="10"/>
  <c r="AB4" i="10"/>
  <c r="AB6" i="10"/>
  <c r="AB7" i="10"/>
  <c r="AB5" i="10"/>
  <c r="G4" i="10"/>
  <c r="G5" i="10"/>
  <c r="G7" i="10"/>
  <c r="G2" i="10"/>
  <c r="G6" i="10"/>
  <c r="E2" i="10"/>
  <c r="E5" i="10"/>
  <c r="E7" i="10"/>
  <c r="E4" i="10"/>
  <c r="E6" i="10"/>
  <c r="Q2" i="10"/>
  <c r="Q5" i="10"/>
  <c r="Q7" i="10"/>
  <c r="Q4" i="10"/>
  <c r="Q6" i="10"/>
  <c r="W7" i="10"/>
  <c r="W5" i="10"/>
  <c r="F2" i="10"/>
  <c r="F4" i="10"/>
  <c r="F6" i="10"/>
  <c r="F7" i="10"/>
  <c r="F5" i="10"/>
  <c r="Y5" i="10"/>
  <c r="Y7" i="10"/>
  <c r="Y2" i="10"/>
  <c r="Y6" i="10"/>
  <c r="Y4" i="10"/>
  <c r="H6" i="10"/>
  <c r="B6" i="10"/>
  <c r="B4" i="10"/>
  <c r="B2" i="10"/>
  <c r="B5" i="10"/>
  <c r="B7" i="10"/>
  <c r="AA4" i="10"/>
  <c r="AA2" i="10"/>
  <c r="AA7" i="10"/>
  <c r="AA6" i="10"/>
  <c r="X2" i="10"/>
  <c r="X6" i="10"/>
  <c r="X7" i="10"/>
  <c r="B5" i="5"/>
  <c r="B2" i="5"/>
  <c r="B4" i="5"/>
  <c r="AK32" i="27"/>
  <c r="AK2" i="12" s="1"/>
  <c r="U32" i="27"/>
  <c r="U2" i="12" s="1"/>
  <c r="E32" i="27"/>
  <c r="E2" i="12" s="1"/>
  <c r="T2" i="7"/>
  <c r="T5" i="7"/>
  <c r="T4" i="7"/>
  <c r="X6" i="7"/>
  <c r="X7" i="7"/>
  <c r="Y7" i="7"/>
  <c r="Y6" i="7"/>
  <c r="F7" i="7"/>
  <c r="F6" i="7"/>
  <c r="S4" i="6"/>
  <c r="S5" i="6"/>
  <c r="AA6" i="6"/>
  <c r="AA7" i="6"/>
  <c r="Y7" i="6"/>
  <c r="Y6" i="6"/>
  <c r="G6" i="6"/>
  <c r="G7" i="6"/>
  <c r="V5" i="18"/>
  <c r="V4" i="18"/>
  <c r="V6" i="18"/>
  <c r="K4" i="5"/>
  <c r="K2" i="5"/>
  <c r="K5" i="5"/>
  <c r="S6" i="6"/>
  <c r="S7" i="6"/>
  <c r="V6" i="6"/>
  <c r="V7" i="6"/>
  <c r="Z4" i="5"/>
  <c r="Z2" i="5"/>
  <c r="Z5" i="5"/>
  <c r="U28" i="27"/>
  <c r="U3" i="10" s="1"/>
  <c r="K28" i="27"/>
  <c r="K3" i="10" s="1"/>
  <c r="AJ28" i="27"/>
  <c r="AJ3" i="10" s="1"/>
  <c r="T28" i="27"/>
  <c r="T3" i="10" s="1"/>
  <c r="C28" i="27"/>
  <c r="C3" i="10" s="1"/>
  <c r="AH28" i="27"/>
  <c r="AH3" i="10" s="1"/>
  <c r="R28" i="27"/>
  <c r="R3" i="10" s="1"/>
  <c r="M28" i="27"/>
  <c r="M3" i="10" s="1"/>
  <c r="E2" i="7"/>
  <c r="E5" i="7"/>
  <c r="E4" i="7"/>
  <c r="C5" i="7"/>
  <c r="C4" i="7"/>
  <c r="C2" i="7"/>
  <c r="Z4" i="7"/>
  <c r="Z2" i="7"/>
  <c r="Z5" i="7"/>
  <c r="J7" i="7"/>
  <c r="J6" i="7"/>
  <c r="AB6" i="7"/>
  <c r="AB7" i="7"/>
  <c r="E5" i="6"/>
  <c r="E4" i="6"/>
  <c r="G4" i="6"/>
  <c r="G5" i="6"/>
  <c r="AA4" i="6"/>
  <c r="AA5" i="6"/>
  <c r="I7" i="6"/>
  <c r="I6" i="6"/>
  <c r="AB7" i="6"/>
  <c r="AB6" i="6"/>
  <c r="AF6" i="6"/>
  <c r="AF7" i="6"/>
  <c r="E5" i="18"/>
  <c r="E4" i="18"/>
  <c r="E6" i="18"/>
  <c r="Z5" i="18"/>
  <c r="Z4" i="18"/>
  <c r="Z6" i="18"/>
  <c r="M2" i="5"/>
  <c r="M5" i="5"/>
  <c r="M4" i="5"/>
  <c r="AH5" i="5"/>
  <c r="AH2" i="5"/>
  <c r="AH4" i="5"/>
  <c r="AG5" i="6"/>
  <c r="AG4" i="6"/>
  <c r="AI4" i="6"/>
  <c r="AI5" i="6"/>
  <c r="AH5" i="18"/>
  <c r="AH4" i="18"/>
  <c r="AH6" i="18"/>
  <c r="AA4" i="5"/>
  <c r="AA2" i="5"/>
  <c r="AA5" i="5"/>
  <c r="R27" i="27"/>
  <c r="R2" i="9" s="1"/>
  <c r="C27" i="27"/>
  <c r="C2" i="9" s="1"/>
  <c r="Y27" i="27"/>
  <c r="Y2" i="9" s="1"/>
  <c r="H2" i="7"/>
  <c r="H5" i="7"/>
  <c r="H4" i="7"/>
  <c r="AD4" i="7"/>
  <c r="AD2" i="7"/>
  <c r="AD5" i="7"/>
  <c r="N7" i="7"/>
  <c r="N6" i="7"/>
  <c r="O7" i="7"/>
  <c r="O6" i="7"/>
  <c r="AG7" i="7"/>
  <c r="AG6" i="7"/>
  <c r="I5" i="6"/>
  <c r="I4" i="6"/>
  <c r="AB5" i="6"/>
  <c r="AB4" i="6"/>
  <c r="N6" i="6"/>
  <c r="N7" i="6"/>
  <c r="O6" i="6"/>
  <c r="O7" i="6"/>
  <c r="AG7" i="6"/>
  <c r="AG6" i="6"/>
  <c r="H6" i="18"/>
  <c r="H4" i="18"/>
  <c r="H5" i="18"/>
  <c r="AD5" i="18"/>
  <c r="AD6" i="18"/>
  <c r="AD4" i="18"/>
  <c r="U2" i="5"/>
  <c r="U5" i="5"/>
  <c r="U4" i="5"/>
  <c r="O5" i="18"/>
  <c r="O4" i="18"/>
  <c r="O6" i="18"/>
  <c r="AC2" i="5"/>
  <c r="AC5" i="5"/>
  <c r="AC4" i="5"/>
  <c r="Z5" i="16"/>
  <c r="Z3" i="16"/>
  <c r="Z7" i="16"/>
  <c r="Z4" i="16"/>
  <c r="Z6" i="16"/>
  <c r="Y4" i="16"/>
  <c r="Y5" i="16"/>
  <c r="Y7" i="16"/>
  <c r="Y6" i="16"/>
  <c r="Y3" i="16"/>
  <c r="U4" i="16"/>
  <c r="U3" i="16"/>
  <c r="U5" i="16"/>
  <c r="U7" i="16"/>
  <c r="U6" i="16"/>
  <c r="I4" i="16"/>
  <c r="I5" i="16"/>
  <c r="I7" i="16"/>
  <c r="I6" i="16"/>
  <c r="I3" i="16"/>
  <c r="R5" i="16"/>
  <c r="R4" i="16"/>
  <c r="R6" i="16"/>
  <c r="R3" i="16"/>
  <c r="R7" i="16"/>
  <c r="AG4" i="16"/>
  <c r="AG6" i="16"/>
  <c r="AG3" i="16"/>
  <c r="AG5" i="16"/>
  <c r="AG7" i="16"/>
  <c r="K6" i="16"/>
  <c r="K3" i="16"/>
  <c r="K5" i="16"/>
  <c r="K7" i="16"/>
  <c r="K4" i="16"/>
  <c r="AB3" i="16"/>
  <c r="AB7" i="16"/>
  <c r="AB4" i="16"/>
  <c r="AB6" i="16"/>
  <c r="AB5" i="16"/>
  <c r="L3" i="16"/>
  <c r="L7" i="16"/>
  <c r="L4" i="16"/>
  <c r="L6" i="16"/>
  <c r="L5" i="16"/>
  <c r="P2" i="7"/>
  <c r="P5" i="7"/>
  <c r="P4" i="7"/>
  <c r="AK2" i="7"/>
  <c r="AK5" i="7"/>
  <c r="AK4" i="7"/>
  <c r="R7" i="7"/>
  <c r="R6" i="7"/>
  <c r="P4" i="6"/>
  <c r="P5" i="6"/>
  <c r="O4" i="6"/>
  <c r="O5" i="6"/>
  <c r="AD4" i="5"/>
  <c r="AD5" i="5"/>
  <c r="AD2" i="5"/>
  <c r="R4" i="7"/>
  <c r="R2" i="7"/>
  <c r="R5" i="7"/>
  <c r="AA7" i="7"/>
  <c r="AA6" i="7"/>
  <c r="G7" i="7"/>
  <c r="G6" i="7"/>
  <c r="E7" i="7"/>
  <c r="E6" i="7"/>
  <c r="R5" i="6"/>
  <c r="R4" i="6"/>
  <c r="Z6" i="6"/>
  <c r="Z7" i="6"/>
  <c r="E7" i="6"/>
  <c r="E6" i="6"/>
  <c r="F7" i="6"/>
  <c r="F6" i="6"/>
  <c r="T6" i="18"/>
  <c r="T4" i="18"/>
  <c r="T5" i="18"/>
  <c r="AF2" i="5"/>
  <c r="AF4" i="5"/>
  <c r="AF5" i="5"/>
  <c r="R6" i="6"/>
  <c r="R7" i="6"/>
  <c r="C2" i="5"/>
  <c r="C4" i="5"/>
  <c r="C5" i="5"/>
  <c r="S4" i="5"/>
  <c r="S5" i="5"/>
  <c r="S2" i="5"/>
  <c r="AG28" i="27"/>
  <c r="AG3" i="10" s="1"/>
  <c r="AF28" i="27"/>
  <c r="AF3" i="10" s="1"/>
  <c r="O28" i="27"/>
  <c r="O3" i="10" s="1"/>
  <c r="AI28" i="27"/>
  <c r="AI3" i="10" s="1"/>
  <c r="S28" i="27"/>
  <c r="S3" i="10" s="1"/>
  <c r="AD28" i="27"/>
  <c r="AD3" i="10" s="1"/>
  <c r="L28" i="27"/>
  <c r="L3" i="10" s="1"/>
  <c r="I28" i="27"/>
  <c r="I3" i="10" s="1"/>
  <c r="B5" i="7"/>
  <c r="B4" i="7"/>
  <c r="B2" i="7"/>
  <c r="W5" i="7"/>
  <c r="W4" i="7"/>
  <c r="W2" i="7"/>
  <c r="Y2" i="7"/>
  <c r="Y5" i="7"/>
  <c r="Y4" i="7"/>
  <c r="I7" i="7"/>
  <c r="I6" i="7"/>
  <c r="AD7" i="7"/>
  <c r="AD6" i="7"/>
  <c r="D4" i="6"/>
  <c r="D5" i="6"/>
  <c r="C4" i="6"/>
  <c r="C5" i="6"/>
  <c r="Z4" i="6"/>
  <c r="Z5" i="6"/>
  <c r="H7" i="6"/>
  <c r="H6" i="6"/>
  <c r="AE6" i="6"/>
  <c r="AE7" i="6"/>
  <c r="B5" i="18"/>
  <c r="B6" i="18"/>
  <c r="B4" i="18"/>
  <c r="F5" i="18"/>
  <c r="F4" i="18"/>
  <c r="F6" i="18"/>
  <c r="Y6" i="18"/>
  <c r="Y5" i="18"/>
  <c r="Y4" i="18"/>
  <c r="N4" i="5"/>
  <c r="N5" i="5"/>
  <c r="N2" i="5"/>
  <c r="AK5" i="6"/>
  <c r="AK4" i="6"/>
  <c r="AG4" i="18"/>
  <c r="AG6" i="18"/>
  <c r="AG5" i="18"/>
  <c r="AI6" i="18"/>
  <c r="AI5" i="18"/>
  <c r="AI4" i="18"/>
  <c r="T4" i="5"/>
  <c r="T2" i="5"/>
  <c r="T5" i="5"/>
  <c r="E2" i="5"/>
  <c r="E5" i="5"/>
  <c r="E4" i="5"/>
  <c r="P27" i="27"/>
  <c r="P2" i="9" s="1"/>
  <c r="V27" i="27"/>
  <c r="V2" i="9" s="1"/>
  <c r="AJ27" i="27"/>
  <c r="AJ2" i="9" s="1"/>
  <c r="D27" i="27"/>
  <c r="D2" i="9" s="1"/>
  <c r="U27" i="27"/>
  <c r="U2" i="9" s="1"/>
  <c r="I2" i="7"/>
  <c r="I5" i="7"/>
  <c r="I4" i="7"/>
  <c r="AB2" i="7"/>
  <c r="AB5" i="7"/>
  <c r="AB4" i="7"/>
  <c r="Q7" i="7"/>
  <c r="Q6" i="7"/>
  <c r="AH7" i="7"/>
  <c r="AH6" i="7"/>
  <c r="AI7" i="7"/>
  <c r="AI6" i="7"/>
  <c r="H5" i="6"/>
  <c r="H4" i="6"/>
  <c r="AE4" i="6"/>
  <c r="AE5" i="6"/>
  <c r="Q7" i="6"/>
  <c r="Q6" i="6"/>
  <c r="AK6" i="6"/>
  <c r="AK7" i="6"/>
  <c r="AI6" i="6"/>
  <c r="AI7" i="6"/>
  <c r="I6" i="18"/>
  <c r="I5" i="18"/>
  <c r="I4" i="18"/>
  <c r="AB6" i="18"/>
  <c r="AB4" i="18"/>
  <c r="AB5" i="18"/>
  <c r="M4" i="18"/>
  <c r="M6" i="18"/>
  <c r="M5" i="18"/>
  <c r="I2" i="5"/>
  <c r="I5" i="5"/>
  <c r="I4" i="5"/>
  <c r="O6" i="16"/>
  <c r="O3" i="16"/>
  <c r="O5" i="16"/>
  <c r="O7" i="16"/>
  <c r="O4" i="16"/>
  <c r="N5" i="16"/>
  <c r="N7" i="16"/>
  <c r="N4" i="16"/>
  <c r="N6" i="16"/>
  <c r="N3" i="16"/>
  <c r="J5" i="16"/>
  <c r="J3" i="16"/>
  <c r="J7" i="16"/>
  <c r="J6" i="16"/>
  <c r="J4" i="16"/>
  <c r="AH5" i="16"/>
  <c r="AH4" i="16"/>
  <c r="AH6" i="16"/>
  <c r="AH3" i="16"/>
  <c r="AH7" i="16"/>
  <c r="M4" i="16"/>
  <c r="M6" i="16"/>
  <c r="M5" i="16"/>
  <c r="M3" i="16"/>
  <c r="M7" i="16"/>
  <c r="AA6" i="16"/>
  <c r="AA3" i="16"/>
  <c r="AA5" i="16"/>
  <c r="AA7" i="16"/>
  <c r="AA4" i="16"/>
  <c r="F5" i="16"/>
  <c r="F6" i="16"/>
  <c r="F3" i="16"/>
  <c r="F7" i="16"/>
  <c r="F4" i="16"/>
  <c r="X3" i="16"/>
  <c r="X7" i="16"/>
  <c r="X4" i="16"/>
  <c r="X6" i="16"/>
  <c r="X5" i="16"/>
  <c r="H3" i="16"/>
  <c r="H7" i="16"/>
  <c r="H4" i="16"/>
  <c r="H6" i="16"/>
  <c r="H5" i="16"/>
  <c r="M2" i="7"/>
  <c r="M5" i="7"/>
  <c r="M4" i="7"/>
  <c r="O5" i="7"/>
  <c r="O4" i="7"/>
  <c r="O2" i="7"/>
  <c r="AJ2" i="7"/>
  <c r="AJ5" i="7"/>
  <c r="AJ4" i="7"/>
  <c r="T6" i="7"/>
  <c r="T7" i="7"/>
  <c r="N4" i="6"/>
  <c r="N5" i="6"/>
  <c r="Y2" i="5"/>
  <c r="Y5" i="5"/>
  <c r="Y4" i="5"/>
  <c r="Q2" i="5"/>
  <c r="Q5" i="5"/>
  <c r="Q4" i="5"/>
  <c r="J4" i="5"/>
  <c r="J5" i="5"/>
  <c r="J2" i="5"/>
  <c r="R32" i="27"/>
  <c r="R2" i="12" s="1"/>
  <c r="G32" i="27"/>
  <c r="G2" i="12" s="1"/>
  <c r="H32" i="27"/>
  <c r="H2" i="12" s="1"/>
  <c r="C32" i="27"/>
  <c r="C2" i="12" s="1"/>
  <c r="P32" i="27"/>
  <c r="P2" i="12" s="1"/>
  <c r="AE32" i="27"/>
  <c r="AE2" i="12" s="1"/>
  <c r="J32" i="27"/>
  <c r="J2" i="12" s="1"/>
  <c r="AC32" i="27"/>
  <c r="AC2" i="12" s="1"/>
  <c r="M32" i="27"/>
  <c r="M2" i="12" s="1"/>
  <c r="S5" i="7"/>
  <c r="S4" i="7"/>
  <c r="S2" i="7"/>
  <c r="Z7" i="7"/>
  <c r="Z6" i="7"/>
  <c r="C7" i="7"/>
  <c r="C6" i="7"/>
  <c r="D6" i="7"/>
  <c r="D7" i="7"/>
  <c r="U5" i="6"/>
  <c r="U4" i="6"/>
  <c r="X6" i="6"/>
  <c r="X7" i="6"/>
  <c r="B7" i="6"/>
  <c r="B6" i="6"/>
  <c r="D7" i="6"/>
  <c r="D6" i="6"/>
  <c r="U5" i="18"/>
  <c r="U4" i="18"/>
  <c r="U6" i="18"/>
  <c r="AE4" i="5"/>
  <c r="AE5" i="5"/>
  <c r="AE2" i="5"/>
  <c r="U6" i="6"/>
  <c r="U7" i="6"/>
  <c r="F2" i="5"/>
  <c r="F4" i="5"/>
  <c r="F5" i="5"/>
  <c r="D6" i="18"/>
  <c r="D4" i="18"/>
  <c r="D5" i="18"/>
  <c r="P28" i="27"/>
  <c r="P3" i="10" s="1"/>
  <c r="AE28" i="27"/>
  <c r="AE3" i="10" s="1"/>
  <c r="N28" i="27"/>
  <c r="N3" i="10" s="1"/>
  <c r="D2" i="7"/>
  <c r="D5" i="7"/>
  <c r="D4" i="7"/>
  <c r="X2" i="7"/>
  <c r="X5" i="7"/>
  <c r="X4" i="7"/>
  <c r="K7" i="7"/>
  <c r="K6" i="7"/>
  <c r="L6" i="7"/>
  <c r="L7" i="7"/>
  <c r="AC7" i="7"/>
  <c r="AC6" i="7"/>
  <c r="B5" i="6"/>
  <c r="B4" i="6"/>
  <c r="X5" i="6"/>
  <c r="X4" i="6"/>
  <c r="Y5" i="6"/>
  <c r="Y4" i="6"/>
  <c r="K6" i="6"/>
  <c r="K7" i="6"/>
  <c r="AD6" i="6"/>
  <c r="AD7" i="6"/>
  <c r="C5" i="18"/>
  <c r="C6" i="18"/>
  <c r="C4" i="18"/>
  <c r="X6" i="18"/>
  <c r="X4" i="18"/>
  <c r="X5" i="18"/>
  <c r="AA5" i="18"/>
  <c r="AA4" i="18"/>
  <c r="AA6" i="18"/>
  <c r="AI4" i="5"/>
  <c r="AI5" i="5"/>
  <c r="AI2" i="5"/>
  <c r="AJ4" i="6"/>
  <c r="AJ5" i="6"/>
  <c r="AK5" i="18"/>
  <c r="AK4" i="18"/>
  <c r="AK6" i="18"/>
  <c r="AH27" i="27"/>
  <c r="AH2" i="9" s="1"/>
  <c r="N27" i="27"/>
  <c r="N2" i="9" s="1"/>
  <c r="AG27" i="27"/>
  <c r="AG2" i="9" s="1"/>
  <c r="Q27" i="27"/>
  <c r="Q2" i="9" s="1"/>
  <c r="AI27" i="27"/>
  <c r="AI2" i="9" s="1"/>
  <c r="S27" i="27"/>
  <c r="S2" i="9" s="1"/>
  <c r="K5" i="7"/>
  <c r="K4" i="7"/>
  <c r="K2" i="7"/>
  <c r="L2" i="7"/>
  <c r="L5" i="7"/>
  <c r="L4" i="7"/>
  <c r="AC2" i="7"/>
  <c r="AC5" i="7"/>
  <c r="AC4" i="7"/>
  <c r="P6" i="7"/>
  <c r="P7" i="7"/>
  <c r="AK7" i="7"/>
  <c r="AK6" i="7"/>
  <c r="K4" i="6"/>
  <c r="K5" i="6"/>
  <c r="L5" i="6"/>
  <c r="L4" i="6"/>
  <c r="AD4" i="6"/>
  <c r="AD5" i="6"/>
  <c r="P6" i="6"/>
  <c r="P7" i="6"/>
  <c r="AJ6" i="6"/>
  <c r="AJ7" i="6"/>
  <c r="L6" i="18"/>
  <c r="L4" i="18"/>
  <c r="L5" i="18"/>
  <c r="AF6" i="18"/>
  <c r="AF4" i="18"/>
  <c r="AF5" i="18"/>
  <c r="AC4" i="18"/>
  <c r="AC6" i="18"/>
  <c r="AC5" i="18"/>
  <c r="Q4" i="18"/>
  <c r="Q6" i="18"/>
  <c r="Q5" i="18"/>
  <c r="G4" i="5"/>
  <c r="G5" i="5"/>
  <c r="G2" i="5"/>
  <c r="E4" i="16"/>
  <c r="E3" i="16"/>
  <c r="E5" i="16"/>
  <c r="E7" i="16"/>
  <c r="E6" i="16"/>
  <c r="C6" i="16"/>
  <c r="C3" i="16"/>
  <c r="C7" i="16"/>
  <c r="C4" i="16"/>
  <c r="C5" i="16"/>
  <c r="AD5" i="16"/>
  <c r="AD7" i="16"/>
  <c r="AD4" i="16"/>
  <c r="AD6" i="16"/>
  <c r="AD3" i="16"/>
  <c r="AC4" i="16"/>
  <c r="AC6" i="16"/>
  <c r="AC3" i="16"/>
  <c r="AC7" i="16"/>
  <c r="AC5" i="16"/>
  <c r="G6" i="16"/>
  <c r="G4" i="16"/>
  <c r="G3" i="16"/>
  <c r="G7" i="16"/>
  <c r="G5" i="16"/>
  <c r="V5" i="16"/>
  <c r="V6" i="16"/>
  <c r="V3" i="16"/>
  <c r="V7" i="16"/>
  <c r="V4" i="16"/>
  <c r="AJ3" i="16"/>
  <c r="AJ7" i="16"/>
  <c r="AJ5" i="16"/>
  <c r="AJ4" i="16"/>
  <c r="AJ6" i="16"/>
  <c r="T3" i="16"/>
  <c r="T7" i="16"/>
  <c r="T5" i="16"/>
  <c r="T6" i="16"/>
  <c r="T4" i="16"/>
  <c r="D3" i="16"/>
  <c r="D7" i="16"/>
  <c r="D5" i="16"/>
  <c r="D4" i="16"/>
  <c r="D6" i="16"/>
  <c r="N4" i="7"/>
  <c r="N2" i="7"/>
  <c r="N5" i="7"/>
  <c r="AG2" i="7"/>
  <c r="AG5" i="7"/>
  <c r="AG4" i="7"/>
  <c r="AI5" i="7"/>
  <c r="AI4" i="7"/>
  <c r="AI2" i="7"/>
  <c r="S7" i="7"/>
  <c r="S6" i="7"/>
  <c r="M5" i="6"/>
  <c r="M4" i="6"/>
  <c r="W4" i="5"/>
  <c r="W5" i="5"/>
  <c r="W2" i="5"/>
  <c r="AK2" i="5"/>
  <c r="AK5" i="5"/>
  <c r="AK4" i="5"/>
  <c r="J5" i="18"/>
  <c r="J4" i="18"/>
  <c r="J6" i="18"/>
  <c r="AH32" i="27"/>
  <c r="AH2" i="12" s="1"/>
  <c r="W32" i="27"/>
  <c r="W2" i="12" s="1"/>
  <c r="AI32" i="27"/>
  <c r="AI2" i="12" s="1"/>
  <c r="AF32" i="27"/>
  <c r="AF2" i="12" s="1"/>
  <c r="K32" i="27"/>
  <c r="K2" i="12" s="1"/>
  <c r="Z32" i="27"/>
  <c r="Z2" i="12" s="1"/>
  <c r="I32" i="27"/>
  <c r="I2" i="12" s="1"/>
  <c r="U2" i="7"/>
  <c r="U5" i="7"/>
  <c r="U4" i="7"/>
  <c r="V4" i="7"/>
  <c r="V2" i="7"/>
  <c r="V5" i="7"/>
  <c r="W7" i="7"/>
  <c r="W6" i="7"/>
  <c r="B7" i="7"/>
  <c r="B6" i="7"/>
  <c r="T4" i="6"/>
  <c r="T5" i="6"/>
  <c r="V5" i="6"/>
  <c r="V4" i="6"/>
  <c r="W6" i="6"/>
  <c r="W7" i="6"/>
  <c r="C6" i="6"/>
  <c r="C7" i="6"/>
  <c r="R5" i="18"/>
  <c r="R4" i="18"/>
  <c r="R6" i="18"/>
  <c r="L5" i="5"/>
  <c r="L2" i="5"/>
  <c r="L4" i="5"/>
  <c r="T7" i="6"/>
  <c r="T6" i="6"/>
  <c r="AK28" i="27"/>
  <c r="AK3" i="10" s="1"/>
  <c r="AC28" i="27"/>
  <c r="AC3" i="10" s="1"/>
  <c r="V28" i="27"/>
  <c r="V3" i="10" s="1"/>
  <c r="F4" i="7"/>
  <c r="F2" i="7"/>
  <c r="F5" i="7"/>
  <c r="G5" i="7"/>
  <c r="G4" i="7"/>
  <c r="G2" i="7"/>
  <c r="AA5" i="7"/>
  <c r="AA4" i="7"/>
  <c r="AA2" i="7"/>
  <c r="H6" i="7"/>
  <c r="H7" i="7"/>
  <c r="AE7" i="7"/>
  <c r="AE6" i="7"/>
  <c r="AF6" i="7"/>
  <c r="AF7" i="7"/>
  <c r="F5" i="6"/>
  <c r="F4" i="6"/>
  <c r="W4" i="6"/>
  <c r="W5" i="6"/>
  <c r="J6" i="6"/>
  <c r="J7" i="6"/>
  <c r="L6" i="6"/>
  <c r="L7" i="6"/>
  <c r="AC7" i="6"/>
  <c r="AC6" i="6"/>
  <c r="G4" i="18"/>
  <c r="G6" i="18"/>
  <c r="G5" i="18"/>
  <c r="W4" i="18"/>
  <c r="W6" i="18"/>
  <c r="W5" i="18"/>
  <c r="O4" i="5"/>
  <c r="O2" i="5"/>
  <c r="O5" i="5"/>
  <c r="AG2" i="5"/>
  <c r="AG5" i="5"/>
  <c r="AG4" i="5"/>
  <c r="AH5" i="6"/>
  <c r="AH4" i="6"/>
  <c r="AJ6" i="18"/>
  <c r="AJ4" i="18"/>
  <c r="AJ5" i="18"/>
  <c r="AK27" i="27"/>
  <c r="AK2" i="9" s="1"/>
  <c r="T27" i="27"/>
  <c r="T2" i="9" s="1"/>
  <c r="M27" i="27"/>
  <c r="M2" i="9" s="1"/>
  <c r="J4" i="7"/>
  <c r="J2" i="7"/>
  <c r="J5" i="7"/>
  <c r="AE5" i="7"/>
  <c r="AE4" i="7"/>
  <c r="AE2" i="7"/>
  <c r="AF2" i="7"/>
  <c r="AF5" i="7"/>
  <c r="AF4" i="7"/>
  <c r="M7" i="7"/>
  <c r="M6" i="7"/>
  <c r="AJ6" i="7"/>
  <c r="AJ7" i="7"/>
  <c r="J5" i="6"/>
  <c r="J4" i="6"/>
  <c r="AC5" i="6"/>
  <c r="AC4" i="6"/>
  <c r="AF4" i="6"/>
  <c r="AF5" i="6"/>
  <c r="M7" i="6"/>
  <c r="M6" i="6"/>
  <c r="AH7" i="6"/>
  <c r="AH6" i="6"/>
  <c r="K5" i="18"/>
  <c r="K4" i="18"/>
  <c r="K6" i="18"/>
  <c r="AE5" i="18"/>
  <c r="AE4" i="18"/>
  <c r="AE6" i="18"/>
  <c r="V2" i="5"/>
  <c r="V4" i="5"/>
  <c r="V5" i="5"/>
  <c r="P6" i="18"/>
  <c r="P4" i="18"/>
  <c r="P5" i="18"/>
  <c r="AK4" i="16"/>
  <c r="AK3" i="16"/>
  <c r="AK5" i="16"/>
  <c r="AK7" i="16"/>
  <c r="AK6" i="16"/>
  <c r="AI6" i="16"/>
  <c r="AI7" i="16"/>
  <c r="AI4" i="16"/>
  <c r="AI5" i="16"/>
  <c r="AI3" i="16"/>
  <c r="AE6" i="16"/>
  <c r="AE3" i="16"/>
  <c r="AE5" i="16"/>
  <c r="AE7" i="16"/>
  <c r="AE4" i="16"/>
  <c r="S6" i="16"/>
  <c r="S7" i="16"/>
  <c r="S4" i="16"/>
  <c r="S3" i="16"/>
  <c r="S5" i="16"/>
  <c r="W6" i="16"/>
  <c r="W4" i="16"/>
  <c r="W5" i="16"/>
  <c r="W3" i="16"/>
  <c r="W7" i="16"/>
  <c r="B6" i="16"/>
  <c r="B7" i="16"/>
  <c r="B3" i="16"/>
  <c r="B4" i="16"/>
  <c r="B5" i="16"/>
  <c r="Q4" i="16"/>
  <c r="Q6" i="16"/>
  <c r="Q3" i="16"/>
  <c r="Q7" i="16"/>
  <c r="Q5" i="16"/>
  <c r="AF3" i="16"/>
  <c r="AF7" i="16"/>
  <c r="AF5" i="16"/>
  <c r="AF6" i="16"/>
  <c r="AF4" i="16"/>
  <c r="P3" i="16"/>
  <c r="P7" i="16"/>
  <c r="P5" i="16"/>
  <c r="P4" i="16"/>
  <c r="P6" i="16"/>
  <c r="Q2" i="7"/>
  <c r="Q5" i="7"/>
  <c r="Q4" i="7"/>
  <c r="AH4" i="7"/>
  <c r="AH2" i="7"/>
  <c r="AH5" i="7"/>
  <c r="U7" i="7"/>
  <c r="U6" i="7"/>
  <c r="V7" i="7"/>
  <c r="V6" i="7"/>
  <c r="Q5" i="6"/>
  <c r="Q4" i="6"/>
  <c r="X5" i="5"/>
  <c r="X2" i="5"/>
  <c r="X4" i="5"/>
  <c r="AK8" i="11"/>
  <c r="AJ8" i="11"/>
  <c r="AI8" i="11"/>
  <c r="AH8" i="11"/>
  <c r="AG8" i="11"/>
  <c r="AF8" i="11"/>
  <c r="AE8" i="11"/>
  <c r="AD8" i="11"/>
  <c r="AC8" i="11"/>
  <c r="AB8" i="11"/>
  <c r="AK6" i="11"/>
  <c r="AJ6" i="11"/>
  <c r="AI6" i="11"/>
  <c r="AH6" i="11"/>
  <c r="AG6" i="11"/>
  <c r="AF6" i="11"/>
  <c r="AE6" i="11"/>
  <c r="AD6" i="11"/>
  <c r="AC6" i="11"/>
  <c r="AB6" i="11"/>
  <c r="AK5" i="11"/>
  <c r="AJ5" i="11"/>
  <c r="AI5" i="11"/>
  <c r="AH5" i="11"/>
  <c r="AG5" i="11"/>
  <c r="AF5" i="11"/>
  <c r="AE5" i="11"/>
  <c r="AD5" i="11"/>
  <c r="AC5" i="11"/>
  <c r="AB5" i="11"/>
  <c r="AK4" i="11"/>
  <c r="AJ4" i="11"/>
  <c r="AI4" i="11"/>
  <c r="AH4" i="11"/>
  <c r="AG4" i="11"/>
  <c r="AF4" i="11"/>
  <c r="AE4" i="11"/>
  <c r="AD4" i="11"/>
  <c r="AC4" i="11"/>
  <c r="AB4" i="11"/>
  <c r="AK3" i="11"/>
  <c r="AJ3" i="11"/>
  <c r="AI3" i="11"/>
  <c r="AH3" i="11"/>
  <c r="AG3" i="11"/>
  <c r="AF3" i="11"/>
  <c r="AE3" i="11"/>
  <c r="AD3" i="11"/>
  <c r="AC3" i="11"/>
  <c r="AB3" i="11"/>
  <c r="AK8" i="10"/>
  <c r="AJ8" i="10"/>
  <c r="AI8" i="10"/>
  <c r="AH8" i="10"/>
  <c r="AG8" i="10"/>
  <c r="AF8" i="10"/>
  <c r="AE8" i="10"/>
  <c r="AD8" i="10"/>
  <c r="AC8" i="10"/>
  <c r="AB8" i="10"/>
  <c r="AK8" i="9"/>
  <c r="AJ8" i="9"/>
  <c r="AI8" i="9"/>
  <c r="AH8" i="9"/>
  <c r="AG8" i="9"/>
  <c r="AF8" i="9"/>
  <c r="AE8" i="9"/>
  <c r="AD8" i="9"/>
  <c r="AC8" i="9"/>
  <c r="AB8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8" i="16"/>
  <c r="AJ8" i="16"/>
  <c r="AI8" i="16"/>
  <c r="AH8" i="16"/>
  <c r="AG8" i="16"/>
  <c r="AF8" i="16"/>
  <c r="AE8" i="16"/>
  <c r="AD8" i="16"/>
  <c r="AC8" i="16"/>
  <c r="AB8" i="16"/>
  <c r="AK2" i="16"/>
  <c r="AJ2" i="16"/>
  <c r="AI2" i="16"/>
  <c r="AH2" i="16"/>
  <c r="AG2" i="16"/>
  <c r="AF2" i="16"/>
  <c r="AE2" i="16"/>
  <c r="AD2" i="16"/>
  <c r="AC2" i="16"/>
  <c r="AB2" i="16"/>
  <c r="AK8" i="15"/>
  <c r="AJ8" i="15"/>
  <c r="AI8" i="15"/>
  <c r="AH8" i="15"/>
  <c r="AG8" i="15"/>
  <c r="AF8" i="15"/>
  <c r="AE8" i="15"/>
  <c r="AD8" i="15"/>
  <c r="AC8" i="15"/>
  <c r="AB8" i="15"/>
  <c r="AK7" i="15"/>
  <c r="AJ7" i="15"/>
  <c r="AI7" i="15"/>
  <c r="AH7" i="15"/>
  <c r="AG7" i="15"/>
  <c r="AF7" i="15"/>
  <c r="AE7" i="15"/>
  <c r="AD7" i="15"/>
  <c r="AC7" i="15"/>
  <c r="AB7" i="15"/>
  <c r="AK6" i="15"/>
  <c r="AJ6" i="15"/>
  <c r="AI6" i="15"/>
  <c r="AH6" i="15"/>
  <c r="AG6" i="15"/>
  <c r="AF6" i="15"/>
  <c r="AE6" i="15"/>
  <c r="AD6" i="15"/>
  <c r="AC6" i="15"/>
  <c r="AB6" i="15"/>
  <c r="AK5" i="15"/>
  <c r="AJ5" i="15"/>
  <c r="AI5" i="15"/>
  <c r="AH5" i="15"/>
  <c r="AG5" i="15"/>
  <c r="AF5" i="15"/>
  <c r="AE5" i="15"/>
  <c r="AD5" i="15"/>
  <c r="AC5" i="15"/>
  <c r="AB5" i="15"/>
  <c r="AK4" i="15"/>
  <c r="AJ4" i="15"/>
  <c r="AI4" i="15"/>
  <c r="AH4" i="15"/>
  <c r="AG4" i="15"/>
  <c r="AF4" i="15"/>
  <c r="AE4" i="15"/>
  <c r="AD4" i="15"/>
  <c r="AC4" i="15"/>
  <c r="AB4" i="15"/>
  <c r="AK2" i="15"/>
  <c r="AJ2" i="15"/>
  <c r="AI2" i="15"/>
  <c r="AH2" i="15"/>
  <c r="AG2" i="15"/>
  <c r="AF2" i="15"/>
  <c r="AE2" i="15"/>
  <c r="AD2" i="15"/>
  <c r="AC2" i="15"/>
  <c r="AB2" i="15"/>
  <c r="AK8" i="7"/>
  <c r="AJ8" i="7"/>
  <c r="AI8" i="7"/>
  <c r="AH8" i="7"/>
  <c r="AG8" i="7"/>
  <c r="AF8" i="7"/>
  <c r="AE8" i="7"/>
  <c r="AD8" i="7"/>
  <c r="AC8" i="7"/>
  <c r="AB8" i="7"/>
  <c r="X5" i="10" l="1"/>
  <c r="H5" i="10"/>
  <c r="W2" i="10"/>
  <c r="W4" i="10"/>
  <c r="Z4" i="10"/>
  <c r="J4" i="10"/>
  <c r="J3" i="10"/>
  <c r="H4" i="10"/>
  <c r="J5" i="10"/>
  <c r="Z5" i="10"/>
  <c r="X4" i="10"/>
  <c r="AA5" i="10"/>
  <c r="H7" i="10"/>
  <c r="H2" i="10"/>
  <c r="W6" i="10"/>
  <c r="J2" i="10"/>
  <c r="Z2" i="10"/>
  <c r="Z6" i="10"/>
  <c r="AK2" i="10"/>
  <c r="AK7" i="10"/>
  <c r="AK5" i="10"/>
  <c r="AK4" i="10"/>
  <c r="AK6" i="10"/>
  <c r="AE2" i="10"/>
  <c r="AE4" i="10"/>
  <c r="AE7" i="10"/>
  <c r="AE6" i="10"/>
  <c r="AE5" i="10"/>
  <c r="L2" i="10"/>
  <c r="L5" i="10"/>
  <c r="L4" i="10"/>
  <c r="L6" i="10"/>
  <c r="L7" i="10"/>
  <c r="O2" i="10"/>
  <c r="O4" i="10"/>
  <c r="O5" i="10"/>
  <c r="O7" i="10"/>
  <c r="O6" i="10"/>
  <c r="M5" i="10"/>
  <c r="M7" i="10"/>
  <c r="M4" i="10"/>
  <c r="M2" i="10"/>
  <c r="M6" i="10"/>
  <c r="T2" i="10"/>
  <c r="T4" i="10"/>
  <c r="T6" i="10"/>
  <c r="T7" i="10"/>
  <c r="T5" i="10"/>
  <c r="P2" i="10"/>
  <c r="P5" i="10"/>
  <c r="P4" i="10"/>
  <c r="P6" i="10"/>
  <c r="P7" i="10"/>
  <c r="AD2" i="10"/>
  <c r="AD4" i="10"/>
  <c r="AD5" i="10"/>
  <c r="AD6" i="10"/>
  <c r="AD7" i="10"/>
  <c r="AF2" i="10"/>
  <c r="AF4" i="10"/>
  <c r="AF6" i="10"/>
  <c r="AF5" i="10"/>
  <c r="AF7" i="10"/>
  <c r="R4" i="10"/>
  <c r="R6" i="10"/>
  <c r="R2" i="10"/>
  <c r="R5" i="10"/>
  <c r="R7" i="10"/>
  <c r="AJ2" i="10"/>
  <c r="AJ4" i="10"/>
  <c r="AJ6" i="10"/>
  <c r="AJ7" i="10"/>
  <c r="AJ5" i="10"/>
  <c r="V2" i="10"/>
  <c r="V4" i="10"/>
  <c r="V5" i="10"/>
  <c r="V6" i="10"/>
  <c r="V7" i="10"/>
  <c r="S4" i="10"/>
  <c r="S2" i="10"/>
  <c r="S5" i="10"/>
  <c r="S7" i="10"/>
  <c r="S6" i="10"/>
  <c r="AG2" i="10"/>
  <c r="AG5" i="10"/>
  <c r="AG7" i="10"/>
  <c r="AG4" i="10"/>
  <c r="AG6" i="10"/>
  <c r="AH4" i="10"/>
  <c r="AH6" i="10"/>
  <c r="AH5" i="10"/>
  <c r="AH2" i="10"/>
  <c r="AH7" i="10"/>
  <c r="K4" i="10"/>
  <c r="K2" i="10"/>
  <c r="K5" i="10"/>
  <c r="K7" i="10"/>
  <c r="K6" i="10"/>
  <c r="AC5" i="10"/>
  <c r="AC7" i="10"/>
  <c r="AC2" i="10"/>
  <c r="AC4" i="10"/>
  <c r="AC6" i="10"/>
  <c r="N4" i="10"/>
  <c r="N2" i="10"/>
  <c r="N6" i="10"/>
  <c r="N5" i="10"/>
  <c r="N7" i="10"/>
  <c r="I5" i="10"/>
  <c r="I2" i="10"/>
  <c r="I7" i="10"/>
  <c r="I6" i="10"/>
  <c r="I4" i="10"/>
  <c r="AI4" i="10"/>
  <c r="AI5" i="10"/>
  <c r="AI2" i="10"/>
  <c r="AI7" i="10"/>
  <c r="AI6" i="10"/>
  <c r="C4" i="10"/>
  <c r="C5" i="10"/>
  <c r="C2" i="10"/>
  <c r="C7" i="10"/>
  <c r="C6" i="10"/>
  <c r="U2" i="10"/>
  <c r="U5" i="10"/>
  <c r="U7" i="10"/>
  <c r="U4" i="10"/>
  <c r="U6" i="10"/>
  <c r="AA7" i="18" l="1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I7" i="9" l="1"/>
  <c r="AE7" i="9"/>
  <c r="AH7" i="9"/>
  <c r="AD7" i="9"/>
  <c r="AK7" i="9"/>
  <c r="AG7" i="9"/>
  <c r="AC7" i="9"/>
  <c r="AJ7" i="9"/>
  <c r="AF7" i="9"/>
  <c r="AB7" i="9"/>
  <c r="AK7" i="11"/>
  <c r="AG7" i="11"/>
  <c r="AC7" i="11"/>
  <c r="AJ7" i="11"/>
  <c r="AF7" i="11"/>
  <c r="AB7" i="11"/>
  <c r="AI7" i="11"/>
  <c r="AE7" i="11"/>
  <c r="AH7" i="11"/>
  <c r="AD7" i="11"/>
  <c r="AJ7" i="18"/>
  <c r="AF7" i="18"/>
  <c r="AB7" i="18"/>
  <c r="AI7" i="18"/>
  <c r="AE7" i="18"/>
  <c r="AK7" i="18"/>
  <c r="AG7" i="18"/>
  <c r="AC7" i="18"/>
  <c r="AH7" i="18"/>
  <c r="AD7" i="18"/>
  <c r="R11" i="14"/>
  <c r="R3" i="15" s="1"/>
  <c r="S11" i="14"/>
  <c r="S3" i="15" s="1"/>
  <c r="T11" i="14"/>
  <c r="T3" i="15" s="1"/>
  <c r="U11" i="14"/>
  <c r="U3" i="15" s="1"/>
  <c r="V11" i="14"/>
  <c r="V3" i="15" s="1"/>
  <c r="W11" i="14"/>
  <c r="W3" i="15" s="1"/>
  <c r="X11" i="14"/>
  <c r="X3" i="15" s="1"/>
  <c r="Y11" i="14"/>
  <c r="Y3" i="15" s="1"/>
  <c r="Z11" i="14"/>
  <c r="Z3" i="15" s="1"/>
  <c r="AA11" i="14"/>
  <c r="AA3" i="15" s="1"/>
  <c r="B11" i="14"/>
  <c r="B3" i="15" s="1"/>
  <c r="C11" i="14"/>
  <c r="C3" i="15" s="1"/>
  <c r="D11" i="14"/>
  <c r="D3" i="15" s="1"/>
  <c r="E11" i="14"/>
  <c r="E3" i="15" s="1"/>
  <c r="F11" i="14"/>
  <c r="F3" i="15" s="1"/>
  <c r="G11" i="14"/>
  <c r="G3" i="15" s="1"/>
  <c r="H11" i="14"/>
  <c r="H3" i="15" s="1"/>
  <c r="I11" i="14"/>
  <c r="I3" i="15" s="1"/>
  <c r="J11" i="14"/>
  <c r="J3" i="15" s="1"/>
  <c r="K11" i="14"/>
  <c r="K3" i="15" s="1"/>
  <c r="L11" i="14"/>
  <c r="L3" i="15" s="1"/>
  <c r="M11" i="14"/>
  <c r="M3" i="15" s="1"/>
  <c r="N11" i="14"/>
  <c r="N3" i="15" s="1"/>
  <c r="O11" i="14"/>
  <c r="O3" i="15" s="1"/>
  <c r="P11" i="14"/>
  <c r="P3" i="15" s="1"/>
  <c r="Q11" i="14"/>
  <c r="Q3" i="15" s="1"/>
  <c r="O3" i="17" l="1"/>
  <c r="F3" i="17"/>
  <c r="X3" i="17"/>
  <c r="AH3" i="17"/>
  <c r="B3" i="17"/>
  <c r="AE3" i="17"/>
  <c r="P3" i="17"/>
  <c r="AD3" i="17"/>
  <c r="AI3" i="17"/>
  <c r="S3" i="17"/>
  <c r="AC3" i="17"/>
  <c r="D3" i="17"/>
  <c r="W3" i="17"/>
  <c r="K3" i="17"/>
  <c r="AB3" i="17"/>
  <c r="M3" i="17"/>
  <c r="G3" i="17"/>
  <c r="I3" i="17"/>
  <c r="J3" i="17"/>
  <c r="AJ3" i="17"/>
  <c r="AK3" i="17"/>
  <c r="AA3" i="17"/>
  <c r="Z3" i="17"/>
  <c r="E3" i="17"/>
  <c r="AG3" i="17"/>
  <c r="T3" i="17"/>
  <c r="Y3" i="17"/>
  <c r="U3" i="17"/>
  <c r="C3" i="17"/>
  <c r="L3" i="17"/>
  <c r="AF3" i="17"/>
  <c r="V3" i="17"/>
  <c r="N3" i="17"/>
  <c r="H3" i="17"/>
  <c r="R3" i="17"/>
  <c r="Q3" i="17"/>
  <c r="F4" i="17"/>
  <c r="W4" i="17"/>
  <c r="P4" i="17"/>
  <c r="M4" i="17"/>
  <c r="AA4" i="17"/>
  <c r="T4" i="17"/>
  <c r="AH4" i="17"/>
  <c r="N4" i="17"/>
  <c r="AF4" i="17"/>
  <c r="K4" i="17"/>
  <c r="AG4" i="17"/>
  <c r="AB4" i="17"/>
  <c r="Q4" i="17"/>
  <c r="AI4" i="17"/>
  <c r="AJ4" i="17"/>
  <c r="X4" i="17"/>
  <c r="C4" i="17"/>
  <c r="G4" i="17"/>
  <c r="AD4" i="17"/>
  <c r="B4" i="17"/>
  <c r="O4" i="17"/>
  <c r="J4" i="17"/>
  <c r="AC4" i="17"/>
  <c r="D4" i="17"/>
  <c r="V4" i="17"/>
  <c r="L4" i="17"/>
  <c r="U4" i="17"/>
  <c r="E4" i="17"/>
  <c r="I4" i="17"/>
  <c r="Z4" i="17"/>
  <c r="Y4" i="17"/>
  <c r="H4" i="17"/>
  <c r="AE4" i="17"/>
  <c r="AK4" i="17"/>
  <c r="R4" i="17"/>
  <c r="S4" i="17"/>
  <c r="H5" i="17"/>
  <c r="AG5" i="17"/>
  <c r="AI5" i="17"/>
  <c r="AA5" i="17"/>
  <c r="C5" i="17"/>
  <c r="AD5" i="17"/>
  <c r="X5" i="17"/>
  <c r="AK5" i="17"/>
  <c r="AC5" i="17"/>
  <c r="I5" i="17"/>
  <c r="D5" i="17"/>
  <c r="AH5" i="17"/>
  <c r="G5" i="17"/>
  <c r="B5" i="17"/>
  <c r="M5" i="17"/>
  <c r="F5" i="17"/>
  <c r="J5" i="17"/>
  <c r="P5" i="17"/>
  <c r="K5" i="17"/>
  <c r="O5" i="17"/>
  <c r="AB5" i="17"/>
  <c r="Q5" i="17"/>
  <c r="AE5" i="17"/>
  <c r="S5" i="17"/>
  <c r="V5" i="17"/>
  <c r="Z5" i="17"/>
  <c r="AF5" i="17"/>
  <c r="Y5" i="17"/>
  <c r="W5" i="17"/>
  <c r="N5" i="17"/>
  <c r="T5" i="17"/>
  <c r="U5" i="17"/>
  <c r="E5" i="17"/>
  <c r="L5" i="17"/>
  <c r="R5" i="17"/>
  <c r="AJ5" i="17"/>
  <c r="Q6" i="17"/>
  <c r="B6" i="17"/>
  <c r="T6" i="17"/>
  <c r="J6" i="17"/>
  <c r="O6" i="17"/>
  <c r="H6" i="17"/>
  <c r="AE6" i="17"/>
  <c r="Y6" i="17"/>
  <c r="AI6" i="17"/>
  <c r="S6" i="17"/>
  <c r="P6" i="17"/>
  <c r="AC6" i="17"/>
  <c r="AA6" i="17"/>
  <c r="U6" i="17"/>
  <c r="G6" i="17"/>
  <c r="AD6" i="17"/>
  <c r="E6" i="17"/>
  <c r="V6" i="17"/>
  <c r="I6" i="17"/>
  <c r="M6" i="17"/>
  <c r="K6" i="17"/>
  <c r="C6" i="17"/>
  <c r="Z6" i="17"/>
  <c r="L6" i="17"/>
  <c r="AG6" i="17"/>
  <c r="N6" i="17"/>
  <c r="AK6" i="17"/>
  <c r="AH6" i="17"/>
  <c r="F6" i="17"/>
  <c r="AF6" i="17"/>
  <c r="AB6" i="17"/>
  <c r="D6" i="17"/>
  <c r="W6" i="17"/>
  <c r="AJ6" i="17"/>
  <c r="R6" i="17"/>
  <c r="X6" i="17"/>
  <c r="C7" i="17"/>
  <c r="AD7" i="17"/>
  <c r="H7" i="17"/>
  <c r="AG7" i="17"/>
  <c r="O7" i="17"/>
  <c r="Z7" i="17"/>
  <c r="AE7" i="17"/>
  <c r="L7" i="17"/>
  <c r="AA7" i="17"/>
  <c r="Q7" i="17"/>
  <c r="AH7" i="17"/>
  <c r="X7" i="17"/>
  <c r="W7" i="17"/>
  <c r="J7" i="17"/>
  <c r="E7" i="17"/>
  <c r="V7" i="17"/>
  <c r="M7" i="17"/>
  <c r="Y7" i="17"/>
  <c r="T7" i="17"/>
  <c r="G7" i="17"/>
  <c r="P7" i="17"/>
  <c r="I7" i="17"/>
  <c r="F7" i="17"/>
  <c r="AB7" i="17"/>
  <c r="S7" i="17"/>
  <c r="N7" i="17"/>
  <c r="AK7" i="17"/>
  <c r="AJ7" i="17"/>
  <c r="AF7" i="17"/>
  <c r="AI7" i="17"/>
  <c r="D7" i="17"/>
  <c r="K7" i="17"/>
  <c r="B7" i="17"/>
  <c r="U7" i="17"/>
  <c r="R7" i="17"/>
  <c r="AC7" i="17"/>
  <c r="E8" i="17"/>
  <c r="AF8" i="17"/>
  <c r="S8" i="17"/>
  <c r="V8" i="17"/>
  <c r="W8" i="17"/>
  <c r="T8" i="17"/>
  <c r="N8" i="17"/>
  <c r="AI8" i="17"/>
  <c r="M8" i="17"/>
  <c r="Q8" i="17"/>
  <c r="F8" i="17"/>
  <c r="AB8" i="17"/>
  <c r="G8" i="17"/>
  <c r="AJ8" i="17"/>
  <c r="Y8" i="17"/>
  <c r="L8" i="17"/>
  <c r="O8" i="17"/>
  <c r="U8" i="17"/>
  <c r="AK8" i="17"/>
  <c r="I8" i="17"/>
  <c r="P8" i="17"/>
  <c r="AE8" i="17"/>
  <c r="B8" i="17"/>
  <c r="C8" i="17"/>
  <c r="J8" i="17"/>
  <c r="AG8" i="17"/>
  <c r="AA8" i="17"/>
  <c r="AD8" i="17"/>
  <c r="Z8" i="17"/>
  <c r="K8" i="17"/>
  <c r="AH8" i="17"/>
  <c r="X8" i="17"/>
  <c r="AC8" i="17"/>
  <c r="D8" i="17"/>
  <c r="R8" i="17"/>
  <c r="H8" i="17"/>
</calcChain>
</file>

<file path=xl/sharedStrings.xml><?xml version="1.0" encoding="utf-8"?>
<sst xmlns="http://schemas.openxmlformats.org/spreadsheetml/2006/main" count="275" uniqueCount="142">
  <si>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</si>
  <si>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</si>
  <si>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</si>
  <si>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</si>
  <si>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</si>
  <si>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</si>
  <si>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</si>
  <si>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Fuel</t>
  </si>
  <si>
    <t>nuclear fuel</t>
  </si>
  <si>
    <t>Cost</t>
  </si>
  <si>
    <t>Unit</t>
  </si>
  <si>
    <t>$/million BTU</t>
  </si>
  <si>
    <t>Sources:</t>
  </si>
  <si>
    <t>Energy Information Administraton</t>
  </si>
  <si>
    <t>http://www.eia.gov/state/seds/sep_prices/total/pdf/pr_US.pdf</t>
  </si>
  <si>
    <t>Fuel Cost ($/BTU)</t>
  </si>
  <si>
    <t>Hydro, wind, and solar do not have fuel cost.</t>
  </si>
  <si>
    <t>Conversions</t>
  </si>
  <si>
    <t>BTU/million BTU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</si>
  <si>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</si>
  <si>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</si>
  <si>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</si>
  <si>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</si>
  <si>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jet fuel</t>
  </si>
  <si>
    <t>State Energy Data System (SEDS): 1960-2014 (complete)</t>
  </si>
  <si>
    <t>Table ET1, Row "2014"</t>
  </si>
  <si>
    <t>Industry</t>
  </si>
  <si>
    <t>Households</t>
  </si>
  <si>
    <t>http://www.giph.com.pl/giph/attachments/article/278/Wegiel_dla_polskiej_energetyki_2050_GIPH_MINPAN.pdf</t>
  </si>
  <si>
    <t>Węgiel dla polskiej energetyki w perspektywie 2050 roku - analizy scenariuszowe</t>
  </si>
  <si>
    <t>Górnicza Izba Przemysłowo-Handlowa (GIPH)</t>
  </si>
  <si>
    <t>Coal (USD/GJ)</t>
  </si>
  <si>
    <t>Coal, Natural Gas</t>
  </si>
  <si>
    <t>Electricity Sector</t>
  </si>
  <si>
    <t>Natural Gas (zl/GJ)</t>
  </si>
  <si>
    <t>Electricity, District Heat</t>
  </si>
  <si>
    <t>Country Average</t>
  </si>
  <si>
    <t>Fuel Oil (zl/GJ) (used to scale petroleum fuel prices)</t>
  </si>
  <si>
    <t>Light Fuel Oil</t>
  </si>
  <si>
    <t>Heavy Fuel Oil</t>
  </si>
  <si>
    <t>Natural Gas: Page 102, Table 4.3.8</t>
  </si>
  <si>
    <t>Coal: Page 78, Table 4.1.11</t>
  </si>
  <si>
    <t>Fuel Oil: Page 114, Table 4.4.4</t>
  </si>
  <si>
    <t>petroleum gasoline (pb95)</t>
  </si>
  <si>
    <t>petroleum diesel (ON)</t>
  </si>
  <si>
    <t>Petroleum Fuels (zl/liter)</t>
  </si>
  <si>
    <t>Petroleum Fuels (zl/m^3)</t>
  </si>
  <si>
    <t>Petroleum Gasoline, Petroleum Diesel (current prices)</t>
  </si>
  <si>
    <t>http://www.e-petrol.pl/</t>
  </si>
  <si>
    <t>E-petrol</t>
  </si>
  <si>
    <t>Average retail prices of fuel in Poland</t>
  </si>
  <si>
    <t>Electricity (2010 zl/MWh)</t>
  </si>
  <si>
    <t>Jet Fuel (current prices)</t>
  </si>
  <si>
    <t>http://www.orlen.pl/EN/ForBusiness/Aviation-fuel/Pages/Price-of-JET-A-1-fuel.aspx</t>
  </si>
  <si>
    <t>Price of Jet A-1 Fuel</t>
  </si>
  <si>
    <t>Orlen</t>
  </si>
  <si>
    <t>Biomass</t>
  </si>
  <si>
    <t>http://ieo.pl/pl/raporty/72--25/file</t>
  </si>
  <si>
    <t>Biomass (zl/GJ)</t>
  </si>
  <si>
    <t>biomass</t>
  </si>
  <si>
    <t>biomass (avg.)</t>
  </si>
  <si>
    <t>ANALIZA DOTYCZĄCA MOŻLIWOŚCI OKREŚLENIA NIEZBĘDNEJ WYSOKOŚCI WSPARCIA DLA POSZCZEGÓLNYCH TECHNOLOGII OZE W KONTEKŚCIE REALIZACJI „KRAJOWEGO PLANU DZIAŁANIA W ZAKRESIE ENERGII ZEŹRÓDEŁ ODNAWIALNYCH”</t>
  </si>
  <si>
    <t>Ministry of the Economy, Institute for Renewable Energy</t>
  </si>
  <si>
    <t>Pages 29, Table 3.10</t>
  </si>
  <si>
    <t>KAPE</t>
  </si>
  <si>
    <t>Page 27, Table 31</t>
  </si>
  <si>
    <t>not available online</t>
  </si>
  <si>
    <t>Prognoza zapotrzebowania na paliwa i energię do</t>
  </si>
  <si>
    <t>Heat (2010 zl/GJ)</t>
  </si>
  <si>
    <t>All Sectors</t>
  </si>
  <si>
    <t>BTU per MWh (purely a unit conversion; no energy loss)</t>
  </si>
  <si>
    <t>BTU per GJ</t>
  </si>
  <si>
    <t>Zloty per USD</t>
  </si>
  <si>
    <t>BTU per gal gasoline</t>
  </si>
  <si>
    <t>liters per gallon</t>
  </si>
  <si>
    <t>http://www.eia.gov/energyexplained/index.cfm/index.cfm?page=about_energy_units</t>
  </si>
  <si>
    <t>BTU per barrel jet fuel</t>
  </si>
  <si>
    <t>https://www.eia.gov/forecasts/aeo/pdf/appg.pdf</t>
  </si>
  <si>
    <t>gallons per barrel (for petroleum fuels)</t>
  </si>
  <si>
    <t>gallons per cubic meter</t>
  </si>
  <si>
    <t>2012 dollars per 2010 dollar</t>
  </si>
  <si>
    <t>Biodiesel (zl/m^3)</t>
  </si>
  <si>
    <t>biodiesel</t>
  </si>
  <si>
    <t>biodiesel (wholesale)</t>
  </si>
  <si>
    <t>pb95 (wholesale)</t>
  </si>
  <si>
    <t>pb95 (retail)</t>
  </si>
  <si>
    <t>biodiesel (retail, est.)</t>
  </si>
  <si>
    <t>http://www.paliwa.pl/monitoring-cen-paliw/wszystko-o-cenach</t>
  </si>
  <si>
    <t>Monitoring of Fuel Prices: All Prices</t>
  </si>
  <si>
    <t>Polska Izba Paliw Plynnych</t>
  </si>
  <si>
    <t>Electricity (2012 $/BTU)</t>
  </si>
  <si>
    <t>BTU per gal diesel</t>
  </si>
  <si>
    <t>Heat (2012 $/BTU)</t>
  </si>
  <si>
    <t>Coal ($/BTU)</t>
  </si>
  <si>
    <t>Natural Gas ($/BTU)</t>
  </si>
  <si>
    <t>Fuel Oil ($/GJ) (used to scale petroleum fuel prices)</t>
  </si>
  <si>
    <t>Petroleum Fuels ($/BTU)</t>
  </si>
  <si>
    <t>Biomass ($/BTU)</t>
  </si>
  <si>
    <t>Biodiesel ($/BTU)</t>
  </si>
  <si>
    <t>BTU per gallon biodiesel (B100)</t>
  </si>
  <si>
    <t>Biodiesel ($/GJ)</t>
  </si>
  <si>
    <t>Biodiesel 2016 price (and wholesale/retail pb95 ratio for scaling)</t>
  </si>
  <si>
    <t>http://www.irena.org/DocumentDownloads/Publications/IRENA_REmap_Poland_paper_2015_EN.pdf</t>
  </si>
  <si>
    <t>Page 47, Table 16</t>
  </si>
  <si>
    <t>IRENA</t>
  </si>
  <si>
    <t>REMAP 2030 Renewable Energy Prospects for Poland</t>
  </si>
  <si>
    <t>conventional ethanol</t>
  </si>
  <si>
    <t>Ethanol (USD/GJ)</t>
  </si>
  <si>
    <t>Ethanol ($/BTU)</t>
  </si>
  <si>
    <t>Biodiesel 2030 price, ethanol 2030 price</t>
  </si>
  <si>
    <t>Poland has no nuclear plants, so we retain U.S. nuclear fuel pricing.</t>
  </si>
  <si>
    <t>We have no projections of gasoline, diesel, or jet fuel prices, so we scale using projections of light</t>
  </si>
  <si>
    <t>or heavy fuel oil prices.  (It does not matter which we use, as the projections for light and heavy fuel oil</t>
  </si>
  <si>
    <t>change in price by the same percentage as each other.)</t>
  </si>
  <si>
    <t>We do not have future biomass prices, so we take this to be constant.</t>
  </si>
  <si>
    <t>We do not have current ethanol prices (but we have a future price), so we scale by the ratio of current to future</t>
  </si>
  <si>
    <t>biodiesel prices.</t>
  </si>
  <si>
    <t>We assume the cost of nuclear fuel is constant during the model run in real dollars.</t>
  </si>
  <si>
    <t>2012 dollars per 2014 dollar</t>
  </si>
  <si>
    <t>We add the cost of the European ETS carbon permits to the cost of</t>
  </si>
  <si>
    <t>non-biomass, carbon-emitting fuels in the power sector (the only sector</t>
  </si>
  <si>
    <t>covered by the ETS).</t>
  </si>
  <si>
    <t>Cost of Carbon Emissions Allowances (Euro/ton CO2)</t>
  </si>
  <si>
    <t>Carbon permit price</t>
  </si>
  <si>
    <t>Cost of Carbon Emissions Allowances ($/ton CO2)</t>
  </si>
  <si>
    <t>Zloty per Euro</t>
  </si>
  <si>
    <t>coal</t>
  </si>
  <si>
    <t>natural gas</t>
  </si>
  <si>
    <t>petroleum</t>
  </si>
  <si>
    <t>Carbon Intensity of Fuels in Power Sector (g CO2/BTU)</t>
  </si>
  <si>
    <t>See "PEI" variable for source information and calculations.</t>
  </si>
  <si>
    <t>Cost of Carbon Emissions Allowances ($/g CO2)</t>
  </si>
  <si>
    <t>Cost of Carbon Emissions Allowances ($/BTU)</t>
  </si>
  <si>
    <t>Cost of Carbon Emissions Allowances, Annualized ($/BTU)</t>
  </si>
  <si>
    <t>ETS Tax</t>
  </si>
  <si>
    <t>Page 55, Table 4.1.2</t>
  </si>
  <si>
    <t>http://www.paa.gov.pl/sites/default/files/PPEJ%20eng.2014.pdf</t>
  </si>
  <si>
    <t>Polish Nuclear Power Programme</t>
  </si>
  <si>
    <t>Polish Ministry of the Economy</t>
  </si>
  <si>
    <t>The prices from our source does not include the Eurpean Trading Scheme (ETS) value for carbon permits,</t>
  </si>
  <si>
    <t>which apply only to the electricity sector, so we add the relevant amount to the cost of fuels for these</t>
  </si>
  <si>
    <t>power plant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</si>
</sst>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&quot;$&quot;#,##0.00"/>
    <numFmt numFmtId="166" formatCode="0.000"/>
    <numFmt numFmtId="167" formatCode="0.0000E+00"/>
  </numFmts>
  <fonts count="1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1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166" fontId="0" fillId="0" borderId="0" xfId="0" applyNumberFormat="1"/>
    <xf numFmtId="0" fontId="6" fillId="2" borderId="0" xfId="0" applyFont="1" applyFill="1" applyAlignment="1">
      <alignment horizontal="left"/>
    </xf>
    <xf numFmtId="0" fontId="10" fillId="0" borderId="0" xfId="9" applyFont="1" applyAlignment="1" applyProtection="1">
      <alignment horizontal="left"/>
    </xf>
    <xf numFmtId="0" fontId="0" fillId="0" borderId="0" xfId="0" applyAlignment="1">
      <alignment wrapText="1"/>
    </xf>
    <xf numFmtId="14" fontId="6" fillId="0" borderId="0" xfId="0" applyNumberFormat="1" applyFont="1"/>
    <xf numFmtId="0" fontId="6" fillId="3" borderId="0" xfId="0" applyFont="1" applyFill="1"/>
    <xf numFmtId="0" fontId="0" fillId="3" borderId="0" xfId="0" applyFill="1"/>
    <xf numFmtId="166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0" fontId="6" fillId="0" borderId="0" xfId="0" applyNumberFormat="1" applyFont="1"/>
    <xf numFmtId="0" fontId="11" fillId="0" borderId="0" xfId="0" applyFont="1" applyFill="1"/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2</xdr:row>
      <xdr:rowOff>114300</xdr:rowOff>
    </xdr:from>
    <xdr:to>
      <xdr:col>19</xdr:col>
      <xdr:colOff>64770</xdr:colOff>
      <xdr:row>23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495300"/>
          <a:ext cx="7170420" cy="3977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state/seds/sep_prices/total/pdf/pr_U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10" workbookViewId="0">
      <selection activeCell="B24" sqref="B24"/>
    </sheetView>
  </sheetViews>
  <sheetFormatPr defaultRowHeight="15" x14ac:dyDescent="0.25"/>
  <cols>
    <col min="1" max="1" width="19.85546875" customWidth="1"/>
    <col min="2" max="2" width="91.7109375" style="3" customWidth="1"/>
  </cols>
  <sheetData>
    <row r="1" spans="1:2" x14ac:dyDescent="0.25">
      <c r="A1" s="2" t="s">
        <v>19</v>
      </c>
    </row>
    <row r="3" spans="1:2" x14ac:dyDescent="0.25">
      <c r="A3" s="2" t="s">
        <v>12</v>
      </c>
      <c r="B3" s="20" t="s">
        <v>35</v>
      </c>
    </row>
    <row r="4" spans="1:2" s="15" customFormat="1" x14ac:dyDescent="0.25">
      <c r="A4" s="16"/>
      <c r="B4" s="3" t="s">
        <v>64</v>
      </c>
    </row>
    <row r="5" spans="1:2" s="15" customFormat="1" x14ac:dyDescent="0.25">
      <c r="A5" s="16"/>
      <c r="B5" s="3">
        <v>2013</v>
      </c>
    </row>
    <row r="6" spans="1:2" s="15" customFormat="1" x14ac:dyDescent="0.25">
      <c r="A6" s="16"/>
      <c r="B6" s="3" t="s">
        <v>67</v>
      </c>
    </row>
    <row r="7" spans="1:2" s="15" customFormat="1" x14ac:dyDescent="0.25">
      <c r="A7" s="16"/>
      <c r="B7" s="3" t="s">
        <v>66</v>
      </c>
    </row>
    <row r="8" spans="1:2" s="15" customFormat="1" x14ac:dyDescent="0.25">
      <c r="A8" s="16"/>
      <c r="B8" s="3" t="s">
        <v>65</v>
      </c>
    </row>
    <row r="9" spans="1:2" s="15" customFormat="1" x14ac:dyDescent="0.25">
      <c r="A9" s="16"/>
      <c r="B9" s="3"/>
    </row>
    <row r="10" spans="1:2" s="15" customFormat="1" x14ac:dyDescent="0.25">
      <c r="A10" s="16"/>
      <c r="B10" s="20" t="s">
        <v>32</v>
      </c>
    </row>
    <row r="11" spans="1:2" s="15" customFormat="1" x14ac:dyDescent="0.25">
      <c r="A11" s="16"/>
      <c r="B11" s="3" t="s">
        <v>30</v>
      </c>
    </row>
    <row r="12" spans="1:2" s="15" customFormat="1" x14ac:dyDescent="0.25">
      <c r="A12" s="16"/>
      <c r="B12" s="3">
        <v>2013</v>
      </c>
    </row>
    <row r="13" spans="1:2" s="15" customFormat="1" x14ac:dyDescent="0.25">
      <c r="A13" s="16"/>
      <c r="B13" s="3" t="s">
        <v>29</v>
      </c>
    </row>
    <row r="14" spans="1:2" s="15" customFormat="1" x14ac:dyDescent="0.25">
      <c r="A14" s="16"/>
      <c r="B14" s="3" t="s">
        <v>28</v>
      </c>
    </row>
    <row r="15" spans="1:2" s="15" customFormat="1" x14ac:dyDescent="0.25">
      <c r="A15" s="16"/>
      <c r="B15" s="3" t="s">
        <v>41</v>
      </c>
    </row>
    <row r="16" spans="1:2" s="15" customFormat="1" x14ac:dyDescent="0.25">
      <c r="A16" s="16"/>
      <c r="B16" s="3" t="s">
        <v>40</v>
      </c>
    </row>
    <row r="17" spans="1:2" s="15" customFormat="1" x14ac:dyDescent="0.25">
      <c r="A17" s="16"/>
      <c r="B17" s="3" t="s">
        <v>42</v>
      </c>
    </row>
    <row r="18" spans="1:2" s="15" customFormat="1" x14ac:dyDescent="0.25">
      <c r="A18" s="16"/>
      <c r="B18" s="3"/>
    </row>
    <row r="19" spans="1:2" s="15" customFormat="1" x14ac:dyDescent="0.25">
      <c r="A19" s="16"/>
      <c r="B19" s="20" t="s">
        <v>47</v>
      </c>
    </row>
    <row r="20" spans="1:2" s="15" customFormat="1" x14ac:dyDescent="0.25">
      <c r="A20" s="16"/>
      <c r="B20" s="3" t="s">
        <v>49</v>
      </c>
    </row>
    <row r="21" spans="1:2" s="15" customFormat="1" x14ac:dyDescent="0.25">
      <c r="A21" s="16"/>
      <c r="B21" s="3">
        <v>2016</v>
      </c>
    </row>
    <row r="22" spans="1:2" s="15" customFormat="1" x14ac:dyDescent="0.25">
      <c r="A22" s="16"/>
      <c r="B22" s="3" t="s">
        <v>50</v>
      </c>
    </row>
    <row r="23" spans="1:2" s="15" customFormat="1" x14ac:dyDescent="0.25">
      <c r="A23" s="16"/>
      <c r="B23" s="3" t="s">
        <v>48</v>
      </c>
    </row>
    <row r="24" spans="1:2" s="15" customFormat="1" x14ac:dyDescent="0.25">
      <c r="A24" s="16"/>
      <c r="B24" s="3"/>
    </row>
    <row r="25" spans="1:2" s="15" customFormat="1" x14ac:dyDescent="0.25">
      <c r="A25" s="16"/>
      <c r="B25" s="20" t="s">
        <v>52</v>
      </c>
    </row>
    <row r="26" spans="1:2" s="15" customFormat="1" x14ac:dyDescent="0.25">
      <c r="A26" s="16"/>
      <c r="B26" s="3" t="s">
        <v>55</v>
      </c>
    </row>
    <row r="27" spans="1:2" s="15" customFormat="1" x14ac:dyDescent="0.25">
      <c r="A27" s="16"/>
      <c r="B27" s="3">
        <v>2016</v>
      </c>
    </row>
    <row r="28" spans="1:2" s="15" customFormat="1" x14ac:dyDescent="0.25">
      <c r="A28" s="16"/>
      <c r="B28" s="3" t="s">
        <v>54</v>
      </c>
    </row>
    <row r="29" spans="1:2" s="15" customFormat="1" x14ac:dyDescent="0.25">
      <c r="A29" s="16"/>
      <c r="B29" s="3" t="s">
        <v>53</v>
      </c>
    </row>
    <row r="30" spans="1:2" s="15" customFormat="1" x14ac:dyDescent="0.25">
      <c r="A30" s="16"/>
      <c r="B30" s="3"/>
    </row>
    <row r="31" spans="1:2" s="15" customFormat="1" x14ac:dyDescent="0.25">
      <c r="A31" s="16"/>
      <c r="B31" s="20" t="s">
        <v>56</v>
      </c>
    </row>
    <row r="32" spans="1:2" s="15" customFormat="1" x14ac:dyDescent="0.25">
      <c r="A32" s="16"/>
      <c r="B32" s="3" t="s">
        <v>62</v>
      </c>
    </row>
    <row r="33" spans="1:2" s="15" customFormat="1" x14ac:dyDescent="0.25">
      <c r="A33" s="16"/>
      <c r="B33" s="3">
        <v>2013</v>
      </c>
    </row>
    <row r="34" spans="1:2" s="15" customFormat="1" x14ac:dyDescent="0.25">
      <c r="A34" s="16"/>
      <c r="B34" s="3" t="s">
        <v>61</v>
      </c>
    </row>
    <row r="35" spans="1:2" s="15" customFormat="1" x14ac:dyDescent="0.25">
      <c r="A35" s="16"/>
      <c r="B35" s="3" t="s">
        <v>57</v>
      </c>
    </row>
    <row r="36" spans="1:2" s="15" customFormat="1" x14ac:dyDescent="0.25">
      <c r="A36" s="16"/>
      <c r="B36" s="3" t="s">
        <v>63</v>
      </c>
    </row>
    <row r="37" spans="1:2" s="15" customFormat="1" x14ac:dyDescent="0.25">
      <c r="A37" s="16"/>
      <c r="B37" s="3"/>
    </row>
    <row r="38" spans="1:2" s="15" customFormat="1" x14ac:dyDescent="0.25">
      <c r="A38" s="16"/>
      <c r="B38" s="20" t="s">
        <v>101</v>
      </c>
    </row>
    <row r="39" spans="1:2" s="15" customFormat="1" x14ac:dyDescent="0.25">
      <c r="A39" s="16"/>
      <c r="B39" s="3" t="s">
        <v>89</v>
      </c>
    </row>
    <row r="40" spans="1:2" s="15" customFormat="1" x14ac:dyDescent="0.25">
      <c r="A40" s="16"/>
      <c r="B40" s="3">
        <v>2016</v>
      </c>
    </row>
    <row r="41" spans="1:2" s="15" customFormat="1" x14ac:dyDescent="0.25">
      <c r="A41" s="16"/>
      <c r="B41" s="3" t="s">
        <v>88</v>
      </c>
    </row>
    <row r="42" spans="1:2" s="15" customFormat="1" x14ac:dyDescent="0.25">
      <c r="A42" s="16"/>
      <c r="B42" s="3" t="s">
        <v>87</v>
      </c>
    </row>
    <row r="43" spans="1:2" s="15" customFormat="1" x14ac:dyDescent="0.25">
      <c r="A43" s="16"/>
      <c r="B43" s="3"/>
    </row>
    <row r="44" spans="1:2" s="15" customFormat="1" x14ac:dyDescent="0.25">
      <c r="A44" s="16"/>
      <c r="B44" s="20" t="s">
        <v>109</v>
      </c>
    </row>
    <row r="45" spans="1:2" s="15" customFormat="1" x14ac:dyDescent="0.25">
      <c r="A45" s="16"/>
      <c r="B45" s="3" t="s">
        <v>104</v>
      </c>
    </row>
    <row r="46" spans="1:2" s="15" customFormat="1" x14ac:dyDescent="0.25">
      <c r="A46" s="16"/>
      <c r="B46" s="3">
        <v>2015</v>
      </c>
    </row>
    <row r="47" spans="1:2" s="15" customFormat="1" x14ac:dyDescent="0.25">
      <c r="A47" s="16"/>
      <c r="B47" s="3" t="s">
        <v>105</v>
      </c>
    </row>
    <row r="48" spans="1:2" s="15" customFormat="1" x14ac:dyDescent="0.25">
      <c r="A48" s="16"/>
      <c r="B48" s="3" t="s">
        <v>102</v>
      </c>
    </row>
    <row r="49" spans="1:7" s="15" customFormat="1" x14ac:dyDescent="0.25">
      <c r="A49" s="16"/>
      <c r="B49" s="3" t="s">
        <v>103</v>
      </c>
    </row>
    <row r="50" spans="1:7" s="15" customFormat="1" x14ac:dyDescent="0.25">
      <c r="A50" s="16"/>
      <c r="B50" s="3"/>
    </row>
    <row r="51" spans="1:7" s="1" customFormat="1" x14ac:dyDescent="0.25">
      <c r="B51" s="20" t="s">
        <v>8</v>
      </c>
    </row>
    <row r="52" spans="1:7" s="1" customFormat="1" x14ac:dyDescent="0.25">
      <c r="B52" s="3" t="s">
        <v>13</v>
      </c>
    </row>
    <row r="53" spans="1:7" s="1" customFormat="1" x14ac:dyDescent="0.25">
      <c r="B53" s="3">
        <v>2016</v>
      </c>
    </row>
    <row r="54" spans="1:7" s="1" customFormat="1" x14ac:dyDescent="0.25">
      <c r="B54" s="3" t="s">
        <v>24</v>
      </c>
      <c r="G54" s="7"/>
    </row>
    <row r="55" spans="1:7" s="1" customFormat="1" x14ac:dyDescent="0.25">
      <c r="B55" s="21" t="s">
        <v>14</v>
      </c>
    </row>
    <row r="56" spans="1:7" s="1" customFormat="1" x14ac:dyDescent="0.25">
      <c r="B56" s="3" t="s">
        <v>25</v>
      </c>
    </row>
    <row r="57" spans="1:7" s="15" customFormat="1" x14ac:dyDescent="0.25">
      <c r="B57" s="3"/>
    </row>
    <row r="58" spans="1:7" s="15" customFormat="1" x14ac:dyDescent="0.25">
      <c r="B58" s="20" t="s">
        <v>134</v>
      </c>
    </row>
    <row r="59" spans="1:7" s="15" customFormat="1" x14ac:dyDescent="0.25">
      <c r="B59" s="3" t="s">
        <v>138</v>
      </c>
    </row>
    <row r="60" spans="1:7" s="15" customFormat="1" x14ac:dyDescent="0.25">
      <c r="B60" s="3">
        <v>2014</v>
      </c>
    </row>
    <row r="61" spans="1:7" s="15" customFormat="1" x14ac:dyDescent="0.25">
      <c r="B61" s="3" t="s">
        <v>137</v>
      </c>
    </row>
    <row r="62" spans="1:7" s="15" customFormat="1" x14ac:dyDescent="0.25">
      <c r="B62" s="3" t="s">
        <v>136</v>
      </c>
    </row>
    <row r="63" spans="1:7" s="15" customFormat="1" x14ac:dyDescent="0.25">
      <c r="B63" s="3" t="s">
        <v>135</v>
      </c>
    </row>
    <row r="64" spans="1:7" x14ac:dyDescent="0.25">
      <c r="A64" s="15"/>
    </row>
    <row r="65" spans="1:2" s="1" customFormat="1" x14ac:dyDescent="0.25">
      <c r="A65" s="2" t="s">
        <v>6</v>
      </c>
      <c r="B65" s="3"/>
    </row>
    <row r="66" spans="1:2" s="1" customFormat="1" x14ac:dyDescent="0.25">
      <c r="A66" s="1" t="s">
        <v>110</v>
      </c>
      <c r="B66" s="3"/>
    </row>
    <row r="67" spans="1:2" s="1" customFormat="1" x14ac:dyDescent="0.25">
      <c r="B67" s="3"/>
    </row>
    <row r="68" spans="1:2" s="1" customFormat="1" x14ac:dyDescent="0.25">
      <c r="A68" s="1" t="s">
        <v>111</v>
      </c>
      <c r="B68" s="3"/>
    </row>
    <row r="69" spans="1:2" s="1" customFormat="1" x14ac:dyDescent="0.25">
      <c r="A69" s="1" t="s">
        <v>112</v>
      </c>
      <c r="B69" s="3"/>
    </row>
    <row r="70" spans="1:2" s="1" customFormat="1" x14ac:dyDescent="0.25">
      <c r="A70" s="1" t="s">
        <v>113</v>
      </c>
      <c r="B70" s="3"/>
    </row>
    <row r="71" spans="1:2" s="15" customFormat="1" x14ac:dyDescent="0.25">
      <c r="B71" s="3"/>
    </row>
    <row r="72" spans="1:2" s="15" customFormat="1" x14ac:dyDescent="0.25">
      <c r="A72" s="15" t="s">
        <v>114</v>
      </c>
      <c r="B72" s="3"/>
    </row>
    <row r="73" spans="1:2" s="15" customFormat="1" x14ac:dyDescent="0.25">
      <c r="B73" s="3"/>
    </row>
    <row r="74" spans="1:2" s="15" customFormat="1" x14ac:dyDescent="0.25">
      <c r="A74" s="15" t="s">
        <v>115</v>
      </c>
      <c r="B74" s="3"/>
    </row>
    <row r="75" spans="1:2" s="15" customFormat="1" x14ac:dyDescent="0.25">
      <c r="A75" s="15" t="s">
        <v>116</v>
      </c>
      <c r="B75" s="3"/>
    </row>
    <row r="76" spans="1:2" s="15" customFormat="1" x14ac:dyDescent="0.25">
      <c r="B76" s="3"/>
    </row>
    <row r="77" spans="1:2" s="15" customFormat="1" x14ac:dyDescent="0.25">
      <c r="A77" t="s">
        <v>16</v>
      </c>
      <c r="B77" s="3"/>
    </row>
    <row r="78" spans="1:2" s="15" customFormat="1" x14ac:dyDescent="0.25">
      <c r="A78" t="s">
        <v>21</v>
      </c>
      <c r="B78" s="3"/>
    </row>
    <row r="79" spans="1:2" s="15" customFormat="1" x14ac:dyDescent="0.25">
      <c r="B79" s="3"/>
    </row>
    <row r="80" spans="1:2" s="1" customFormat="1" x14ac:dyDescent="0.25">
      <c r="A80" s="1" t="s">
        <v>139</v>
      </c>
      <c r="B80" s="3"/>
    </row>
    <row r="81" spans="1:2" x14ac:dyDescent="0.25">
      <c r="A81" s="1" t="s">
        <v>140</v>
      </c>
    </row>
    <row r="82" spans="1:2" s="15" customFormat="1" x14ac:dyDescent="0.25">
      <c r="A82" s="1" t="s">
        <v>141</v>
      </c>
      <c r="B82" s="3"/>
    </row>
    <row r="83" spans="1:2" x14ac:dyDescent="0.25">
      <c r="A83" s="15"/>
    </row>
    <row r="91" spans="1:2" s="15" customFormat="1" x14ac:dyDescent="0.25">
      <c r="A91"/>
      <c r="B91" s="3"/>
    </row>
    <row r="92" spans="1:2" s="15" customFormat="1" x14ac:dyDescent="0.25">
      <c r="A92" s="16"/>
      <c r="B92" s="3"/>
    </row>
    <row r="93" spans="1:2" s="15" customFormat="1" x14ac:dyDescent="0.25">
      <c r="A93" s="14"/>
      <c r="B93" s="3"/>
    </row>
    <row r="94" spans="1:2" s="15" customFormat="1" x14ac:dyDescent="0.25">
      <c r="A94" s="14"/>
      <c r="B94" s="3"/>
    </row>
    <row r="95" spans="1:2" x14ac:dyDescent="0.25">
      <c r="A95" s="15"/>
    </row>
    <row r="96" spans="1:2" s="15" customFormat="1" x14ac:dyDescent="0.25">
      <c r="A96" s="19"/>
      <c r="B96" s="3"/>
    </row>
    <row r="97" spans="1:2" s="15" customFormat="1" x14ac:dyDescent="0.25">
      <c r="A97" s="19"/>
      <c r="B97" s="3"/>
    </row>
    <row r="100" spans="1:2" x14ac:dyDescent="0.25">
      <c r="A100" s="15"/>
    </row>
  </sheetData>
  <hyperlinks>
    <hyperlink ref="B55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Annual'!B$18</f>
        <v>1.3731753991981272E-5</v>
      </c>
      <c r="C2" s="4">
        <f>'Poland Fuel Price Data Annual'!C$18</f>
        <v>1.3664444091067451E-5</v>
      </c>
      <c r="D2" s="4">
        <f>'Poland Fuel Price Data Annual'!D$18</f>
        <v>1.3597134190153657E-5</v>
      </c>
      <c r="E2" s="4">
        <f>'Poland Fuel Price Data Annual'!E$18</f>
        <v>1.3529824289239836E-5</v>
      </c>
      <c r="F2" s="4">
        <f>'Poland Fuel Price Data Annual'!F$18</f>
        <v>1.3462514388326016E-5</v>
      </c>
      <c r="G2" s="4">
        <f>'Poland Fuel Price Data Annual'!G$18</f>
        <v>1.3395204487412195E-5</v>
      </c>
      <c r="H2" s="4">
        <f>'Poland Fuel Price Data Annual'!H$18</f>
        <v>1.3305457952860443E-5</v>
      </c>
      <c r="I2" s="4">
        <f>'Poland Fuel Price Data Annual'!I$18</f>
        <v>1.3215711418308691E-5</v>
      </c>
      <c r="J2" s="4">
        <f>'Poland Fuel Price Data Annual'!J$18</f>
        <v>1.3125964883756912E-5</v>
      </c>
      <c r="K2" s="4">
        <f>'Poland Fuel Price Data Annual'!K$18</f>
        <v>1.303621834920516E-5</v>
      </c>
      <c r="L2" s="4">
        <f>'Poland Fuel Price Data Annual'!L$18</f>
        <v>1.2946471814653408E-5</v>
      </c>
      <c r="M2" s="4">
        <f>'Poland Fuel Price Data Annual'!M$18</f>
        <v>1.2914419480884943E-5</v>
      </c>
      <c r="N2" s="4">
        <f>'Poland Fuel Price Data Annual'!N$18</f>
        <v>1.2882367147116464E-5</v>
      </c>
      <c r="O2" s="4">
        <f>'Poland Fuel Price Data Annual'!O$18</f>
        <v>1.2850314813347971E-5</v>
      </c>
      <c r="P2" s="4">
        <f>'Poland Fuel Price Data Annual'!P$18</f>
        <v>1.2818262479579492E-5</v>
      </c>
      <c r="Q2" s="4">
        <f>'Poland Fuel Price Data Annual'!Q$18</f>
        <v>1.2786210145811013E-5</v>
      </c>
      <c r="R2" s="4">
        <f>'Poland Fuel Price Data Annual'!R$18</f>
        <v>1.2722105478274042E-5</v>
      </c>
      <c r="S2" s="4">
        <f>'Poland Fuel Price Data Annual'!S$18</f>
        <v>1.2658000810737084E-5</v>
      </c>
      <c r="T2" s="4">
        <f>'Poland Fuel Price Data Annual'!T$18</f>
        <v>1.2593896143200099E-5</v>
      </c>
      <c r="U2" s="4">
        <f>'Poland Fuel Price Data Annual'!U$18</f>
        <v>1.2529791475663141E-5</v>
      </c>
      <c r="V2" s="4">
        <f>'Poland Fuel Price Data Annual'!V$18</f>
        <v>1.2465686808126183E-5</v>
      </c>
      <c r="W2" s="4">
        <f>'Poland Fuel Price Data Annual'!W$18</f>
        <v>1.242081354085028E-5</v>
      </c>
      <c r="X2" s="4">
        <f>'Poland Fuel Price Data Annual'!X$18</f>
        <v>1.2375940273574404E-5</v>
      </c>
      <c r="Y2" s="4">
        <f>'Poland Fuel Price Data Annual'!Y$18</f>
        <v>1.2331067006298528E-5</v>
      </c>
      <c r="Z2" s="4">
        <f>'Poland Fuel Price Data Annual'!Z$18</f>
        <v>1.2286193739022652E-5</v>
      </c>
      <c r="AA2" s="4">
        <f>'Poland Fuel Price Data Annual'!AA$18</f>
        <v>1.2241320471746776E-5</v>
      </c>
      <c r="AB2" s="4">
        <f>'Poland Fuel Price Data Annual'!AB$18</f>
        <v>1.2214075988043571E-5</v>
      </c>
      <c r="AC2" s="4">
        <f>'Poland Fuel Price Data Annual'!AC$18</f>
        <v>1.2186831504340359E-5</v>
      </c>
      <c r="AD2" s="4">
        <f>'Poland Fuel Price Data Annual'!AD$18</f>
        <v>1.2159587020637147E-5</v>
      </c>
      <c r="AE2" s="4">
        <f>'Poland Fuel Price Data Annual'!AE$18</f>
        <v>1.2132342536933942E-5</v>
      </c>
      <c r="AF2" s="4">
        <f>'Poland Fuel Price Data Annual'!AF$18</f>
        <v>1.210509805323073E-5</v>
      </c>
      <c r="AG2" s="4">
        <f>'Poland Fuel Price Data Annual'!AG$18</f>
        <v>1.2070374691648217E-5</v>
      </c>
      <c r="AH2" s="4">
        <f>'Poland Fuel Price Data Annual'!AH$18</f>
        <v>1.203565133006569E-5</v>
      </c>
      <c r="AI2" s="4">
        <f>'Poland Fuel Price Data Annual'!AI$18</f>
        <v>1.2000927968483163E-5</v>
      </c>
      <c r="AJ2" s="4">
        <f>'Poland Fuel Price Data Annual'!AJ$18</f>
        <v>1.1966204606900636E-5</v>
      </c>
      <c r="AK2" s="4">
        <f>'Poland Fuel Price Data Annual'!AK$18</f>
        <v>1.193148124531811E-5</v>
      </c>
    </row>
    <row r="3" spans="1:37" x14ac:dyDescent="0.25">
      <c r="A3" s="2" t="s">
        <v>2</v>
      </c>
      <c r="B3" s="4">
        <f>'Poland Fuel Price Data Annual'!B$17+'ETS Tax'!B32</f>
        <v>8.5524172538438035E-6</v>
      </c>
      <c r="C3" s="4">
        <f>'Poland Fuel Price Data Annual'!C$17+'ETS Tax'!C32</f>
        <v>8.6879025060296197E-6</v>
      </c>
      <c r="D3" s="4">
        <f>'Poland Fuel Price Data Annual'!D$17+'ETS Tax'!D32</f>
        <v>8.8233877582154902E-6</v>
      </c>
      <c r="E3" s="4">
        <f>'Poland Fuel Price Data Annual'!E$17+'ETS Tax'!E32</f>
        <v>8.9588730104013065E-6</v>
      </c>
      <c r="F3" s="4">
        <f>'Poland Fuel Price Data Annual'!F$17+'ETS Tax'!F32</f>
        <v>9.0943582625871769E-6</v>
      </c>
      <c r="G3" s="4">
        <f>'Poland Fuel Price Data Annual'!G$17+'ETS Tax'!G32</f>
        <v>9.2298435147729796E-6</v>
      </c>
      <c r="H3" s="4">
        <f>'Poland Fuel Price Data Annual'!H$17+'ETS Tax'!H32</f>
        <v>9.3503710112002202E-6</v>
      </c>
      <c r="I3" s="4">
        <f>'Poland Fuel Price Data Annual'!I$17+'ETS Tax'!I32</f>
        <v>9.4708985076274066E-6</v>
      </c>
      <c r="J3" s="4">
        <f>'Poland Fuel Price Data Annual'!J$17+'ETS Tax'!J32</f>
        <v>9.591426004054593E-6</v>
      </c>
      <c r="K3" s="4">
        <f>'Poland Fuel Price Data Annual'!K$17+'ETS Tax'!K32</f>
        <v>9.7119535004818472E-6</v>
      </c>
      <c r="L3" s="4">
        <f>'Poland Fuel Price Data Annual'!L$17+'ETS Tax'!L32</f>
        <v>9.8324809969090336E-6</v>
      </c>
      <c r="M3" s="4">
        <f>'Poland Fuel Price Data Annual'!M$17+'ETS Tax'!M32</f>
        <v>9.9313517873712029E-6</v>
      </c>
      <c r="N3" s="4">
        <f>'Poland Fuel Price Data Annual'!N$17+'ETS Tax'!N32</f>
        <v>1.0030222577833352E-5</v>
      </c>
      <c r="O3" s="4">
        <f>'Poland Fuel Price Data Annual'!O$17+'ETS Tax'!O32</f>
        <v>1.0129093368295501E-5</v>
      </c>
      <c r="P3" s="4">
        <f>'Poland Fuel Price Data Annual'!P$17+'ETS Tax'!P32</f>
        <v>1.0227964158757677E-5</v>
      </c>
      <c r="Q3" s="4">
        <f>'Poland Fuel Price Data Annual'!Q$17+'ETS Tax'!Q32</f>
        <v>1.0326834949219826E-5</v>
      </c>
      <c r="R3" s="4">
        <f>'Poland Fuel Price Data Annual'!R$17+'ETS Tax'!R32</f>
        <v>1.040433751716968E-5</v>
      </c>
      <c r="S3" s="4">
        <f>'Poland Fuel Price Data Annual'!S$17+'ETS Tax'!S32</f>
        <v>1.0481840085119467E-5</v>
      </c>
      <c r="T3" s="4">
        <f>'Poland Fuel Price Data Annual'!T$17+'ETS Tax'!T32</f>
        <v>1.0559342653069321E-5</v>
      </c>
      <c r="U3" s="4">
        <f>'Poland Fuel Price Data Annual'!U$17+'ETS Tax'!U32</f>
        <v>1.0636845221019122E-5</v>
      </c>
      <c r="V3" s="4">
        <f>'Poland Fuel Price Data Annual'!V$17+'ETS Tax'!V32</f>
        <v>1.0714347788968976E-5</v>
      </c>
      <c r="W3" s="4">
        <f>'Poland Fuel Price Data Annual'!W$17+'ETS Tax'!W32</f>
        <v>1.0748559751038102E-5</v>
      </c>
      <c r="X3" s="4">
        <f>'Poland Fuel Price Data Annual'!X$17+'ETS Tax'!X32</f>
        <v>1.0782771713107228E-5</v>
      </c>
      <c r="Y3" s="4">
        <f>'Poland Fuel Price Data Annual'!Y$17+'ETS Tax'!Y32</f>
        <v>1.0816983675176381E-5</v>
      </c>
      <c r="Z3" s="4">
        <f>'Poland Fuel Price Data Annual'!Z$17+'ETS Tax'!Z32</f>
        <v>1.0851195637245514E-5</v>
      </c>
      <c r="AA3" s="4">
        <f>'Poland Fuel Price Data Annual'!AA$17+'ETS Tax'!AA32</f>
        <v>1.088540759931464E-5</v>
      </c>
      <c r="AB3" s="4">
        <f>'Poland Fuel Price Data Annual'!AB$17+'ETS Tax'!AB32</f>
        <v>1.0931372083765573E-5</v>
      </c>
      <c r="AC3" s="4">
        <f>'Poland Fuel Price Data Annual'!AC$17+'ETS Tax'!AC32</f>
        <v>1.097733656821648E-5</v>
      </c>
      <c r="AD3" s="4">
        <f>'Poland Fuel Price Data Annual'!AD$17+'ETS Tax'!AD32</f>
        <v>1.102330105266738E-5</v>
      </c>
      <c r="AE3" s="4">
        <f>'Poland Fuel Price Data Annual'!AE$17+'ETS Tax'!AE32</f>
        <v>1.1069265537118313E-5</v>
      </c>
      <c r="AF3" s="4">
        <f>'Poland Fuel Price Data Annual'!AF$17+'ETS Tax'!AF32</f>
        <v>1.111523002156922E-5</v>
      </c>
      <c r="AG3" s="4">
        <f>'Poland Fuel Price Data Annual'!AG$17+'ETS Tax'!AG32</f>
        <v>1.1156386655954853E-5</v>
      </c>
      <c r="AH3" s="4">
        <f>'Poland Fuel Price Data Annual'!AH$17+'ETS Tax'!AH32</f>
        <v>1.1197543290340512E-5</v>
      </c>
      <c r="AI3" s="4">
        <f>'Poland Fuel Price Data Annual'!AI$17+'ETS Tax'!AI32</f>
        <v>1.1238699924726145E-5</v>
      </c>
      <c r="AJ3" s="4">
        <f>'Poland Fuel Price Data Annual'!AJ$17+'ETS Tax'!AJ32</f>
        <v>1.1279856559111778E-5</v>
      </c>
      <c r="AK3" s="4">
        <f>'Poland Fuel Price Data Annual'!AK$17+'ETS Tax'!AK32</f>
        <v>1.1321013193497437E-5</v>
      </c>
    </row>
    <row r="4" spans="1:37" x14ac:dyDescent="0.25">
      <c r="A4" s="2" t="s">
        <v>4</v>
      </c>
      <c r="B4" s="4">
        <f>'Poland Fuel Price Data Annual'!B$18</f>
        <v>1.3731753991981272E-5</v>
      </c>
      <c r="C4" s="4">
        <f>'Poland Fuel Price Data Annual'!C$18</f>
        <v>1.3664444091067451E-5</v>
      </c>
      <c r="D4" s="4">
        <f>'Poland Fuel Price Data Annual'!D$18</f>
        <v>1.3597134190153657E-5</v>
      </c>
      <c r="E4" s="4">
        <f>'Poland Fuel Price Data Annual'!E$18</f>
        <v>1.3529824289239836E-5</v>
      </c>
      <c r="F4" s="4">
        <f>'Poland Fuel Price Data Annual'!F$18</f>
        <v>1.3462514388326016E-5</v>
      </c>
      <c r="G4" s="4">
        <f>'Poland Fuel Price Data Annual'!G$18</f>
        <v>1.3395204487412195E-5</v>
      </c>
      <c r="H4" s="4">
        <f>'Poland Fuel Price Data Annual'!H$18</f>
        <v>1.3305457952860443E-5</v>
      </c>
      <c r="I4" s="4">
        <f>'Poland Fuel Price Data Annual'!I$18</f>
        <v>1.3215711418308691E-5</v>
      </c>
      <c r="J4" s="4">
        <f>'Poland Fuel Price Data Annual'!J$18</f>
        <v>1.3125964883756912E-5</v>
      </c>
      <c r="K4" s="4">
        <f>'Poland Fuel Price Data Annual'!K$18</f>
        <v>1.303621834920516E-5</v>
      </c>
      <c r="L4" s="4">
        <f>'Poland Fuel Price Data Annual'!L$18</f>
        <v>1.2946471814653408E-5</v>
      </c>
      <c r="M4" s="4">
        <f>'Poland Fuel Price Data Annual'!M$18</f>
        <v>1.2914419480884943E-5</v>
      </c>
      <c r="N4" s="4">
        <f>'Poland Fuel Price Data Annual'!N$18</f>
        <v>1.2882367147116464E-5</v>
      </c>
      <c r="O4" s="4">
        <f>'Poland Fuel Price Data Annual'!O$18</f>
        <v>1.2850314813347971E-5</v>
      </c>
      <c r="P4" s="4">
        <f>'Poland Fuel Price Data Annual'!P$18</f>
        <v>1.2818262479579492E-5</v>
      </c>
      <c r="Q4" s="4">
        <f>'Poland Fuel Price Data Annual'!Q$18</f>
        <v>1.2786210145811013E-5</v>
      </c>
      <c r="R4" s="4">
        <f>'Poland Fuel Price Data Annual'!R$18</f>
        <v>1.2722105478274042E-5</v>
      </c>
      <c r="S4" s="4">
        <f>'Poland Fuel Price Data Annual'!S$18</f>
        <v>1.2658000810737084E-5</v>
      </c>
      <c r="T4" s="4">
        <f>'Poland Fuel Price Data Annual'!T$18</f>
        <v>1.2593896143200099E-5</v>
      </c>
      <c r="U4" s="4">
        <f>'Poland Fuel Price Data Annual'!U$18</f>
        <v>1.2529791475663141E-5</v>
      </c>
      <c r="V4" s="4">
        <f>'Poland Fuel Price Data Annual'!V$18</f>
        <v>1.2465686808126183E-5</v>
      </c>
      <c r="W4" s="4">
        <f>'Poland Fuel Price Data Annual'!W$18</f>
        <v>1.242081354085028E-5</v>
      </c>
      <c r="X4" s="4">
        <f>'Poland Fuel Price Data Annual'!X$18</f>
        <v>1.2375940273574404E-5</v>
      </c>
      <c r="Y4" s="4">
        <f>'Poland Fuel Price Data Annual'!Y$18</f>
        <v>1.2331067006298528E-5</v>
      </c>
      <c r="Z4" s="4">
        <f>'Poland Fuel Price Data Annual'!Z$18</f>
        <v>1.2286193739022652E-5</v>
      </c>
      <c r="AA4" s="4">
        <f>'Poland Fuel Price Data Annual'!AA$18</f>
        <v>1.2241320471746776E-5</v>
      </c>
      <c r="AB4" s="4">
        <f>'Poland Fuel Price Data Annual'!AB$18</f>
        <v>1.2214075988043571E-5</v>
      </c>
      <c r="AC4" s="4">
        <f>'Poland Fuel Price Data Annual'!AC$18</f>
        <v>1.2186831504340359E-5</v>
      </c>
      <c r="AD4" s="4">
        <f>'Poland Fuel Price Data Annual'!AD$18</f>
        <v>1.2159587020637147E-5</v>
      </c>
      <c r="AE4" s="4">
        <f>'Poland Fuel Price Data Annual'!AE$18</f>
        <v>1.2132342536933942E-5</v>
      </c>
      <c r="AF4" s="4">
        <f>'Poland Fuel Price Data Annual'!AF$18</f>
        <v>1.210509805323073E-5</v>
      </c>
      <c r="AG4" s="4">
        <f>'Poland Fuel Price Data Annual'!AG$18</f>
        <v>1.2070374691648217E-5</v>
      </c>
      <c r="AH4" s="4">
        <f>'Poland Fuel Price Data Annual'!AH$18</f>
        <v>1.203565133006569E-5</v>
      </c>
      <c r="AI4" s="4">
        <f>'Poland Fuel Price Data Annual'!AI$18</f>
        <v>1.2000927968483163E-5</v>
      </c>
      <c r="AJ4" s="4">
        <f>'Poland Fuel Price Data Annual'!AJ$18</f>
        <v>1.1966204606900636E-5</v>
      </c>
      <c r="AK4" s="4">
        <f>'Poland Fuel Price Data Annual'!AK$18</f>
        <v>1.193148124531811E-5</v>
      </c>
    </row>
    <row r="5" spans="1:37" x14ac:dyDescent="0.25">
      <c r="A5" s="2" t="s">
        <v>5</v>
      </c>
      <c r="B5" s="4">
        <f>'Poland Fuel Price Data Annual'!B$18</f>
        <v>1.3731753991981272E-5</v>
      </c>
      <c r="C5" s="4">
        <f>'Poland Fuel Price Data Annual'!C$18</f>
        <v>1.3664444091067451E-5</v>
      </c>
      <c r="D5" s="4">
        <f>'Poland Fuel Price Data Annual'!D$18</f>
        <v>1.3597134190153657E-5</v>
      </c>
      <c r="E5" s="4">
        <f>'Poland Fuel Price Data Annual'!E$18</f>
        <v>1.3529824289239836E-5</v>
      </c>
      <c r="F5" s="4">
        <f>'Poland Fuel Price Data Annual'!F$18</f>
        <v>1.3462514388326016E-5</v>
      </c>
      <c r="G5" s="4">
        <f>'Poland Fuel Price Data Annual'!G$18</f>
        <v>1.3395204487412195E-5</v>
      </c>
      <c r="H5" s="4">
        <f>'Poland Fuel Price Data Annual'!H$18</f>
        <v>1.3305457952860443E-5</v>
      </c>
      <c r="I5" s="4">
        <f>'Poland Fuel Price Data Annual'!I$18</f>
        <v>1.3215711418308691E-5</v>
      </c>
      <c r="J5" s="4">
        <f>'Poland Fuel Price Data Annual'!J$18</f>
        <v>1.3125964883756912E-5</v>
      </c>
      <c r="K5" s="4">
        <f>'Poland Fuel Price Data Annual'!K$18</f>
        <v>1.303621834920516E-5</v>
      </c>
      <c r="L5" s="4">
        <f>'Poland Fuel Price Data Annual'!L$18</f>
        <v>1.2946471814653408E-5</v>
      </c>
      <c r="M5" s="4">
        <f>'Poland Fuel Price Data Annual'!M$18</f>
        <v>1.2914419480884943E-5</v>
      </c>
      <c r="N5" s="4">
        <f>'Poland Fuel Price Data Annual'!N$18</f>
        <v>1.2882367147116464E-5</v>
      </c>
      <c r="O5" s="4">
        <f>'Poland Fuel Price Data Annual'!O$18</f>
        <v>1.2850314813347971E-5</v>
      </c>
      <c r="P5" s="4">
        <f>'Poland Fuel Price Data Annual'!P$18</f>
        <v>1.2818262479579492E-5</v>
      </c>
      <c r="Q5" s="4">
        <f>'Poland Fuel Price Data Annual'!Q$18</f>
        <v>1.2786210145811013E-5</v>
      </c>
      <c r="R5" s="4">
        <f>'Poland Fuel Price Data Annual'!R$18</f>
        <v>1.2722105478274042E-5</v>
      </c>
      <c r="S5" s="4">
        <f>'Poland Fuel Price Data Annual'!S$18</f>
        <v>1.2658000810737084E-5</v>
      </c>
      <c r="T5" s="4">
        <f>'Poland Fuel Price Data Annual'!T$18</f>
        <v>1.2593896143200099E-5</v>
      </c>
      <c r="U5" s="4">
        <f>'Poland Fuel Price Data Annual'!U$18</f>
        <v>1.2529791475663141E-5</v>
      </c>
      <c r="V5" s="4">
        <f>'Poland Fuel Price Data Annual'!V$18</f>
        <v>1.2465686808126183E-5</v>
      </c>
      <c r="W5" s="4">
        <f>'Poland Fuel Price Data Annual'!W$18</f>
        <v>1.242081354085028E-5</v>
      </c>
      <c r="X5" s="4">
        <f>'Poland Fuel Price Data Annual'!X$18</f>
        <v>1.2375940273574404E-5</v>
      </c>
      <c r="Y5" s="4">
        <f>'Poland Fuel Price Data Annual'!Y$18</f>
        <v>1.2331067006298528E-5</v>
      </c>
      <c r="Z5" s="4">
        <f>'Poland Fuel Price Data Annual'!Z$18</f>
        <v>1.2286193739022652E-5</v>
      </c>
      <c r="AA5" s="4">
        <f>'Poland Fuel Price Data Annual'!AA$18</f>
        <v>1.2241320471746776E-5</v>
      </c>
      <c r="AB5" s="4">
        <f>'Poland Fuel Price Data Annual'!AB$18</f>
        <v>1.2214075988043571E-5</v>
      </c>
      <c r="AC5" s="4">
        <f>'Poland Fuel Price Data Annual'!AC$18</f>
        <v>1.2186831504340359E-5</v>
      </c>
      <c r="AD5" s="4">
        <f>'Poland Fuel Price Data Annual'!AD$18</f>
        <v>1.2159587020637147E-5</v>
      </c>
      <c r="AE5" s="4">
        <f>'Poland Fuel Price Data Annual'!AE$18</f>
        <v>1.2132342536933942E-5</v>
      </c>
      <c r="AF5" s="4">
        <f>'Poland Fuel Price Data Annual'!AF$18</f>
        <v>1.210509805323073E-5</v>
      </c>
      <c r="AG5" s="4">
        <f>'Poland Fuel Price Data Annual'!AG$18</f>
        <v>1.2070374691648217E-5</v>
      </c>
      <c r="AH5" s="4">
        <f>'Poland Fuel Price Data Annual'!AH$18</f>
        <v>1.203565133006569E-5</v>
      </c>
      <c r="AI5" s="4">
        <f>'Poland Fuel Price Data Annual'!AI$18</f>
        <v>1.2000927968483163E-5</v>
      </c>
      <c r="AJ5" s="4">
        <f>'Poland Fuel Price Data Annual'!AJ$18</f>
        <v>1.1966204606900636E-5</v>
      </c>
      <c r="AK5" s="4">
        <f>'Poland Fuel Price Data Annual'!AK$18</f>
        <v>1.193148124531811E-5</v>
      </c>
    </row>
    <row r="6" spans="1:37" x14ac:dyDescent="0.25">
      <c r="A6" s="2" t="s">
        <v>3</v>
      </c>
      <c r="B6" s="4">
        <f>'Poland Fuel Price Data Annual'!B$17</f>
        <v>9.1536123187161832E-6</v>
      </c>
      <c r="C6" s="4">
        <f>'Poland Fuel Price Data Annual'!C$17</f>
        <v>9.1087390514403072E-6</v>
      </c>
      <c r="D6" s="4">
        <f>'Poland Fuel Price Data Annual'!D$17</f>
        <v>9.0638657841644312E-6</v>
      </c>
      <c r="E6" s="4">
        <f>'Poland Fuel Price Data Annual'!E$17</f>
        <v>9.0189925168885553E-6</v>
      </c>
      <c r="F6" s="4">
        <f>'Poland Fuel Price Data Annual'!F$17</f>
        <v>8.9741192496126793E-6</v>
      </c>
      <c r="G6" s="4">
        <f>'Poland Fuel Price Data Annual'!G$17</f>
        <v>8.9292459823367898E-6</v>
      </c>
      <c r="H6" s="4">
        <f>'Poland Fuel Price Data Annual'!H$17</f>
        <v>8.8694149593022839E-6</v>
      </c>
      <c r="I6" s="4">
        <f>'Poland Fuel Price Data Annual'!I$17</f>
        <v>8.8095839362677781E-6</v>
      </c>
      <c r="J6" s="4">
        <f>'Poland Fuel Price Data Annual'!J$17</f>
        <v>8.7497529132332723E-6</v>
      </c>
      <c r="K6" s="4">
        <f>'Poland Fuel Price Data Annual'!K$17</f>
        <v>8.68992189019878E-6</v>
      </c>
      <c r="L6" s="4">
        <f>'Poland Fuel Price Data Annual'!L$17</f>
        <v>8.6300908671642742E-6</v>
      </c>
      <c r="M6" s="4">
        <f>'Poland Fuel Price Data Annual'!M$17</f>
        <v>8.6087226446519458E-6</v>
      </c>
      <c r="N6" s="4">
        <f>'Poland Fuel Price Data Annual'!N$17</f>
        <v>8.5873544221396243E-6</v>
      </c>
      <c r="O6" s="4">
        <f>'Poland Fuel Price Data Annual'!O$17</f>
        <v>8.5659861996273027E-6</v>
      </c>
      <c r="P6" s="4">
        <f>'Poland Fuel Price Data Annual'!P$17</f>
        <v>8.5446179771149811E-6</v>
      </c>
      <c r="Q6" s="4">
        <f>'Poland Fuel Price Data Annual'!Q$17</f>
        <v>8.5232497546026595E-6</v>
      </c>
      <c r="R6" s="4">
        <f>'Poland Fuel Price Data Annual'!R$17</f>
        <v>8.4805133095780164E-6</v>
      </c>
      <c r="S6" s="4">
        <f>'Poland Fuel Price Data Annual'!S$17</f>
        <v>8.4377768645533597E-6</v>
      </c>
      <c r="T6" s="4">
        <f>'Poland Fuel Price Data Annual'!T$17</f>
        <v>8.3950404195287166E-6</v>
      </c>
      <c r="U6" s="4">
        <f>'Poland Fuel Price Data Annual'!U$17</f>
        <v>8.3523039745040734E-6</v>
      </c>
      <c r="V6" s="4">
        <f>'Poland Fuel Price Data Annual'!V$17</f>
        <v>8.3095675294794303E-6</v>
      </c>
      <c r="W6" s="4">
        <f>'Poland Fuel Price Data Annual'!W$17</f>
        <v>8.2796520179621773E-6</v>
      </c>
      <c r="X6" s="4">
        <f>'Poland Fuel Price Data Annual'!X$17</f>
        <v>8.2497365064449244E-6</v>
      </c>
      <c r="Y6" s="4">
        <f>'Poland Fuel Price Data Annual'!Y$17</f>
        <v>8.2198209949276715E-6</v>
      </c>
      <c r="Z6" s="4">
        <f>'Poland Fuel Price Data Annual'!Z$17</f>
        <v>8.1899054834104254E-6</v>
      </c>
      <c r="AA6" s="4">
        <f>'Poland Fuel Price Data Annual'!AA$17</f>
        <v>8.1599899718931725E-6</v>
      </c>
      <c r="AB6" s="4">
        <f>'Poland Fuel Price Data Annual'!AB$17</f>
        <v>8.1418269827577002E-6</v>
      </c>
      <c r="AC6" s="4">
        <f>'Poland Fuel Price Data Annual'!AC$17</f>
        <v>8.1236639936222278E-6</v>
      </c>
      <c r="AD6" s="4">
        <f>'Poland Fuel Price Data Annual'!AD$17</f>
        <v>8.1055010044867487E-6</v>
      </c>
      <c r="AE6" s="4">
        <f>'Poland Fuel Price Data Annual'!AE$17</f>
        <v>8.0873380153512764E-6</v>
      </c>
      <c r="AF6" s="4">
        <f>'Poland Fuel Price Data Annual'!AF$17</f>
        <v>8.0691750262158041E-6</v>
      </c>
      <c r="AG6" s="4">
        <f>'Poland Fuel Price Data Annual'!AG$17</f>
        <v>8.0462041870150579E-6</v>
      </c>
      <c r="AH6" s="4">
        <f>'Poland Fuel Price Data Annual'!AH$17</f>
        <v>8.0232333478143117E-6</v>
      </c>
      <c r="AI6" s="4">
        <f>'Poland Fuel Price Data Annual'!AI$17</f>
        <v>8.0002625086135655E-6</v>
      </c>
      <c r="AJ6" s="4">
        <f>'Poland Fuel Price Data Annual'!AJ$17</f>
        <v>7.9772916694128193E-6</v>
      </c>
      <c r="AK6" s="4">
        <f>'Poland Fuel Price Data Annual'!AK$17</f>
        <v>7.9543208302120731E-6</v>
      </c>
    </row>
    <row r="7" spans="1:37" x14ac:dyDescent="0.25">
      <c r="A7" s="2" t="s">
        <v>20</v>
      </c>
      <c r="B7" s="4">
        <f>'Poland Fuel Price Data Annual'!B$17</f>
        <v>9.1536123187161832E-6</v>
      </c>
      <c r="C7" s="4">
        <f>'Poland Fuel Price Data Annual'!C$17</f>
        <v>9.1087390514403072E-6</v>
      </c>
      <c r="D7" s="4">
        <f>'Poland Fuel Price Data Annual'!D$17</f>
        <v>9.0638657841644312E-6</v>
      </c>
      <c r="E7" s="4">
        <f>'Poland Fuel Price Data Annual'!E$17</f>
        <v>9.0189925168885553E-6</v>
      </c>
      <c r="F7" s="4">
        <f>'Poland Fuel Price Data Annual'!F$17</f>
        <v>8.9741192496126793E-6</v>
      </c>
      <c r="G7" s="4">
        <f>'Poland Fuel Price Data Annual'!G$17</f>
        <v>8.9292459823367898E-6</v>
      </c>
      <c r="H7" s="4">
        <f>'Poland Fuel Price Data Annual'!H$17</f>
        <v>8.8694149593022839E-6</v>
      </c>
      <c r="I7" s="4">
        <f>'Poland Fuel Price Data Annual'!I$17</f>
        <v>8.8095839362677781E-6</v>
      </c>
      <c r="J7" s="4">
        <f>'Poland Fuel Price Data Annual'!J$17</f>
        <v>8.7497529132332723E-6</v>
      </c>
      <c r="K7" s="4">
        <f>'Poland Fuel Price Data Annual'!K$17</f>
        <v>8.68992189019878E-6</v>
      </c>
      <c r="L7" s="4">
        <f>'Poland Fuel Price Data Annual'!L$17</f>
        <v>8.6300908671642742E-6</v>
      </c>
      <c r="M7" s="4">
        <f>'Poland Fuel Price Data Annual'!M$17</f>
        <v>8.6087226446519458E-6</v>
      </c>
      <c r="N7" s="4">
        <f>'Poland Fuel Price Data Annual'!N$17</f>
        <v>8.5873544221396243E-6</v>
      </c>
      <c r="O7" s="4">
        <f>'Poland Fuel Price Data Annual'!O$17</f>
        <v>8.5659861996273027E-6</v>
      </c>
      <c r="P7" s="4">
        <f>'Poland Fuel Price Data Annual'!P$17</f>
        <v>8.5446179771149811E-6</v>
      </c>
      <c r="Q7" s="4">
        <f>'Poland Fuel Price Data Annual'!Q$17</f>
        <v>8.5232497546026595E-6</v>
      </c>
      <c r="R7" s="4">
        <f>'Poland Fuel Price Data Annual'!R$17</f>
        <v>8.4805133095780164E-6</v>
      </c>
      <c r="S7" s="4">
        <f>'Poland Fuel Price Data Annual'!S$17</f>
        <v>8.4377768645533597E-6</v>
      </c>
      <c r="T7" s="4">
        <f>'Poland Fuel Price Data Annual'!T$17</f>
        <v>8.3950404195287166E-6</v>
      </c>
      <c r="U7" s="4">
        <f>'Poland Fuel Price Data Annual'!U$17</f>
        <v>8.3523039745040734E-6</v>
      </c>
      <c r="V7" s="4">
        <f>'Poland Fuel Price Data Annual'!V$17</f>
        <v>8.3095675294794303E-6</v>
      </c>
      <c r="W7" s="4">
        <f>'Poland Fuel Price Data Annual'!W$17</f>
        <v>8.2796520179621773E-6</v>
      </c>
      <c r="X7" s="4">
        <f>'Poland Fuel Price Data Annual'!X$17</f>
        <v>8.2497365064449244E-6</v>
      </c>
      <c r="Y7" s="4">
        <f>'Poland Fuel Price Data Annual'!Y$17</f>
        <v>8.2198209949276715E-6</v>
      </c>
      <c r="Z7" s="4">
        <f>'Poland Fuel Price Data Annual'!Z$17</f>
        <v>8.1899054834104254E-6</v>
      </c>
      <c r="AA7" s="4">
        <f>'Poland Fuel Price Data Annual'!AA$17</f>
        <v>8.1599899718931725E-6</v>
      </c>
      <c r="AB7" s="4">
        <f>'Poland Fuel Price Data Annual'!AB$17</f>
        <v>8.1418269827577002E-6</v>
      </c>
      <c r="AC7" s="4">
        <f>'Poland Fuel Price Data Annual'!AC$17</f>
        <v>8.1236639936222278E-6</v>
      </c>
      <c r="AD7" s="4">
        <f>'Poland Fuel Price Data Annual'!AD$17</f>
        <v>8.1055010044867487E-6</v>
      </c>
      <c r="AE7" s="4">
        <f>'Poland Fuel Price Data Annual'!AE$17</f>
        <v>8.0873380153512764E-6</v>
      </c>
      <c r="AF7" s="4">
        <f>'Poland Fuel Price Data Annual'!AF$17</f>
        <v>8.0691750262158041E-6</v>
      </c>
      <c r="AG7" s="4">
        <f>'Poland Fuel Price Data Annual'!AG$17</f>
        <v>8.0462041870150579E-6</v>
      </c>
      <c r="AH7" s="4">
        <f>'Poland Fuel Price Data Annual'!AH$17</f>
        <v>8.0232333478143117E-6</v>
      </c>
      <c r="AI7" s="4">
        <f>'Poland Fuel Price Data Annual'!AI$17</f>
        <v>8.0002625086135655E-6</v>
      </c>
      <c r="AJ7" s="4">
        <f>'Poland Fuel Price Data Annual'!AJ$17</f>
        <v>7.9772916694128193E-6</v>
      </c>
      <c r="AK7" s="4">
        <f>'Poland Fuel Price Data Annual'!AK$17</f>
        <v>7.9543208302120731E-6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ref="AB8:AK8" si="0">TREND($R8:$AA8,$R$1:$AA$1,AB$1)</f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  <ignoredErrors>
    <ignoredError sqref="B3:AK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5">
        <f>TREND($R2:$AA2,$R$1:$AA$1,AB$1)</f>
        <v>0</v>
      </c>
      <c r="AC2" s="15">
        <f t="shared" ref="AC2:AK2" si="0">TREND($R2:$AA2,$R$1:$AA$1,AC$1)</f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</row>
    <row r="3" spans="1:37" x14ac:dyDescent="0.25">
      <c r="A3" s="2" t="s">
        <v>2</v>
      </c>
      <c r="B3" s="10">
        <f>'Nuclear Fuel'!B11*year_2012_per_2014_usd</f>
        <v>7.2824999999999997E-7</v>
      </c>
      <c r="C3" s="10">
        <f>'Nuclear Fuel'!C11*year_2012_per_2014_usd</f>
        <v>7.2824999999999997E-7</v>
      </c>
      <c r="D3" s="10">
        <f>'Nuclear Fuel'!D11*year_2012_per_2014_usd</f>
        <v>7.2824999999999997E-7</v>
      </c>
      <c r="E3" s="10">
        <f>'Nuclear Fuel'!E11*year_2012_per_2014_usd</f>
        <v>7.2824999999999997E-7</v>
      </c>
      <c r="F3" s="10">
        <f>'Nuclear Fuel'!F11*year_2012_per_2014_usd</f>
        <v>7.2824999999999997E-7</v>
      </c>
      <c r="G3" s="10">
        <f>'Nuclear Fuel'!G11*year_2012_per_2014_usd</f>
        <v>7.2824999999999997E-7</v>
      </c>
      <c r="H3" s="10">
        <f>'Nuclear Fuel'!H11*year_2012_per_2014_usd</f>
        <v>7.2824999999999997E-7</v>
      </c>
      <c r="I3" s="10">
        <f>'Nuclear Fuel'!I11*year_2012_per_2014_usd</f>
        <v>7.2824999999999997E-7</v>
      </c>
      <c r="J3" s="10">
        <f>'Nuclear Fuel'!J11*year_2012_per_2014_usd</f>
        <v>7.2824999999999997E-7</v>
      </c>
      <c r="K3" s="10">
        <f>'Nuclear Fuel'!K11*year_2012_per_2014_usd</f>
        <v>7.2824999999999997E-7</v>
      </c>
      <c r="L3" s="10">
        <f>'Nuclear Fuel'!L11*year_2012_per_2014_usd</f>
        <v>7.2824999999999997E-7</v>
      </c>
      <c r="M3" s="10">
        <f>'Nuclear Fuel'!M11*year_2012_per_2014_usd</f>
        <v>7.2824999999999997E-7</v>
      </c>
      <c r="N3" s="10">
        <f>'Nuclear Fuel'!N11*year_2012_per_2014_usd</f>
        <v>7.2824999999999997E-7</v>
      </c>
      <c r="O3" s="10">
        <f>'Nuclear Fuel'!O11*year_2012_per_2014_usd</f>
        <v>7.2824999999999997E-7</v>
      </c>
      <c r="P3" s="10">
        <f>'Nuclear Fuel'!P11*year_2012_per_2014_usd</f>
        <v>7.2824999999999997E-7</v>
      </c>
      <c r="Q3" s="10">
        <f>'Nuclear Fuel'!Q11*year_2012_per_2014_usd</f>
        <v>7.2824999999999997E-7</v>
      </c>
      <c r="R3" s="10">
        <f>'Nuclear Fuel'!R11*year_2012_per_2014_usd</f>
        <v>7.2824999999999997E-7</v>
      </c>
      <c r="S3" s="10">
        <f>'Nuclear Fuel'!S11*year_2012_per_2014_usd</f>
        <v>7.2824999999999997E-7</v>
      </c>
      <c r="T3" s="10">
        <f>'Nuclear Fuel'!T11*year_2012_per_2014_usd</f>
        <v>7.2824999999999997E-7</v>
      </c>
      <c r="U3" s="10">
        <f>'Nuclear Fuel'!U11*year_2012_per_2014_usd</f>
        <v>7.2824999999999997E-7</v>
      </c>
      <c r="V3" s="10">
        <f>'Nuclear Fuel'!V11*year_2012_per_2014_usd</f>
        <v>7.2824999999999997E-7</v>
      </c>
      <c r="W3" s="10">
        <f>'Nuclear Fuel'!W11*year_2012_per_2014_usd</f>
        <v>7.2824999999999997E-7</v>
      </c>
      <c r="X3" s="10">
        <f>'Nuclear Fuel'!X11*year_2012_per_2014_usd</f>
        <v>7.2824999999999997E-7</v>
      </c>
      <c r="Y3" s="10">
        <f>'Nuclear Fuel'!Y11*year_2012_per_2014_usd</f>
        <v>7.2824999999999997E-7</v>
      </c>
      <c r="Z3" s="10">
        <f>'Nuclear Fuel'!Z11*year_2012_per_2014_usd</f>
        <v>7.2824999999999997E-7</v>
      </c>
      <c r="AA3" s="10">
        <f>'Nuclear Fuel'!AA11*year_2012_per_2014_usd</f>
        <v>7.2824999999999997E-7</v>
      </c>
      <c r="AB3" s="10">
        <f>'Nuclear Fuel'!AB11*year_2012_per_2014_usd</f>
        <v>7.2824999999999997E-7</v>
      </c>
      <c r="AC3" s="10">
        <f>'Nuclear Fuel'!AC11*year_2012_per_2014_usd</f>
        <v>7.2824999999999997E-7</v>
      </c>
      <c r="AD3" s="10">
        <f>'Nuclear Fuel'!AD11*year_2012_per_2014_usd</f>
        <v>7.2824999999999997E-7</v>
      </c>
      <c r="AE3" s="10">
        <f>'Nuclear Fuel'!AE11*year_2012_per_2014_usd</f>
        <v>7.2824999999999997E-7</v>
      </c>
      <c r="AF3" s="10">
        <f>'Nuclear Fuel'!AF11*year_2012_per_2014_usd</f>
        <v>7.2824999999999997E-7</v>
      </c>
      <c r="AG3" s="10">
        <f>'Nuclear Fuel'!AG11*year_2012_per_2014_usd</f>
        <v>7.2824999999999997E-7</v>
      </c>
      <c r="AH3" s="10">
        <f>'Nuclear Fuel'!AH11*year_2012_per_2014_usd</f>
        <v>7.2824999999999997E-7</v>
      </c>
      <c r="AI3" s="10">
        <f>'Nuclear Fuel'!AI11*year_2012_per_2014_usd</f>
        <v>7.2824999999999997E-7</v>
      </c>
      <c r="AJ3" s="10">
        <f>'Nuclear Fuel'!AJ11*year_2012_per_2014_usd</f>
        <v>7.2824999999999997E-7</v>
      </c>
      <c r="AK3" s="10">
        <f>'Nuclear Fuel'!AK11*year_2012_per_2014_usd</f>
        <v>7.2824999999999997E-7</v>
      </c>
    </row>
    <row r="4" spans="1:37" x14ac:dyDescent="0.25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5">
        <f t="shared" ref="AB4:AK8" si="1">TREND($R4:$AA4,$R$1:$AA$1,AB$1)</f>
        <v>0</v>
      </c>
      <c r="AC4" s="15">
        <f t="shared" si="1"/>
        <v>0</v>
      </c>
      <c r="AD4" s="15">
        <f t="shared" si="1"/>
        <v>0</v>
      </c>
      <c r="AE4" s="15">
        <f t="shared" si="1"/>
        <v>0</v>
      </c>
      <c r="AF4" s="15">
        <f t="shared" si="1"/>
        <v>0</v>
      </c>
      <c r="AG4" s="15">
        <f t="shared" si="1"/>
        <v>0</v>
      </c>
      <c r="AH4" s="15">
        <f t="shared" si="1"/>
        <v>0</v>
      </c>
      <c r="AI4" s="15">
        <f t="shared" si="1"/>
        <v>0</v>
      </c>
      <c r="AJ4" s="15">
        <f t="shared" si="1"/>
        <v>0</v>
      </c>
      <c r="AK4" s="15">
        <f t="shared" si="1"/>
        <v>0</v>
      </c>
    </row>
    <row r="5" spans="1:37" x14ac:dyDescent="0.25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5">
        <f t="shared" si="1"/>
        <v>0</v>
      </c>
      <c r="AC5" s="15">
        <f t="shared" si="1"/>
        <v>0</v>
      </c>
      <c r="AD5" s="15">
        <f t="shared" si="1"/>
        <v>0</v>
      </c>
      <c r="AE5" s="15">
        <f t="shared" si="1"/>
        <v>0</v>
      </c>
      <c r="AF5" s="15">
        <f t="shared" si="1"/>
        <v>0</v>
      </c>
      <c r="AG5" s="15">
        <f t="shared" si="1"/>
        <v>0</v>
      </c>
      <c r="AH5" s="15">
        <f t="shared" si="1"/>
        <v>0</v>
      </c>
      <c r="AI5" s="15">
        <f t="shared" si="1"/>
        <v>0</v>
      </c>
      <c r="AJ5" s="15">
        <f t="shared" si="1"/>
        <v>0</v>
      </c>
      <c r="AK5" s="15">
        <f t="shared" si="1"/>
        <v>0</v>
      </c>
    </row>
    <row r="6" spans="1:37" x14ac:dyDescent="0.25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5">
        <f t="shared" si="1"/>
        <v>0</v>
      </c>
      <c r="AC6" s="15">
        <f t="shared" si="1"/>
        <v>0</v>
      </c>
      <c r="AD6" s="15">
        <f t="shared" si="1"/>
        <v>0</v>
      </c>
      <c r="AE6" s="15">
        <f t="shared" si="1"/>
        <v>0</v>
      </c>
      <c r="AF6" s="15">
        <f t="shared" si="1"/>
        <v>0</v>
      </c>
      <c r="AG6" s="15">
        <f t="shared" si="1"/>
        <v>0</v>
      </c>
      <c r="AH6" s="15">
        <f t="shared" si="1"/>
        <v>0</v>
      </c>
      <c r="AI6" s="15">
        <f t="shared" si="1"/>
        <v>0</v>
      </c>
      <c r="AJ6" s="15">
        <f t="shared" si="1"/>
        <v>0</v>
      </c>
      <c r="AK6" s="15">
        <f t="shared" si="1"/>
        <v>0</v>
      </c>
    </row>
    <row r="7" spans="1:37" x14ac:dyDescent="0.25">
      <c r="A7" s="2" t="s">
        <v>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  <c r="AF7" s="15">
        <f t="shared" si="1"/>
        <v>0</v>
      </c>
      <c r="AG7" s="15">
        <f t="shared" si="1"/>
        <v>0</v>
      </c>
      <c r="AH7" s="15">
        <f t="shared" si="1"/>
        <v>0</v>
      </c>
      <c r="AI7" s="15">
        <f t="shared" si="1"/>
        <v>0</v>
      </c>
      <c r="AJ7" s="15">
        <f t="shared" si="1"/>
        <v>0</v>
      </c>
      <c r="AK7" s="15">
        <f t="shared" si="1"/>
        <v>0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  <c r="AH8" s="15">
        <f t="shared" si="1"/>
        <v>0</v>
      </c>
      <c r="AI8" s="15">
        <f t="shared" si="1"/>
        <v>0</v>
      </c>
      <c r="AJ8" s="15">
        <f t="shared" si="1"/>
        <v>0</v>
      </c>
      <c r="AK8" s="15">
        <f t="shared" si="1"/>
        <v>0</v>
      </c>
    </row>
  </sheetData>
  <pageMargins left="0.7" right="0.7" top="0.75" bottom="0.75" header="0.3" footer="0.3"/>
  <ignoredErrors>
    <ignoredError sqref="B3:AK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5">
        <f>TREND($R2:$AA2,$R$1:$AA$1,AB$1)</f>
        <v>0</v>
      </c>
      <c r="AC2" s="15">
        <f t="shared" ref="AC2:AK2" si="0">TREND($R2:$AA2,$R$1:$AA$1,AC$1)</f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</row>
    <row r="3" spans="1:37" x14ac:dyDescent="0.25">
      <c r="A3" s="2" t="s">
        <v>2</v>
      </c>
      <c r="B3" s="10">
        <f>'Poland Fuel Price Data Annual'!B$36</f>
        <v>7.0782237072068454E-6</v>
      </c>
      <c r="C3" s="10">
        <f>'Poland Fuel Price Data Annual'!C$36</f>
        <v>7.0782237072068454E-6</v>
      </c>
      <c r="D3" s="10">
        <f>'Poland Fuel Price Data Annual'!D$36</f>
        <v>7.0782237072068454E-6</v>
      </c>
      <c r="E3" s="10">
        <f>'Poland Fuel Price Data Annual'!E$36</f>
        <v>7.0782237072068454E-6</v>
      </c>
      <c r="F3" s="10">
        <f>'Poland Fuel Price Data Annual'!F$36</f>
        <v>7.0782237072068454E-6</v>
      </c>
      <c r="G3" s="10">
        <f>'Poland Fuel Price Data Annual'!G$36</f>
        <v>7.0782237072068454E-6</v>
      </c>
      <c r="H3" s="10">
        <f>'Poland Fuel Price Data Annual'!H$36</f>
        <v>7.0782237072068454E-6</v>
      </c>
      <c r="I3" s="10">
        <f>'Poland Fuel Price Data Annual'!I$36</f>
        <v>7.0782237072068454E-6</v>
      </c>
      <c r="J3" s="10">
        <f>'Poland Fuel Price Data Annual'!J$36</f>
        <v>7.0782237072068454E-6</v>
      </c>
      <c r="K3" s="10">
        <f>'Poland Fuel Price Data Annual'!K$36</f>
        <v>7.0782237072068454E-6</v>
      </c>
      <c r="L3" s="10">
        <f>'Poland Fuel Price Data Annual'!L$36</f>
        <v>7.0782237072068454E-6</v>
      </c>
      <c r="M3" s="10">
        <f>'Poland Fuel Price Data Annual'!M$36</f>
        <v>7.0782237072068454E-6</v>
      </c>
      <c r="N3" s="10">
        <f>'Poland Fuel Price Data Annual'!N$36</f>
        <v>7.0782237072068454E-6</v>
      </c>
      <c r="O3" s="10">
        <f>'Poland Fuel Price Data Annual'!O$36</f>
        <v>7.0782237072068454E-6</v>
      </c>
      <c r="P3" s="10">
        <f>'Poland Fuel Price Data Annual'!P$36</f>
        <v>7.0782237072068454E-6</v>
      </c>
      <c r="Q3" s="10">
        <f>'Poland Fuel Price Data Annual'!Q$36</f>
        <v>7.0782237072068454E-6</v>
      </c>
      <c r="R3" s="10">
        <f>'Poland Fuel Price Data Annual'!R$36</f>
        <v>7.0782237072068454E-6</v>
      </c>
      <c r="S3" s="10">
        <f>'Poland Fuel Price Data Annual'!S$36</f>
        <v>7.0782237072068454E-6</v>
      </c>
      <c r="T3" s="10">
        <f>'Poland Fuel Price Data Annual'!T$36</f>
        <v>7.0782237072068454E-6</v>
      </c>
      <c r="U3" s="10">
        <f>'Poland Fuel Price Data Annual'!U$36</f>
        <v>7.0782237072068454E-6</v>
      </c>
      <c r="V3" s="10">
        <f>'Poland Fuel Price Data Annual'!V$36</f>
        <v>7.0782237072068454E-6</v>
      </c>
      <c r="W3" s="10">
        <f>'Poland Fuel Price Data Annual'!W$36</f>
        <v>7.0782237072068454E-6</v>
      </c>
      <c r="X3" s="10">
        <f>'Poland Fuel Price Data Annual'!X$36</f>
        <v>7.0782237072068454E-6</v>
      </c>
      <c r="Y3" s="10">
        <f>'Poland Fuel Price Data Annual'!Y$36</f>
        <v>7.0782237072068454E-6</v>
      </c>
      <c r="Z3" s="10">
        <f>'Poland Fuel Price Data Annual'!Z$36</f>
        <v>7.0782237072068454E-6</v>
      </c>
      <c r="AA3" s="10">
        <f>'Poland Fuel Price Data Annual'!AA$36</f>
        <v>7.0782237072068454E-6</v>
      </c>
      <c r="AB3" s="10">
        <f>'Poland Fuel Price Data Annual'!AB$36</f>
        <v>7.0782237072068454E-6</v>
      </c>
      <c r="AC3" s="10">
        <f>'Poland Fuel Price Data Annual'!AC$36</f>
        <v>7.0782237072068454E-6</v>
      </c>
      <c r="AD3" s="10">
        <f>'Poland Fuel Price Data Annual'!AD$36</f>
        <v>7.0782237072068454E-6</v>
      </c>
      <c r="AE3" s="10">
        <f>'Poland Fuel Price Data Annual'!AE$36</f>
        <v>7.0782237072068454E-6</v>
      </c>
      <c r="AF3" s="10">
        <f>'Poland Fuel Price Data Annual'!AF$36</f>
        <v>7.0782237072068454E-6</v>
      </c>
      <c r="AG3" s="10">
        <f>'Poland Fuel Price Data Annual'!AG$36</f>
        <v>7.0782237072068454E-6</v>
      </c>
      <c r="AH3" s="10">
        <f>'Poland Fuel Price Data Annual'!AH$36</f>
        <v>7.0782237072068454E-6</v>
      </c>
      <c r="AI3" s="10">
        <f>'Poland Fuel Price Data Annual'!AI$36</f>
        <v>7.0782237072068454E-6</v>
      </c>
      <c r="AJ3" s="10">
        <f>'Poland Fuel Price Data Annual'!AJ$36</f>
        <v>7.0782237072068454E-6</v>
      </c>
      <c r="AK3" s="10">
        <f>'Poland Fuel Price Data Annual'!AK$36</f>
        <v>7.0782237072068454E-6</v>
      </c>
    </row>
    <row r="4" spans="1:37" x14ac:dyDescent="0.25">
      <c r="A4" s="2" t="s">
        <v>4</v>
      </c>
      <c r="B4" s="10">
        <f>'Poland Fuel Price Data Annual'!B$36</f>
        <v>7.0782237072068454E-6</v>
      </c>
      <c r="C4" s="10">
        <f>'Poland Fuel Price Data Annual'!C$36</f>
        <v>7.0782237072068454E-6</v>
      </c>
      <c r="D4" s="10">
        <f>'Poland Fuel Price Data Annual'!D$36</f>
        <v>7.0782237072068454E-6</v>
      </c>
      <c r="E4" s="10">
        <f>'Poland Fuel Price Data Annual'!E$36</f>
        <v>7.0782237072068454E-6</v>
      </c>
      <c r="F4" s="10">
        <f>'Poland Fuel Price Data Annual'!F$36</f>
        <v>7.0782237072068454E-6</v>
      </c>
      <c r="G4" s="10">
        <f>'Poland Fuel Price Data Annual'!G$36</f>
        <v>7.0782237072068454E-6</v>
      </c>
      <c r="H4" s="10">
        <f>'Poland Fuel Price Data Annual'!H$36</f>
        <v>7.0782237072068454E-6</v>
      </c>
      <c r="I4" s="10">
        <f>'Poland Fuel Price Data Annual'!I$36</f>
        <v>7.0782237072068454E-6</v>
      </c>
      <c r="J4" s="10">
        <f>'Poland Fuel Price Data Annual'!J$36</f>
        <v>7.0782237072068454E-6</v>
      </c>
      <c r="K4" s="10">
        <f>'Poland Fuel Price Data Annual'!K$36</f>
        <v>7.0782237072068454E-6</v>
      </c>
      <c r="L4" s="10">
        <f>'Poland Fuel Price Data Annual'!L$36</f>
        <v>7.0782237072068454E-6</v>
      </c>
      <c r="M4" s="10">
        <f>'Poland Fuel Price Data Annual'!M$36</f>
        <v>7.0782237072068454E-6</v>
      </c>
      <c r="N4" s="10">
        <f>'Poland Fuel Price Data Annual'!N$36</f>
        <v>7.0782237072068454E-6</v>
      </c>
      <c r="O4" s="10">
        <f>'Poland Fuel Price Data Annual'!O$36</f>
        <v>7.0782237072068454E-6</v>
      </c>
      <c r="P4" s="10">
        <f>'Poland Fuel Price Data Annual'!P$36</f>
        <v>7.0782237072068454E-6</v>
      </c>
      <c r="Q4" s="10">
        <f>'Poland Fuel Price Data Annual'!Q$36</f>
        <v>7.0782237072068454E-6</v>
      </c>
      <c r="R4" s="10">
        <f>'Poland Fuel Price Data Annual'!R$36</f>
        <v>7.0782237072068454E-6</v>
      </c>
      <c r="S4" s="10">
        <f>'Poland Fuel Price Data Annual'!S$36</f>
        <v>7.0782237072068454E-6</v>
      </c>
      <c r="T4" s="10">
        <f>'Poland Fuel Price Data Annual'!T$36</f>
        <v>7.0782237072068454E-6</v>
      </c>
      <c r="U4" s="10">
        <f>'Poland Fuel Price Data Annual'!U$36</f>
        <v>7.0782237072068454E-6</v>
      </c>
      <c r="V4" s="10">
        <f>'Poland Fuel Price Data Annual'!V$36</f>
        <v>7.0782237072068454E-6</v>
      </c>
      <c r="W4" s="10">
        <f>'Poland Fuel Price Data Annual'!W$36</f>
        <v>7.0782237072068454E-6</v>
      </c>
      <c r="X4" s="10">
        <f>'Poland Fuel Price Data Annual'!X$36</f>
        <v>7.0782237072068454E-6</v>
      </c>
      <c r="Y4" s="10">
        <f>'Poland Fuel Price Data Annual'!Y$36</f>
        <v>7.0782237072068454E-6</v>
      </c>
      <c r="Z4" s="10">
        <f>'Poland Fuel Price Data Annual'!Z$36</f>
        <v>7.0782237072068454E-6</v>
      </c>
      <c r="AA4" s="10">
        <f>'Poland Fuel Price Data Annual'!AA$36</f>
        <v>7.0782237072068454E-6</v>
      </c>
      <c r="AB4" s="10">
        <f>'Poland Fuel Price Data Annual'!AB$36</f>
        <v>7.0782237072068454E-6</v>
      </c>
      <c r="AC4" s="10">
        <f>'Poland Fuel Price Data Annual'!AC$36</f>
        <v>7.0782237072068454E-6</v>
      </c>
      <c r="AD4" s="10">
        <f>'Poland Fuel Price Data Annual'!AD$36</f>
        <v>7.0782237072068454E-6</v>
      </c>
      <c r="AE4" s="10">
        <f>'Poland Fuel Price Data Annual'!AE$36</f>
        <v>7.0782237072068454E-6</v>
      </c>
      <c r="AF4" s="10">
        <f>'Poland Fuel Price Data Annual'!AF$36</f>
        <v>7.0782237072068454E-6</v>
      </c>
      <c r="AG4" s="10">
        <f>'Poland Fuel Price Data Annual'!AG$36</f>
        <v>7.0782237072068454E-6</v>
      </c>
      <c r="AH4" s="10">
        <f>'Poland Fuel Price Data Annual'!AH$36</f>
        <v>7.0782237072068454E-6</v>
      </c>
      <c r="AI4" s="10">
        <f>'Poland Fuel Price Data Annual'!AI$36</f>
        <v>7.0782237072068454E-6</v>
      </c>
      <c r="AJ4" s="10">
        <f>'Poland Fuel Price Data Annual'!AJ$36</f>
        <v>7.0782237072068454E-6</v>
      </c>
      <c r="AK4" s="10">
        <f>'Poland Fuel Price Data Annual'!AK$36</f>
        <v>7.0782237072068454E-6</v>
      </c>
    </row>
    <row r="5" spans="1:37" x14ac:dyDescent="0.25">
      <c r="A5" s="2" t="s">
        <v>5</v>
      </c>
      <c r="B5" s="10">
        <f>'Poland Fuel Price Data Annual'!B$36</f>
        <v>7.0782237072068454E-6</v>
      </c>
      <c r="C5" s="10">
        <f>'Poland Fuel Price Data Annual'!C$36</f>
        <v>7.0782237072068454E-6</v>
      </c>
      <c r="D5" s="10">
        <f>'Poland Fuel Price Data Annual'!D$36</f>
        <v>7.0782237072068454E-6</v>
      </c>
      <c r="E5" s="10">
        <f>'Poland Fuel Price Data Annual'!E$36</f>
        <v>7.0782237072068454E-6</v>
      </c>
      <c r="F5" s="10">
        <f>'Poland Fuel Price Data Annual'!F$36</f>
        <v>7.0782237072068454E-6</v>
      </c>
      <c r="G5" s="10">
        <f>'Poland Fuel Price Data Annual'!G$36</f>
        <v>7.0782237072068454E-6</v>
      </c>
      <c r="H5" s="10">
        <f>'Poland Fuel Price Data Annual'!H$36</f>
        <v>7.0782237072068454E-6</v>
      </c>
      <c r="I5" s="10">
        <f>'Poland Fuel Price Data Annual'!I$36</f>
        <v>7.0782237072068454E-6</v>
      </c>
      <c r="J5" s="10">
        <f>'Poland Fuel Price Data Annual'!J$36</f>
        <v>7.0782237072068454E-6</v>
      </c>
      <c r="K5" s="10">
        <f>'Poland Fuel Price Data Annual'!K$36</f>
        <v>7.0782237072068454E-6</v>
      </c>
      <c r="L5" s="10">
        <f>'Poland Fuel Price Data Annual'!L$36</f>
        <v>7.0782237072068454E-6</v>
      </c>
      <c r="M5" s="10">
        <f>'Poland Fuel Price Data Annual'!M$36</f>
        <v>7.0782237072068454E-6</v>
      </c>
      <c r="N5" s="10">
        <f>'Poland Fuel Price Data Annual'!N$36</f>
        <v>7.0782237072068454E-6</v>
      </c>
      <c r="O5" s="10">
        <f>'Poland Fuel Price Data Annual'!O$36</f>
        <v>7.0782237072068454E-6</v>
      </c>
      <c r="P5" s="10">
        <f>'Poland Fuel Price Data Annual'!P$36</f>
        <v>7.0782237072068454E-6</v>
      </c>
      <c r="Q5" s="10">
        <f>'Poland Fuel Price Data Annual'!Q$36</f>
        <v>7.0782237072068454E-6</v>
      </c>
      <c r="R5" s="10">
        <f>'Poland Fuel Price Data Annual'!R$36</f>
        <v>7.0782237072068454E-6</v>
      </c>
      <c r="S5" s="10">
        <f>'Poland Fuel Price Data Annual'!S$36</f>
        <v>7.0782237072068454E-6</v>
      </c>
      <c r="T5" s="10">
        <f>'Poland Fuel Price Data Annual'!T$36</f>
        <v>7.0782237072068454E-6</v>
      </c>
      <c r="U5" s="10">
        <f>'Poland Fuel Price Data Annual'!U$36</f>
        <v>7.0782237072068454E-6</v>
      </c>
      <c r="V5" s="10">
        <f>'Poland Fuel Price Data Annual'!V$36</f>
        <v>7.0782237072068454E-6</v>
      </c>
      <c r="W5" s="10">
        <f>'Poland Fuel Price Data Annual'!W$36</f>
        <v>7.0782237072068454E-6</v>
      </c>
      <c r="X5" s="10">
        <f>'Poland Fuel Price Data Annual'!X$36</f>
        <v>7.0782237072068454E-6</v>
      </c>
      <c r="Y5" s="10">
        <f>'Poland Fuel Price Data Annual'!Y$36</f>
        <v>7.0782237072068454E-6</v>
      </c>
      <c r="Z5" s="10">
        <f>'Poland Fuel Price Data Annual'!Z$36</f>
        <v>7.0782237072068454E-6</v>
      </c>
      <c r="AA5" s="10">
        <f>'Poland Fuel Price Data Annual'!AA$36</f>
        <v>7.0782237072068454E-6</v>
      </c>
      <c r="AB5" s="10">
        <f>'Poland Fuel Price Data Annual'!AB$36</f>
        <v>7.0782237072068454E-6</v>
      </c>
      <c r="AC5" s="10">
        <f>'Poland Fuel Price Data Annual'!AC$36</f>
        <v>7.0782237072068454E-6</v>
      </c>
      <c r="AD5" s="10">
        <f>'Poland Fuel Price Data Annual'!AD$36</f>
        <v>7.0782237072068454E-6</v>
      </c>
      <c r="AE5" s="10">
        <f>'Poland Fuel Price Data Annual'!AE$36</f>
        <v>7.0782237072068454E-6</v>
      </c>
      <c r="AF5" s="10">
        <f>'Poland Fuel Price Data Annual'!AF$36</f>
        <v>7.0782237072068454E-6</v>
      </c>
      <c r="AG5" s="10">
        <f>'Poland Fuel Price Data Annual'!AG$36</f>
        <v>7.0782237072068454E-6</v>
      </c>
      <c r="AH5" s="10">
        <f>'Poland Fuel Price Data Annual'!AH$36</f>
        <v>7.0782237072068454E-6</v>
      </c>
      <c r="AI5" s="10">
        <f>'Poland Fuel Price Data Annual'!AI$36</f>
        <v>7.0782237072068454E-6</v>
      </c>
      <c r="AJ5" s="10">
        <f>'Poland Fuel Price Data Annual'!AJ$36</f>
        <v>7.0782237072068454E-6</v>
      </c>
      <c r="AK5" s="10">
        <f>'Poland Fuel Price Data Annual'!AK$36</f>
        <v>7.0782237072068454E-6</v>
      </c>
    </row>
    <row r="6" spans="1:37" x14ac:dyDescent="0.25">
      <c r="A6" s="2" t="s">
        <v>3</v>
      </c>
      <c r="B6" s="10">
        <f>'Poland Fuel Price Data Annual'!B$36</f>
        <v>7.0782237072068454E-6</v>
      </c>
      <c r="C6" s="10">
        <f>'Poland Fuel Price Data Annual'!C$36</f>
        <v>7.0782237072068454E-6</v>
      </c>
      <c r="D6" s="10">
        <f>'Poland Fuel Price Data Annual'!D$36</f>
        <v>7.0782237072068454E-6</v>
      </c>
      <c r="E6" s="10">
        <f>'Poland Fuel Price Data Annual'!E$36</f>
        <v>7.0782237072068454E-6</v>
      </c>
      <c r="F6" s="10">
        <f>'Poland Fuel Price Data Annual'!F$36</f>
        <v>7.0782237072068454E-6</v>
      </c>
      <c r="G6" s="10">
        <f>'Poland Fuel Price Data Annual'!G$36</f>
        <v>7.0782237072068454E-6</v>
      </c>
      <c r="H6" s="10">
        <f>'Poland Fuel Price Data Annual'!H$36</f>
        <v>7.0782237072068454E-6</v>
      </c>
      <c r="I6" s="10">
        <f>'Poland Fuel Price Data Annual'!I$36</f>
        <v>7.0782237072068454E-6</v>
      </c>
      <c r="J6" s="10">
        <f>'Poland Fuel Price Data Annual'!J$36</f>
        <v>7.0782237072068454E-6</v>
      </c>
      <c r="K6" s="10">
        <f>'Poland Fuel Price Data Annual'!K$36</f>
        <v>7.0782237072068454E-6</v>
      </c>
      <c r="L6" s="10">
        <f>'Poland Fuel Price Data Annual'!L$36</f>
        <v>7.0782237072068454E-6</v>
      </c>
      <c r="M6" s="10">
        <f>'Poland Fuel Price Data Annual'!M$36</f>
        <v>7.0782237072068454E-6</v>
      </c>
      <c r="N6" s="10">
        <f>'Poland Fuel Price Data Annual'!N$36</f>
        <v>7.0782237072068454E-6</v>
      </c>
      <c r="O6" s="10">
        <f>'Poland Fuel Price Data Annual'!O$36</f>
        <v>7.0782237072068454E-6</v>
      </c>
      <c r="P6" s="10">
        <f>'Poland Fuel Price Data Annual'!P$36</f>
        <v>7.0782237072068454E-6</v>
      </c>
      <c r="Q6" s="10">
        <f>'Poland Fuel Price Data Annual'!Q$36</f>
        <v>7.0782237072068454E-6</v>
      </c>
      <c r="R6" s="10">
        <f>'Poland Fuel Price Data Annual'!R$36</f>
        <v>7.0782237072068454E-6</v>
      </c>
      <c r="S6" s="10">
        <f>'Poland Fuel Price Data Annual'!S$36</f>
        <v>7.0782237072068454E-6</v>
      </c>
      <c r="T6" s="10">
        <f>'Poland Fuel Price Data Annual'!T$36</f>
        <v>7.0782237072068454E-6</v>
      </c>
      <c r="U6" s="10">
        <f>'Poland Fuel Price Data Annual'!U$36</f>
        <v>7.0782237072068454E-6</v>
      </c>
      <c r="V6" s="10">
        <f>'Poland Fuel Price Data Annual'!V$36</f>
        <v>7.0782237072068454E-6</v>
      </c>
      <c r="W6" s="10">
        <f>'Poland Fuel Price Data Annual'!W$36</f>
        <v>7.0782237072068454E-6</v>
      </c>
      <c r="X6" s="10">
        <f>'Poland Fuel Price Data Annual'!X$36</f>
        <v>7.0782237072068454E-6</v>
      </c>
      <c r="Y6" s="10">
        <f>'Poland Fuel Price Data Annual'!Y$36</f>
        <v>7.0782237072068454E-6</v>
      </c>
      <c r="Z6" s="10">
        <f>'Poland Fuel Price Data Annual'!Z$36</f>
        <v>7.0782237072068454E-6</v>
      </c>
      <c r="AA6" s="10">
        <f>'Poland Fuel Price Data Annual'!AA$36</f>
        <v>7.0782237072068454E-6</v>
      </c>
      <c r="AB6" s="10">
        <f>'Poland Fuel Price Data Annual'!AB$36</f>
        <v>7.0782237072068454E-6</v>
      </c>
      <c r="AC6" s="10">
        <f>'Poland Fuel Price Data Annual'!AC$36</f>
        <v>7.0782237072068454E-6</v>
      </c>
      <c r="AD6" s="10">
        <f>'Poland Fuel Price Data Annual'!AD$36</f>
        <v>7.0782237072068454E-6</v>
      </c>
      <c r="AE6" s="10">
        <f>'Poland Fuel Price Data Annual'!AE$36</f>
        <v>7.0782237072068454E-6</v>
      </c>
      <c r="AF6" s="10">
        <f>'Poland Fuel Price Data Annual'!AF$36</f>
        <v>7.0782237072068454E-6</v>
      </c>
      <c r="AG6" s="10">
        <f>'Poland Fuel Price Data Annual'!AG$36</f>
        <v>7.0782237072068454E-6</v>
      </c>
      <c r="AH6" s="10">
        <f>'Poland Fuel Price Data Annual'!AH$36</f>
        <v>7.0782237072068454E-6</v>
      </c>
      <c r="AI6" s="10">
        <f>'Poland Fuel Price Data Annual'!AI$36</f>
        <v>7.0782237072068454E-6</v>
      </c>
      <c r="AJ6" s="10">
        <f>'Poland Fuel Price Data Annual'!AJ$36</f>
        <v>7.0782237072068454E-6</v>
      </c>
      <c r="AK6" s="10">
        <f>'Poland Fuel Price Data Annual'!AK$36</f>
        <v>7.0782237072068454E-6</v>
      </c>
    </row>
    <row r="7" spans="1:37" x14ac:dyDescent="0.25">
      <c r="A7" s="2" t="s">
        <v>20</v>
      </c>
      <c r="B7" s="10">
        <f>'Poland Fuel Price Data Annual'!B$36</f>
        <v>7.0782237072068454E-6</v>
      </c>
      <c r="C7" s="10">
        <f>'Poland Fuel Price Data Annual'!C$36</f>
        <v>7.0782237072068454E-6</v>
      </c>
      <c r="D7" s="10">
        <f>'Poland Fuel Price Data Annual'!D$36</f>
        <v>7.0782237072068454E-6</v>
      </c>
      <c r="E7" s="10">
        <f>'Poland Fuel Price Data Annual'!E$36</f>
        <v>7.0782237072068454E-6</v>
      </c>
      <c r="F7" s="10">
        <f>'Poland Fuel Price Data Annual'!F$36</f>
        <v>7.0782237072068454E-6</v>
      </c>
      <c r="G7" s="10">
        <f>'Poland Fuel Price Data Annual'!G$36</f>
        <v>7.0782237072068454E-6</v>
      </c>
      <c r="H7" s="10">
        <f>'Poland Fuel Price Data Annual'!H$36</f>
        <v>7.0782237072068454E-6</v>
      </c>
      <c r="I7" s="10">
        <f>'Poland Fuel Price Data Annual'!I$36</f>
        <v>7.0782237072068454E-6</v>
      </c>
      <c r="J7" s="10">
        <f>'Poland Fuel Price Data Annual'!J$36</f>
        <v>7.0782237072068454E-6</v>
      </c>
      <c r="K7" s="10">
        <f>'Poland Fuel Price Data Annual'!K$36</f>
        <v>7.0782237072068454E-6</v>
      </c>
      <c r="L7" s="10">
        <f>'Poland Fuel Price Data Annual'!L$36</f>
        <v>7.0782237072068454E-6</v>
      </c>
      <c r="M7" s="10">
        <f>'Poland Fuel Price Data Annual'!M$36</f>
        <v>7.0782237072068454E-6</v>
      </c>
      <c r="N7" s="10">
        <f>'Poland Fuel Price Data Annual'!N$36</f>
        <v>7.0782237072068454E-6</v>
      </c>
      <c r="O7" s="10">
        <f>'Poland Fuel Price Data Annual'!O$36</f>
        <v>7.0782237072068454E-6</v>
      </c>
      <c r="P7" s="10">
        <f>'Poland Fuel Price Data Annual'!P$36</f>
        <v>7.0782237072068454E-6</v>
      </c>
      <c r="Q7" s="10">
        <f>'Poland Fuel Price Data Annual'!Q$36</f>
        <v>7.0782237072068454E-6</v>
      </c>
      <c r="R7" s="10">
        <f>'Poland Fuel Price Data Annual'!R$36</f>
        <v>7.0782237072068454E-6</v>
      </c>
      <c r="S7" s="10">
        <f>'Poland Fuel Price Data Annual'!S$36</f>
        <v>7.0782237072068454E-6</v>
      </c>
      <c r="T7" s="10">
        <f>'Poland Fuel Price Data Annual'!T$36</f>
        <v>7.0782237072068454E-6</v>
      </c>
      <c r="U7" s="10">
        <f>'Poland Fuel Price Data Annual'!U$36</f>
        <v>7.0782237072068454E-6</v>
      </c>
      <c r="V7" s="10">
        <f>'Poland Fuel Price Data Annual'!V$36</f>
        <v>7.0782237072068454E-6</v>
      </c>
      <c r="W7" s="10">
        <f>'Poland Fuel Price Data Annual'!W$36</f>
        <v>7.0782237072068454E-6</v>
      </c>
      <c r="X7" s="10">
        <f>'Poland Fuel Price Data Annual'!X$36</f>
        <v>7.0782237072068454E-6</v>
      </c>
      <c r="Y7" s="10">
        <f>'Poland Fuel Price Data Annual'!Y$36</f>
        <v>7.0782237072068454E-6</v>
      </c>
      <c r="Z7" s="10">
        <f>'Poland Fuel Price Data Annual'!Z$36</f>
        <v>7.0782237072068454E-6</v>
      </c>
      <c r="AA7" s="10">
        <f>'Poland Fuel Price Data Annual'!AA$36</f>
        <v>7.0782237072068454E-6</v>
      </c>
      <c r="AB7" s="10">
        <f>'Poland Fuel Price Data Annual'!AB$36</f>
        <v>7.0782237072068454E-6</v>
      </c>
      <c r="AC7" s="10">
        <f>'Poland Fuel Price Data Annual'!AC$36</f>
        <v>7.0782237072068454E-6</v>
      </c>
      <c r="AD7" s="10">
        <f>'Poland Fuel Price Data Annual'!AD$36</f>
        <v>7.0782237072068454E-6</v>
      </c>
      <c r="AE7" s="10">
        <f>'Poland Fuel Price Data Annual'!AE$36</f>
        <v>7.0782237072068454E-6</v>
      </c>
      <c r="AF7" s="10">
        <f>'Poland Fuel Price Data Annual'!AF$36</f>
        <v>7.0782237072068454E-6</v>
      </c>
      <c r="AG7" s="10">
        <f>'Poland Fuel Price Data Annual'!AG$36</f>
        <v>7.0782237072068454E-6</v>
      </c>
      <c r="AH7" s="10">
        <f>'Poland Fuel Price Data Annual'!AH$36</f>
        <v>7.0782237072068454E-6</v>
      </c>
      <c r="AI7" s="10">
        <f>'Poland Fuel Price Data Annual'!AI$36</f>
        <v>7.0782237072068454E-6</v>
      </c>
      <c r="AJ7" s="10">
        <f>'Poland Fuel Price Data Annual'!AJ$36</f>
        <v>7.0782237072068454E-6</v>
      </c>
      <c r="AK7" s="10">
        <f>'Poland Fuel Price Data Annual'!AK$36</f>
        <v>7.0782237072068454E-6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ref="AB8:AK8" si="1">TREND($R8:$AA8,$R$1:$AA$1,AB$1)</f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  <c r="AH8" s="15">
        <f t="shared" si="1"/>
        <v>0</v>
      </c>
      <c r="AI8" s="15">
        <f t="shared" si="1"/>
        <v>0</v>
      </c>
      <c r="AJ8" s="15">
        <f t="shared" si="1"/>
        <v>0</v>
      </c>
      <c r="AK8" s="15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Annual'!B$27</f>
        <v>3.5306113938134308E-5</v>
      </c>
      <c r="C2" s="4">
        <f>'Poland Fuel Price Data Annual'!C$27</f>
        <v>3.5896148179220023E-5</v>
      </c>
      <c r="D2" s="4">
        <f>'Poland Fuel Price Data Annual'!D$27</f>
        <v>3.6486182420305738E-5</v>
      </c>
      <c r="E2" s="4">
        <f>'Poland Fuel Price Data Annual'!E$27</f>
        <v>3.7076216661391236E-5</v>
      </c>
      <c r="F2" s="4">
        <f>'Poland Fuel Price Data Annual'!F$27</f>
        <v>3.7666250902476951E-5</v>
      </c>
      <c r="G2" s="4">
        <f>'Poland Fuel Price Data Annual'!G$27</f>
        <v>3.8256285143562666E-5</v>
      </c>
      <c r="H2" s="4">
        <f>'Poland Fuel Price Data Annual'!H$27</f>
        <v>3.8611265093484043E-5</v>
      </c>
      <c r="I2" s="4">
        <f>'Poland Fuel Price Data Annual'!I$27</f>
        <v>3.8966245043405529E-5</v>
      </c>
      <c r="J2" s="4">
        <f>'Poland Fuel Price Data Annual'!J$27</f>
        <v>3.9321224993327007E-5</v>
      </c>
      <c r="K2" s="4">
        <f>'Poland Fuel Price Data Annual'!K$27</f>
        <v>3.9676204943248493E-5</v>
      </c>
      <c r="L2" s="4">
        <f>'Poland Fuel Price Data Annual'!L$27</f>
        <v>4.0031184893169965E-5</v>
      </c>
      <c r="M2" s="4">
        <f>'Poland Fuel Price Data Annual'!M$27</f>
        <v>4.0389043058901567E-5</v>
      </c>
      <c r="N2" s="4">
        <f>'Poland Fuel Price Data Annual'!N$27</f>
        <v>4.0746901224633162E-5</v>
      </c>
      <c r="O2" s="4">
        <f>'Poland Fuel Price Data Annual'!O$27</f>
        <v>4.1104759390364859E-5</v>
      </c>
      <c r="P2" s="4">
        <f>'Poland Fuel Price Data Annual'!P$27</f>
        <v>4.1462617556096454E-5</v>
      </c>
      <c r="Q2" s="4">
        <f>'Poland Fuel Price Data Annual'!Q$27</f>
        <v>4.1820475721828042E-5</v>
      </c>
      <c r="R2" s="4">
        <f>'Poland Fuel Price Data Annual'!R$27</f>
        <v>4.2212872477281856E-5</v>
      </c>
      <c r="S2" s="4">
        <f>'Poland Fuel Price Data Annual'!S$27</f>
        <v>4.2605269232735562E-5</v>
      </c>
      <c r="T2" s="4">
        <f>'Poland Fuel Price Data Annual'!T$27</f>
        <v>4.2997665988189261E-5</v>
      </c>
      <c r="U2" s="4">
        <f>'Poland Fuel Price Data Annual'!U$27</f>
        <v>4.3390062743643068E-5</v>
      </c>
      <c r="V2" s="4">
        <f>'Poland Fuel Price Data Annual'!V$27</f>
        <v>4.3782459499096767E-5</v>
      </c>
      <c r="W2" s="4">
        <f>'Poland Fuel Price Data Annual'!W$27</f>
        <v>4.4224745328593435E-5</v>
      </c>
      <c r="X2" s="4">
        <f>'Poland Fuel Price Data Annual'!X$27</f>
        <v>4.4667031158090205E-5</v>
      </c>
      <c r="Y2" s="4">
        <f>'Poland Fuel Price Data Annual'!Y$27</f>
        <v>4.5109316987586974E-5</v>
      </c>
      <c r="Z2" s="4">
        <f>'Poland Fuel Price Data Annual'!Z$27</f>
        <v>4.5551602817083731E-5</v>
      </c>
      <c r="AA2" s="4">
        <f>'Poland Fuel Price Data Annual'!AA$27</f>
        <v>4.5993888646580399E-5</v>
      </c>
      <c r="AB2" s="4">
        <f>'Poland Fuel Price Data Annual'!AB$27</f>
        <v>4.6404514102165175E-5</v>
      </c>
      <c r="AC2" s="4">
        <f>'Poland Fuel Price Data Annual'!AC$27</f>
        <v>4.6815139557749944E-5</v>
      </c>
      <c r="AD2" s="4">
        <f>'Poland Fuel Price Data Annual'!AD$27</f>
        <v>4.7225765013334828E-5</v>
      </c>
      <c r="AE2" s="4">
        <f>'Poland Fuel Price Data Annual'!AE$27</f>
        <v>4.7636390468919597E-5</v>
      </c>
      <c r="AF2" s="4">
        <f>'Poland Fuel Price Data Annual'!AF$27</f>
        <v>4.8047015924504488E-5</v>
      </c>
      <c r="AG2" s="4">
        <f>'Poland Fuel Price Data Annual'!AG$27</f>
        <v>4.8456681974819293E-5</v>
      </c>
      <c r="AH2" s="4">
        <f>'Poland Fuel Price Data Annual'!AH$27</f>
        <v>4.8866348025133996E-5</v>
      </c>
      <c r="AI2" s="4">
        <f>'Poland Fuel Price Data Annual'!AI$27</f>
        <v>4.9276014075448801E-5</v>
      </c>
      <c r="AJ2" s="4">
        <f>'Poland Fuel Price Data Annual'!AJ$27</f>
        <v>4.9685680125763613E-5</v>
      </c>
      <c r="AK2" s="4">
        <f>'Poland Fuel Price Data Annual'!AK$27</f>
        <v>5.0095346176078316E-5</v>
      </c>
    </row>
    <row r="3" spans="1:37" x14ac:dyDescent="0.25">
      <c r="A3" s="2" t="s">
        <v>2</v>
      </c>
      <c r="B3" s="15">
        <v>0</v>
      </c>
      <c r="C3" s="12">
        <v>0</v>
      </c>
      <c r="D3" s="1">
        <v>0</v>
      </c>
      <c r="E3" s="12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5">
        <f t="shared" ref="AB3:AK8" si="0">TREND($R3:$AA3,$R$1:$AA$1,AB$1)</f>
        <v>0</v>
      </c>
      <c r="AC3" s="15">
        <f t="shared" si="0"/>
        <v>0</v>
      </c>
      <c r="AD3" s="15">
        <f t="shared" si="0"/>
        <v>0</v>
      </c>
      <c r="AE3" s="15">
        <f t="shared" si="0"/>
        <v>0</v>
      </c>
      <c r="AF3" s="15">
        <f t="shared" si="0"/>
        <v>0</v>
      </c>
      <c r="AG3" s="15">
        <f t="shared" si="0"/>
        <v>0</v>
      </c>
      <c r="AH3" s="15">
        <f t="shared" si="0"/>
        <v>0</v>
      </c>
      <c r="AI3" s="15">
        <f t="shared" si="0"/>
        <v>0</v>
      </c>
      <c r="AJ3" s="15">
        <f t="shared" si="0"/>
        <v>0</v>
      </c>
      <c r="AK3" s="15">
        <f t="shared" si="0"/>
        <v>0</v>
      </c>
    </row>
    <row r="4" spans="1:37" x14ac:dyDescent="0.25">
      <c r="A4" s="2" t="s">
        <v>4</v>
      </c>
      <c r="B4" s="15">
        <v>0</v>
      </c>
      <c r="C4" s="12">
        <v>0</v>
      </c>
      <c r="D4" s="1">
        <v>0</v>
      </c>
      <c r="E4" s="12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5">
        <f t="shared" si="0"/>
        <v>0</v>
      </c>
      <c r="AC4" s="15">
        <f t="shared" si="0"/>
        <v>0</v>
      </c>
      <c r="AD4" s="15">
        <f t="shared" si="0"/>
        <v>0</v>
      </c>
      <c r="AE4" s="15">
        <f t="shared" si="0"/>
        <v>0</v>
      </c>
      <c r="AF4" s="15">
        <f t="shared" si="0"/>
        <v>0</v>
      </c>
      <c r="AG4" s="15">
        <f t="shared" si="0"/>
        <v>0</v>
      </c>
      <c r="AH4" s="15">
        <f t="shared" si="0"/>
        <v>0</v>
      </c>
      <c r="AI4" s="15">
        <f t="shared" si="0"/>
        <v>0</v>
      </c>
      <c r="AJ4" s="15">
        <f t="shared" si="0"/>
        <v>0</v>
      </c>
      <c r="AK4" s="15">
        <f t="shared" si="0"/>
        <v>0</v>
      </c>
    </row>
    <row r="5" spans="1:37" x14ac:dyDescent="0.25">
      <c r="A5" s="2" t="s">
        <v>5</v>
      </c>
      <c r="B5" s="15">
        <v>0</v>
      </c>
      <c r="C5" s="12">
        <v>0</v>
      </c>
      <c r="D5" s="1">
        <v>0</v>
      </c>
      <c r="E5" s="1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</row>
    <row r="6" spans="1:37" x14ac:dyDescent="0.25">
      <c r="A6" s="2" t="s">
        <v>3</v>
      </c>
      <c r="B6" s="15">
        <v>0</v>
      </c>
      <c r="C6" s="12">
        <v>0</v>
      </c>
      <c r="D6" s="1">
        <v>0</v>
      </c>
      <c r="E6" s="1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5">
        <f t="shared" si="0"/>
        <v>0</v>
      </c>
      <c r="AC6" s="15">
        <f t="shared" si="0"/>
        <v>0</v>
      </c>
      <c r="AD6" s="15">
        <f t="shared" si="0"/>
        <v>0</v>
      </c>
      <c r="AE6" s="15">
        <f t="shared" si="0"/>
        <v>0</v>
      </c>
      <c r="AF6" s="15">
        <f t="shared" si="0"/>
        <v>0</v>
      </c>
      <c r="AG6" s="15">
        <f t="shared" si="0"/>
        <v>0</v>
      </c>
      <c r="AH6" s="15">
        <f t="shared" si="0"/>
        <v>0</v>
      </c>
      <c r="AI6" s="15">
        <f t="shared" si="0"/>
        <v>0</v>
      </c>
      <c r="AJ6" s="15">
        <f t="shared" si="0"/>
        <v>0</v>
      </c>
      <c r="AK6" s="15">
        <f t="shared" si="0"/>
        <v>0</v>
      </c>
    </row>
    <row r="7" spans="1:37" x14ac:dyDescent="0.25">
      <c r="A7" s="2" t="s">
        <v>20</v>
      </c>
      <c r="B7" s="15">
        <f t="shared" ref="B7:C7" si="1">B3</f>
        <v>0</v>
      </c>
      <c r="C7" s="12">
        <f t="shared" si="1"/>
        <v>0</v>
      </c>
      <c r="D7" s="1">
        <f t="shared" ref="D7:AA7" si="2">D3</f>
        <v>0</v>
      </c>
      <c r="E7" s="12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5">
        <f t="shared" si="0"/>
        <v>0</v>
      </c>
      <c r="AC7" s="15">
        <f t="shared" si="0"/>
        <v>0</v>
      </c>
      <c r="AD7" s="15">
        <f t="shared" si="0"/>
        <v>0</v>
      </c>
      <c r="AE7" s="15">
        <f t="shared" si="0"/>
        <v>0</v>
      </c>
      <c r="AF7" s="15">
        <f t="shared" si="0"/>
        <v>0</v>
      </c>
      <c r="AG7" s="15">
        <f t="shared" si="0"/>
        <v>0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si="0"/>
        <v>0</v>
      </c>
    </row>
    <row r="8" spans="1:37" x14ac:dyDescent="0.25">
      <c r="A8" s="2" t="s">
        <v>22</v>
      </c>
      <c r="B8" s="15">
        <v>0</v>
      </c>
      <c r="C8" s="12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0"/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Annual'!B$28</f>
        <v>2.9983836514729607E-5</v>
      </c>
      <c r="C2" s="4">
        <f>'Poland Fuel Price Data Annual'!C$28</f>
        <v>3.0483904551133272E-5</v>
      </c>
      <c r="D2" s="4">
        <f>'Poland Fuel Price Data Annual'!D$28</f>
        <v>3.0983972587536933E-5</v>
      </c>
      <c r="E2" s="4">
        <f>'Poland Fuel Price Data Annual'!E$28</f>
        <v>3.1484040623940598E-5</v>
      </c>
      <c r="F2" s="4">
        <f>'Poland Fuel Price Data Annual'!F$28</f>
        <v>3.1984108660344263E-5</v>
      </c>
      <c r="G2" s="4">
        <f>'Poland Fuel Price Data Annual'!G$28</f>
        <v>3.2484176696747927E-5</v>
      </c>
      <c r="H2" s="4">
        <f>'Poland Fuel Price Data Annual'!H$28</f>
        <v>3.2785837172149196E-5</v>
      </c>
      <c r="I2" s="4">
        <f>'Poland Fuel Price Data Annual'!I$28</f>
        <v>3.3087497647550572E-5</v>
      </c>
      <c r="J2" s="4">
        <f>'Poland Fuel Price Data Annual'!J$28</f>
        <v>3.3389158122952071E-5</v>
      </c>
      <c r="K2" s="4">
        <f>'Poland Fuel Price Data Annual'!K$28</f>
        <v>3.3690818598353454E-5</v>
      </c>
      <c r="L2" s="4">
        <f>'Poland Fuel Price Data Annual'!L$28</f>
        <v>3.3992479073754838E-5</v>
      </c>
      <c r="M2" s="4">
        <f>'Poland Fuel Price Data Annual'!M$28</f>
        <v>3.4298188683054291E-5</v>
      </c>
      <c r="N2" s="4">
        <f>'Poland Fuel Price Data Annual'!N$28</f>
        <v>3.4603898292353737E-5</v>
      </c>
      <c r="O2" s="4">
        <f>'Poland Fuel Price Data Annual'!O$28</f>
        <v>3.4909607901653082E-5</v>
      </c>
      <c r="P2" s="4">
        <f>'Poland Fuel Price Data Annual'!P$28</f>
        <v>3.5215317510952528E-5</v>
      </c>
      <c r="Q2" s="4">
        <f>'Poland Fuel Price Data Annual'!Q$28</f>
        <v>3.5521027120251873E-5</v>
      </c>
      <c r="R2" s="4">
        <f>'Poland Fuel Price Data Annual'!R$28</f>
        <v>3.5853056099888322E-5</v>
      </c>
      <c r="S2" s="4">
        <f>'Poland Fuel Price Data Annual'!S$28</f>
        <v>3.6185085079524785E-5</v>
      </c>
      <c r="T2" s="4">
        <f>'Poland Fuel Price Data Annual'!T$28</f>
        <v>3.6517114059161241E-5</v>
      </c>
      <c r="U2" s="4">
        <f>'Poland Fuel Price Data Annual'!U$28</f>
        <v>3.6849143038797697E-5</v>
      </c>
      <c r="V2" s="4">
        <f>'Poland Fuel Price Data Annual'!V$28</f>
        <v>3.7181172018434038E-5</v>
      </c>
      <c r="W2" s="4">
        <f>'Poland Fuel Price Data Annual'!W$28</f>
        <v>3.7557741470948706E-5</v>
      </c>
      <c r="X2" s="4">
        <f>'Poland Fuel Price Data Annual'!X$28</f>
        <v>3.7934310923463143E-5</v>
      </c>
      <c r="Y2" s="4">
        <f>'Poland Fuel Price Data Annual'!Y$28</f>
        <v>3.8310880375977696E-5</v>
      </c>
      <c r="Z2" s="4">
        <f>'Poland Fuel Price Data Annual'!Z$28</f>
        <v>3.868744982849214E-5</v>
      </c>
      <c r="AA2" s="4">
        <f>'Poland Fuel Price Data Annual'!AA$28</f>
        <v>3.9064019281006686E-5</v>
      </c>
      <c r="AB2" s="4">
        <f>'Poland Fuel Price Data Annual'!AB$28</f>
        <v>3.9412244796234981E-5</v>
      </c>
      <c r="AC2" s="4">
        <f>'Poland Fuel Price Data Annual'!AC$28</f>
        <v>3.9760470311463486E-5</v>
      </c>
      <c r="AD2" s="4">
        <f>'Poland Fuel Price Data Annual'!AD$28</f>
        <v>4.0108695826691889E-5</v>
      </c>
      <c r="AE2" s="4">
        <f>'Poland Fuel Price Data Annual'!AE$28</f>
        <v>4.04569213419204E-5</v>
      </c>
      <c r="AF2" s="4">
        <f>'Poland Fuel Price Data Annual'!AF$28</f>
        <v>4.0805146857148797E-5</v>
      </c>
      <c r="AG2" s="4">
        <f>'Poland Fuel Price Data Annual'!AG$28</f>
        <v>4.1153372372377315E-5</v>
      </c>
      <c r="AH2" s="4">
        <f>'Poland Fuel Price Data Annual'!AH$28</f>
        <v>4.1501597887605711E-5</v>
      </c>
      <c r="AI2" s="4">
        <f>'Poland Fuel Price Data Annual'!AI$28</f>
        <v>4.1849823402834223E-5</v>
      </c>
      <c r="AJ2" s="4">
        <f>'Poland Fuel Price Data Annual'!AJ$28</f>
        <v>4.2198048918062734E-5</v>
      </c>
      <c r="AK2" s="4">
        <f>'Poland Fuel Price Data Annual'!AK$28</f>
        <v>4.2546274433291137E-5</v>
      </c>
    </row>
    <row r="3" spans="1:37" x14ac:dyDescent="0.25">
      <c r="A3" s="2" t="s">
        <v>2</v>
      </c>
      <c r="B3" s="4">
        <f>'Poland Fuel Price Data Annual'!B$28+'ETS Tax'!B33</f>
        <v>2.9092086709011941E-5</v>
      </c>
      <c r="C3" s="4">
        <f>'Poland Fuel Price Data Annual'!C$28+'ETS Tax'!C33</f>
        <v>2.9859679687130895E-5</v>
      </c>
      <c r="D3" s="4">
        <f>'Poland Fuel Price Data Annual'!D$28+'ETS Tax'!D33</f>
        <v>3.0627272665249845E-5</v>
      </c>
      <c r="E3" s="4">
        <f>'Poland Fuel Price Data Annual'!E$28+'ETS Tax'!E33</f>
        <v>3.1394865643368799E-5</v>
      </c>
      <c r="F3" s="4">
        <f>'Poland Fuel Price Data Annual'!F$28+'ETS Tax'!F33</f>
        <v>3.2162458621487753E-5</v>
      </c>
      <c r="G3" s="4">
        <f>'Poland Fuel Price Data Annual'!G$28+'ETS Tax'!G33</f>
        <v>3.2930051599606706E-5</v>
      </c>
      <c r="H3" s="4">
        <f>'Poland Fuel Price Data Annual'!H$28+'ETS Tax'!H33</f>
        <v>3.3499237016723263E-5</v>
      </c>
      <c r="I3" s="4">
        <f>'Poland Fuel Price Data Annual'!I$28+'ETS Tax'!I33</f>
        <v>3.4068422433839929E-5</v>
      </c>
      <c r="J3" s="4">
        <f>'Poland Fuel Price Data Annual'!J$28+'ETS Tax'!J33</f>
        <v>3.4637607850956717E-5</v>
      </c>
      <c r="K3" s="4">
        <f>'Poland Fuel Price Data Annual'!K$28+'ETS Tax'!K33</f>
        <v>3.5206793268073389E-5</v>
      </c>
      <c r="L3" s="4">
        <f>'Poland Fuel Price Data Annual'!L$28+'ETS Tax'!L33</f>
        <v>3.5775978685190061E-5</v>
      </c>
      <c r="M3" s="4">
        <f>'Poland Fuel Price Data Annual'!M$28+'ETS Tax'!M33</f>
        <v>3.6260038255633004E-5</v>
      </c>
      <c r="N3" s="4">
        <f>'Poland Fuel Price Data Annual'!N$28+'ETS Tax'!N33</f>
        <v>3.6744097826075995E-5</v>
      </c>
      <c r="O3" s="4">
        <f>'Poland Fuel Price Data Annual'!O$28+'ETS Tax'!O33</f>
        <v>3.7228157396518884E-5</v>
      </c>
      <c r="P3" s="4">
        <f>'Poland Fuel Price Data Annual'!P$28+'ETS Tax'!P33</f>
        <v>3.771221696696182E-5</v>
      </c>
      <c r="Q3" s="4">
        <f>'Poland Fuel Price Data Annual'!Q$28+'ETS Tax'!Q33</f>
        <v>3.8196276537404709E-5</v>
      </c>
      <c r="R3" s="4">
        <f>'Poland Fuel Price Data Annual'!R$28+'ETS Tax'!R33</f>
        <v>3.8706655478184648E-5</v>
      </c>
      <c r="S3" s="4">
        <f>'Poland Fuel Price Data Annual'!S$28+'ETS Tax'!S33</f>
        <v>3.9217034418964655E-5</v>
      </c>
      <c r="T3" s="4">
        <f>'Poland Fuel Price Data Annual'!T$28+'ETS Tax'!T33</f>
        <v>3.97274133597446E-5</v>
      </c>
      <c r="U3" s="4">
        <f>'Poland Fuel Price Data Annual'!U$28+'ETS Tax'!U33</f>
        <v>4.0237792300524601E-5</v>
      </c>
      <c r="V3" s="4">
        <f>'Poland Fuel Price Data Annual'!V$28+'ETS Tax'!V33</f>
        <v>4.0748171241304485E-5</v>
      </c>
      <c r="W3" s="4">
        <f>'Poland Fuel Price Data Annual'!W$28+'ETS Tax'!W33</f>
        <v>4.1219860673095699E-5</v>
      </c>
      <c r="X3" s="4">
        <f>'Poland Fuel Price Data Annual'!X$28+'ETS Tax'!X33</f>
        <v>4.1691550104886683E-5</v>
      </c>
      <c r="Y3" s="4">
        <f>'Poland Fuel Price Data Annual'!Y$28+'ETS Tax'!Y33</f>
        <v>4.2163239536677781E-5</v>
      </c>
      <c r="Z3" s="4">
        <f>'Poland Fuel Price Data Annual'!Z$28+'ETS Tax'!Z33</f>
        <v>4.2634928968468745E-5</v>
      </c>
      <c r="AA3" s="4">
        <f>'Poland Fuel Price Data Annual'!AA$28+'ETS Tax'!AA33</f>
        <v>4.3106618400259836E-5</v>
      </c>
      <c r="AB3" s="4">
        <f>'Poland Fuel Price Data Annual'!AB$28+'ETS Tax'!AB33</f>
        <v>4.3549963894764677E-5</v>
      </c>
      <c r="AC3" s="4">
        <f>'Poland Fuel Price Data Annual'!AC$28+'ETS Tax'!AC33</f>
        <v>4.3993309389269728E-5</v>
      </c>
      <c r="AD3" s="4">
        <f>'Poland Fuel Price Data Annual'!AD$28+'ETS Tax'!AD33</f>
        <v>4.4436654883774677E-5</v>
      </c>
      <c r="AE3" s="4">
        <f>'Poland Fuel Price Data Annual'!AE$28+'ETS Tax'!AE33</f>
        <v>4.4880000378279734E-5</v>
      </c>
      <c r="AF3" s="4">
        <f>'Poland Fuel Price Data Annual'!AF$28+'ETS Tax'!AF33</f>
        <v>4.5323345872784677E-5</v>
      </c>
      <c r="AG3" s="4">
        <f>'Poland Fuel Price Data Annual'!AG$28+'ETS Tax'!AG33</f>
        <v>4.5766691367289741E-5</v>
      </c>
      <c r="AH3" s="4">
        <f>'Poland Fuel Price Data Annual'!AH$28+'ETS Tax'!AH33</f>
        <v>4.6210036861794683E-5</v>
      </c>
      <c r="AI3" s="4">
        <f>'Poland Fuel Price Data Annual'!AI$28+'ETS Tax'!AI33</f>
        <v>4.6653382356299741E-5</v>
      </c>
      <c r="AJ3" s="4">
        <f>'Poland Fuel Price Data Annual'!AJ$28+'ETS Tax'!AJ33</f>
        <v>4.7096727850804798E-5</v>
      </c>
      <c r="AK3" s="4">
        <f>'Poland Fuel Price Data Annual'!AK$28+'ETS Tax'!AK33</f>
        <v>4.7540073345309747E-5</v>
      </c>
    </row>
    <row r="4" spans="1:37" x14ac:dyDescent="0.25">
      <c r="A4" s="2" t="s">
        <v>4</v>
      </c>
      <c r="B4" s="4">
        <f>'Poland Fuel Price Data Annual'!B$28</f>
        <v>2.9983836514729607E-5</v>
      </c>
      <c r="C4" s="4">
        <f>'Poland Fuel Price Data Annual'!C$28</f>
        <v>3.0483904551133272E-5</v>
      </c>
      <c r="D4" s="4">
        <f>'Poland Fuel Price Data Annual'!D$28</f>
        <v>3.0983972587536933E-5</v>
      </c>
      <c r="E4" s="4">
        <f>'Poland Fuel Price Data Annual'!E$28</f>
        <v>3.1484040623940598E-5</v>
      </c>
      <c r="F4" s="4">
        <f>'Poland Fuel Price Data Annual'!F$28</f>
        <v>3.1984108660344263E-5</v>
      </c>
      <c r="G4" s="4">
        <f>'Poland Fuel Price Data Annual'!G$28</f>
        <v>3.2484176696747927E-5</v>
      </c>
      <c r="H4" s="4">
        <f>'Poland Fuel Price Data Annual'!H$28</f>
        <v>3.2785837172149196E-5</v>
      </c>
      <c r="I4" s="4">
        <f>'Poland Fuel Price Data Annual'!I$28</f>
        <v>3.3087497647550572E-5</v>
      </c>
      <c r="J4" s="4">
        <f>'Poland Fuel Price Data Annual'!J$28</f>
        <v>3.3389158122952071E-5</v>
      </c>
      <c r="K4" s="4">
        <f>'Poland Fuel Price Data Annual'!K$28</f>
        <v>3.3690818598353454E-5</v>
      </c>
      <c r="L4" s="4">
        <f>'Poland Fuel Price Data Annual'!L$28</f>
        <v>3.3992479073754838E-5</v>
      </c>
      <c r="M4" s="4">
        <f>'Poland Fuel Price Data Annual'!M$28</f>
        <v>3.4298188683054291E-5</v>
      </c>
      <c r="N4" s="4">
        <f>'Poland Fuel Price Data Annual'!N$28</f>
        <v>3.4603898292353737E-5</v>
      </c>
      <c r="O4" s="4">
        <f>'Poland Fuel Price Data Annual'!O$28</f>
        <v>3.4909607901653082E-5</v>
      </c>
      <c r="P4" s="4">
        <f>'Poland Fuel Price Data Annual'!P$28</f>
        <v>3.5215317510952528E-5</v>
      </c>
      <c r="Q4" s="4">
        <f>'Poland Fuel Price Data Annual'!Q$28</f>
        <v>3.5521027120251873E-5</v>
      </c>
      <c r="R4" s="4">
        <f>'Poland Fuel Price Data Annual'!R$28</f>
        <v>3.5853056099888322E-5</v>
      </c>
      <c r="S4" s="4">
        <f>'Poland Fuel Price Data Annual'!S$28</f>
        <v>3.6185085079524785E-5</v>
      </c>
      <c r="T4" s="4">
        <f>'Poland Fuel Price Data Annual'!T$28</f>
        <v>3.6517114059161241E-5</v>
      </c>
      <c r="U4" s="4">
        <f>'Poland Fuel Price Data Annual'!U$28</f>
        <v>3.6849143038797697E-5</v>
      </c>
      <c r="V4" s="4">
        <f>'Poland Fuel Price Data Annual'!V$28</f>
        <v>3.7181172018434038E-5</v>
      </c>
      <c r="W4" s="4">
        <f>'Poland Fuel Price Data Annual'!W$28</f>
        <v>3.7557741470948706E-5</v>
      </c>
      <c r="X4" s="4">
        <f>'Poland Fuel Price Data Annual'!X$28</f>
        <v>3.7934310923463143E-5</v>
      </c>
      <c r="Y4" s="4">
        <f>'Poland Fuel Price Data Annual'!Y$28</f>
        <v>3.8310880375977696E-5</v>
      </c>
      <c r="Z4" s="4">
        <f>'Poland Fuel Price Data Annual'!Z$28</f>
        <v>3.868744982849214E-5</v>
      </c>
      <c r="AA4" s="4">
        <f>'Poland Fuel Price Data Annual'!AA$28</f>
        <v>3.9064019281006686E-5</v>
      </c>
      <c r="AB4" s="4">
        <f>'Poland Fuel Price Data Annual'!AB$28</f>
        <v>3.9412244796234981E-5</v>
      </c>
      <c r="AC4" s="4">
        <f>'Poland Fuel Price Data Annual'!AC$28</f>
        <v>3.9760470311463486E-5</v>
      </c>
      <c r="AD4" s="4">
        <f>'Poland Fuel Price Data Annual'!AD$28</f>
        <v>4.0108695826691889E-5</v>
      </c>
      <c r="AE4" s="4">
        <f>'Poland Fuel Price Data Annual'!AE$28</f>
        <v>4.04569213419204E-5</v>
      </c>
      <c r="AF4" s="4">
        <f>'Poland Fuel Price Data Annual'!AF$28</f>
        <v>4.0805146857148797E-5</v>
      </c>
      <c r="AG4" s="4">
        <f>'Poland Fuel Price Data Annual'!AG$28</f>
        <v>4.1153372372377315E-5</v>
      </c>
      <c r="AH4" s="4">
        <f>'Poland Fuel Price Data Annual'!AH$28</f>
        <v>4.1501597887605711E-5</v>
      </c>
      <c r="AI4" s="4">
        <f>'Poland Fuel Price Data Annual'!AI$28</f>
        <v>4.1849823402834223E-5</v>
      </c>
      <c r="AJ4" s="4">
        <f>'Poland Fuel Price Data Annual'!AJ$28</f>
        <v>4.2198048918062734E-5</v>
      </c>
      <c r="AK4" s="4">
        <f>'Poland Fuel Price Data Annual'!AK$28</f>
        <v>4.2546274433291137E-5</v>
      </c>
    </row>
    <row r="5" spans="1:37" x14ac:dyDescent="0.25">
      <c r="A5" s="2" t="s">
        <v>5</v>
      </c>
      <c r="B5" s="4">
        <f>'Poland Fuel Price Data Annual'!B$28</f>
        <v>2.9983836514729607E-5</v>
      </c>
      <c r="C5" s="4">
        <f>'Poland Fuel Price Data Annual'!C$28</f>
        <v>3.0483904551133272E-5</v>
      </c>
      <c r="D5" s="4">
        <f>'Poland Fuel Price Data Annual'!D$28</f>
        <v>3.0983972587536933E-5</v>
      </c>
      <c r="E5" s="4">
        <f>'Poland Fuel Price Data Annual'!E$28</f>
        <v>3.1484040623940598E-5</v>
      </c>
      <c r="F5" s="4">
        <f>'Poland Fuel Price Data Annual'!F$28</f>
        <v>3.1984108660344263E-5</v>
      </c>
      <c r="G5" s="4">
        <f>'Poland Fuel Price Data Annual'!G$28</f>
        <v>3.2484176696747927E-5</v>
      </c>
      <c r="H5" s="4">
        <f>'Poland Fuel Price Data Annual'!H$28</f>
        <v>3.2785837172149196E-5</v>
      </c>
      <c r="I5" s="4">
        <f>'Poland Fuel Price Data Annual'!I$28</f>
        <v>3.3087497647550572E-5</v>
      </c>
      <c r="J5" s="4">
        <f>'Poland Fuel Price Data Annual'!J$28</f>
        <v>3.3389158122952071E-5</v>
      </c>
      <c r="K5" s="4">
        <f>'Poland Fuel Price Data Annual'!K$28</f>
        <v>3.3690818598353454E-5</v>
      </c>
      <c r="L5" s="4">
        <f>'Poland Fuel Price Data Annual'!L$28</f>
        <v>3.3992479073754838E-5</v>
      </c>
      <c r="M5" s="4">
        <f>'Poland Fuel Price Data Annual'!M$28</f>
        <v>3.4298188683054291E-5</v>
      </c>
      <c r="N5" s="4">
        <f>'Poland Fuel Price Data Annual'!N$28</f>
        <v>3.4603898292353737E-5</v>
      </c>
      <c r="O5" s="4">
        <f>'Poland Fuel Price Data Annual'!O$28</f>
        <v>3.4909607901653082E-5</v>
      </c>
      <c r="P5" s="4">
        <f>'Poland Fuel Price Data Annual'!P$28</f>
        <v>3.5215317510952528E-5</v>
      </c>
      <c r="Q5" s="4">
        <f>'Poland Fuel Price Data Annual'!Q$28</f>
        <v>3.5521027120251873E-5</v>
      </c>
      <c r="R5" s="4">
        <f>'Poland Fuel Price Data Annual'!R$28</f>
        <v>3.5853056099888322E-5</v>
      </c>
      <c r="S5" s="4">
        <f>'Poland Fuel Price Data Annual'!S$28</f>
        <v>3.6185085079524785E-5</v>
      </c>
      <c r="T5" s="4">
        <f>'Poland Fuel Price Data Annual'!T$28</f>
        <v>3.6517114059161241E-5</v>
      </c>
      <c r="U5" s="4">
        <f>'Poland Fuel Price Data Annual'!U$28</f>
        <v>3.6849143038797697E-5</v>
      </c>
      <c r="V5" s="4">
        <f>'Poland Fuel Price Data Annual'!V$28</f>
        <v>3.7181172018434038E-5</v>
      </c>
      <c r="W5" s="4">
        <f>'Poland Fuel Price Data Annual'!W$28</f>
        <v>3.7557741470948706E-5</v>
      </c>
      <c r="X5" s="4">
        <f>'Poland Fuel Price Data Annual'!X$28</f>
        <v>3.7934310923463143E-5</v>
      </c>
      <c r="Y5" s="4">
        <f>'Poland Fuel Price Data Annual'!Y$28</f>
        <v>3.8310880375977696E-5</v>
      </c>
      <c r="Z5" s="4">
        <f>'Poland Fuel Price Data Annual'!Z$28</f>
        <v>3.868744982849214E-5</v>
      </c>
      <c r="AA5" s="4">
        <f>'Poland Fuel Price Data Annual'!AA$28</f>
        <v>3.9064019281006686E-5</v>
      </c>
      <c r="AB5" s="4">
        <f>'Poland Fuel Price Data Annual'!AB$28</f>
        <v>3.9412244796234981E-5</v>
      </c>
      <c r="AC5" s="4">
        <f>'Poland Fuel Price Data Annual'!AC$28</f>
        <v>3.9760470311463486E-5</v>
      </c>
      <c r="AD5" s="4">
        <f>'Poland Fuel Price Data Annual'!AD$28</f>
        <v>4.0108695826691889E-5</v>
      </c>
      <c r="AE5" s="4">
        <f>'Poland Fuel Price Data Annual'!AE$28</f>
        <v>4.04569213419204E-5</v>
      </c>
      <c r="AF5" s="4">
        <f>'Poland Fuel Price Data Annual'!AF$28</f>
        <v>4.0805146857148797E-5</v>
      </c>
      <c r="AG5" s="4">
        <f>'Poland Fuel Price Data Annual'!AG$28</f>
        <v>4.1153372372377315E-5</v>
      </c>
      <c r="AH5" s="4">
        <f>'Poland Fuel Price Data Annual'!AH$28</f>
        <v>4.1501597887605711E-5</v>
      </c>
      <c r="AI5" s="4">
        <f>'Poland Fuel Price Data Annual'!AI$28</f>
        <v>4.1849823402834223E-5</v>
      </c>
      <c r="AJ5" s="4">
        <f>'Poland Fuel Price Data Annual'!AJ$28</f>
        <v>4.2198048918062734E-5</v>
      </c>
      <c r="AK5" s="4">
        <f>'Poland Fuel Price Data Annual'!AK$28</f>
        <v>4.2546274433291137E-5</v>
      </c>
    </row>
    <row r="6" spans="1:37" x14ac:dyDescent="0.25">
      <c r="A6" s="2" t="s">
        <v>3</v>
      </c>
      <c r="B6" s="4">
        <f>'Poland Fuel Price Data Annual'!B$28</f>
        <v>2.9983836514729607E-5</v>
      </c>
      <c r="C6" s="4">
        <f>'Poland Fuel Price Data Annual'!C$28</f>
        <v>3.0483904551133272E-5</v>
      </c>
      <c r="D6" s="4">
        <f>'Poland Fuel Price Data Annual'!D$28</f>
        <v>3.0983972587536933E-5</v>
      </c>
      <c r="E6" s="4">
        <f>'Poland Fuel Price Data Annual'!E$28</f>
        <v>3.1484040623940598E-5</v>
      </c>
      <c r="F6" s="4">
        <f>'Poland Fuel Price Data Annual'!F$28</f>
        <v>3.1984108660344263E-5</v>
      </c>
      <c r="G6" s="4">
        <f>'Poland Fuel Price Data Annual'!G$28</f>
        <v>3.2484176696747927E-5</v>
      </c>
      <c r="H6" s="4">
        <f>'Poland Fuel Price Data Annual'!H$28</f>
        <v>3.2785837172149196E-5</v>
      </c>
      <c r="I6" s="4">
        <f>'Poland Fuel Price Data Annual'!I$28</f>
        <v>3.3087497647550572E-5</v>
      </c>
      <c r="J6" s="4">
        <f>'Poland Fuel Price Data Annual'!J$28</f>
        <v>3.3389158122952071E-5</v>
      </c>
      <c r="K6" s="4">
        <f>'Poland Fuel Price Data Annual'!K$28</f>
        <v>3.3690818598353454E-5</v>
      </c>
      <c r="L6" s="4">
        <f>'Poland Fuel Price Data Annual'!L$28</f>
        <v>3.3992479073754838E-5</v>
      </c>
      <c r="M6" s="4">
        <f>'Poland Fuel Price Data Annual'!M$28</f>
        <v>3.4298188683054291E-5</v>
      </c>
      <c r="N6" s="4">
        <f>'Poland Fuel Price Data Annual'!N$28</f>
        <v>3.4603898292353737E-5</v>
      </c>
      <c r="O6" s="4">
        <f>'Poland Fuel Price Data Annual'!O$28</f>
        <v>3.4909607901653082E-5</v>
      </c>
      <c r="P6" s="4">
        <f>'Poland Fuel Price Data Annual'!P$28</f>
        <v>3.5215317510952528E-5</v>
      </c>
      <c r="Q6" s="4">
        <f>'Poland Fuel Price Data Annual'!Q$28</f>
        <v>3.5521027120251873E-5</v>
      </c>
      <c r="R6" s="4">
        <f>'Poland Fuel Price Data Annual'!R$28</f>
        <v>3.5853056099888322E-5</v>
      </c>
      <c r="S6" s="4">
        <f>'Poland Fuel Price Data Annual'!S$28</f>
        <v>3.6185085079524785E-5</v>
      </c>
      <c r="T6" s="4">
        <f>'Poland Fuel Price Data Annual'!T$28</f>
        <v>3.6517114059161241E-5</v>
      </c>
      <c r="U6" s="4">
        <f>'Poland Fuel Price Data Annual'!U$28</f>
        <v>3.6849143038797697E-5</v>
      </c>
      <c r="V6" s="4">
        <f>'Poland Fuel Price Data Annual'!V$28</f>
        <v>3.7181172018434038E-5</v>
      </c>
      <c r="W6" s="4">
        <f>'Poland Fuel Price Data Annual'!W$28</f>
        <v>3.7557741470948706E-5</v>
      </c>
      <c r="X6" s="4">
        <f>'Poland Fuel Price Data Annual'!X$28</f>
        <v>3.7934310923463143E-5</v>
      </c>
      <c r="Y6" s="4">
        <f>'Poland Fuel Price Data Annual'!Y$28</f>
        <v>3.8310880375977696E-5</v>
      </c>
      <c r="Z6" s="4">
        <f>'Poland Fuel Price Data Annual'!Z$28</f>
        <v>3.868744982849214E-5</v>
      </c>
      <c r="AA6" s="4">
        <f>'Poland Fuel Price Data Annual'!AA$28</f>
        <v>3.9064019281006686E-5</v>
      </c>
      <c r="AB6" s="4">
        <f>'Poland Fuel Price Data Annual'!AB$28</f>
        <v>3.9412244796234981E-5</v>
      </c>
      <c r="AC6" s="4">
        <f>'Poland Fuel Price Data Annual'!AC$28</f>
        <v>3.9760470311463486E-5</v>
      </c>
      <c r="AD6" s="4">
        <f>'Poland Fuel Price Data Annual'!AD$28</f>
        <v>4.0108695826691889E-5</v>
      </c>
      <c r="AE6" s="4">
        <f>'Poland Fuel Price Data Annual'!AE$28</f>
        <v>4.04569213419204E-5</v>
      </c>
      <c r="AF6" s="4">
        <f>'Poland Fuel Price Data Annual'!AF$28</f>
        <v>4.0805146857148797E-5</v>
      </c>
      <c r="AG6" s="4">
        <f>'Poland Fuel Price Data Annual'!AG$28</f>
        <v>4.1153372372377315E-5</v>
      </c>
      <c r="AH6" s="4">
        <f>'Poland Fuel Price Data Annual'!AH$28</f>
        <v>4.1501597887605711E-5</v>
      </c>
      <c r="AI6" s="4">
        <f>'Poland Fuel Price Data Annual'!AI$28</f>
        <v>4.1849823402834223E-5</v>
      </c>
      <c r="AJ6" s="4">
        <f>'Poland Fuel Price Data Annual'!AJ$28</f>
        <v>4.2198048918062734E-5</v>
      </c>
      <c r="AK6" s="4">
        <f>'Poland Fuel Price Data Annual'!AK$28</f>
        <v>4.2546274433291137E-5</v>
      </c>
    </row>
    <row r="7" spans="1:37" x14ac:dyDescent="0.25">
      <c r="A7" s="2" t="s">
        <v>20</v>
      </c>
      <c r="B7" s="4">
        <f>'Poland Fuel Price Data Annual'!B$28</f>
        <v>2.9983836514729607E-5</v>
      </c>
      <c r="C7" s="4">
        <f>'Poland Fuel Price Data Annual'!C$28</f>
        <v>3.0483904551133272E-5</v>
      </c>
      <c r="D7" s="4">
        <f>'Poland Fuel Price Data Annual'!D$28</f>
        <v>3.0983972587536933E-5</v>
      </c>
      <c r="E7" s="4">
        <f>'Poland Fuel Price Data Annual'!E$28</f>
        <v>3.1484040623940598E-5</v>
      </c>
      <c r="F7" s="4">
        <f>'Poland Fuel Price Data Annual'!F$28</f>
        <v>3.1984108660344263E-5</v>
      </c>
      <c r="G7" s="4">
        <f>'Poland Fuel Price Data Annual'!G$28</f>
        <v>3.2484176696747927E-5</v>
      </c>
      <c r="H7" s="4">
        <f>'Poland Fuel Price Data Annual'!H$28</f>
        <v>3.2785837172149196E-5</v>
      </c>
      <c r="I7" s="4">
        <f>'Poland Fuel Price Data Annual'!I$28</f>
        <v>3.3087497647550572E-5</v>
      </c>
      <c r="J7" s="4">
        <f>'Poland Fuel Price Data Annual'!J$28</f>
        <v>3.3389158122952071E-5</v>
      </c>
      <c r="K7" s="4">
        <f>'Poland Fuel Price Data Annual'!K$28</f>
        <v>3.3690818598353454E-5</v>
      </c>
      <c r="L7" s="4">
        <f>'Poland Fuel Price Data Annual'!L$28</f>
        <v>3.3992479073754838E-5</v>
      </c>
      <c r="M7" s="4">
        <f>'Poland Fuel Price Data Annual'!M$28</f>
        <v>3.4298188683054291E-5</v>
      </c>
      <c r="N7" s="4">
        <f>'Poland Fuel Price Data Annual'!N$28</f>
        <v>3.4603898292353737E-5</v>
      </c>
      <c r="O7" s="4">
        <f>'Poland Fuel Price Data Annual'!O$28</f>
        <v>3.4909607901653082E-5</v>
      </c>
      <c r="P7" s="4">
        <f>'Poland Fuel Price Data Annual'!P$28</f>
        <v>3.5215317510952528E-5</v>
      </c>
      <c r="Q7" s="4">
        <f>'Poland Fuel Price Data Annual'!Q$28</f>
        <v>3.5521027120251873E-5</v>
      </c>
      <c r="R7" s="4">
        <f>'Poland Fuel Price Data Annual'!R$28</f>
        <v>3.5853056099888322E-5</v>
      </c>
      <c r="S7" s="4">
        <f>'Poland Fuel Price Data Annual'!S$28</f>
        <v>3.6185085079524785E-5</v>
      </c>
      <c r="T7" s="4">
        <f>'Poland Fuel Price Data Annual'!T$28</f>
        <v>3.6517114059161241E-5</v>
      </c>
      <c r="U7" s="4">
        <f>'Poland Fuel Price Data Annual'!U$28</f>
        <v>3.6849143038797697E-5</v>
      </c>
      <c r="V7" s="4">
        <f>'Poland Fuel Price Data Annual'!V$28</f>
        <v>3.7181172018434038E-5</v>
      </c>
      <c r="W7" s="4">
        <f>'Poland Fuel Price Data Annual'!W$28</f>
        <v>3.7557741470948706E-5</v>
      </c>
      <c r="X7" s="4">
        <f>'Poland Fuel Price Data Annual'!X$28</f>
        <v>3.7934310923463143E-5</v>
      </c>
      <c r="Y7" s="4">
        <f>'Poland Fuel Price Data Annual'!Y$28</f>
        <v>3.8310880375977696E-5</v>
      </c>
      <c r="Z7" s="4">
        <f>'Poland Fuel Price Data Annual'!Z$28</f>
        <v>3.868744982849214E-5</v>
      </c>
      <c r="AA7" s="4">
        <f>'Poland Fuel Price Data Annual'!AA$28</f>
        <v>3.9064019281006686E-5</v>
      </c>
      <c r="AB7" s="4">
        <f>'Poland Fuel Price Data Annual'!AB$28</f>
        <v>3.9412244796234981E-5</v>
      </c>
      <c r="AC7" s="4">
        <f>'Poland Fuel Price Data Annual'!AC$28</f>
        <v>3.9760470311463486E-5</v>
      </c>
      <c r="AD7" s="4">
        <f>'Poland Fuel Price Data Annual'!AD$28</f>
        <v>4.0108695826691889E-5</v>
      </c>
      <c r="AE7" s="4">
        <f>'Poland Fuel Price Data Annual'!AE$28</f>
        <v>4.04569213419204E-5</v>
      </c>
      <c r="AF7" s="4">
        <f>'Poland Fuel Price Data Annual'!AF$28</f>
        <v>4.0805146857148797E-5</v>
      </c>
      <c r="AG7" s="4">
        <f>'Poland Fuel Price Data Annual'!AG$28</f>
        <v>4.1153372372377315E-5</v>
      </c>
      <c r="AH7" s="4">
        <f>'Poland Fuel Price Data Annual'!AH$28</f>
        <v>4.1501597887605711E-5</v>
      </c>
      <c r="AI7" s="4">
        <f>'Poland Fuel Price Data Annual'!AI$28</f>
        <v>4.1849823402834223E-5</v>
      </c>
      <c r="AJ7" s="4">
        <f>'Poland Fuel Price Data Annual'!AJ$28</f>
        <v>4.2198048918062734E-5</v>
      </c>
      <c r="AK7" s="4">
        <f>'Poland Fuel Price Data Annual'!AK$28</f>
        <v>4.2546274433291137E-5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ref="AB8:AK8" si="0">TREND($R8:$AA8,$R$1:$AA$1,AB$1)</f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  <ignoredErrors>
    <ignoredError sqref="A3:AK3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Annual'!B44</f>
        <v>2.4960999044058772E-5</v>
      </c>
      <c r="C2" s="4">
        <f>'Poland Fuel Price Data Annual'!C44</f>
        <v>2.7327246309726858E-5</v>
      </c>
      <c r="D2" s="4">
        <f>'Poland Fuel Price Data Annual'!D44</f>
        <v>2.9693493575394947E-5</v>
      </c>
      <c r="E2" s="4">
        <f>'Poland Fuel Price Data Annual'!E44</f>
        <v>3.2059740841063761E-5</v>
      </c>
      <c r="F2" s="4">
        <f>'Poland Fuel Price Data Annual'!F44</f>
        <v>3.4425988106731856E-5</v>
      </c>
      <c r="G2" s="4">
        <f>'Poland Fuel Price Data Annual'!G44</f>
        <v>3.6792235372399945E-5</v>
      </c>
      <c r="H2" s="4">
        <f>'Poland Fuel Price Data Annual'!H44</f>
        <v>3.9158482638068027E-5</v>
      </c>
      <c r="I2" s="4">
        <f>'Poland Fuel Price Data Annual'!I44</f>
        <v>4.1524729903736123E-5</v>
      </c>
      <c r="J2" s="4">
        <f>'Poland Fuel Price Data Annual'!J44</f>
        <v>4.3890977169404212E-5</v>
      </c>
      <c r="K2" s="4">
        <f>'Poland Fuel Price Data Annual'!K44</f>
        <v>4.6257224435072294E-5</v>
      </c>
      <c r="L2" s="4">
        <f>'Poland Fuel Price Data Annual'!L44</f>
        <v>4.862347170074039E-5</v>
      </c>
      <c r="M2" s="4">
        <f>'Poland Fuel Price Data Annual'!M44</f>
        <v>5.0989718966408472E-5</v>
      </c>
      <c r="N2" s="4">
        <f>'Poland Fuel Price Data Annual'!N44</f>
        <v>5.3355966232077293E-5</v>
      </c>
      <c r="O2" s="4">
        <f>'Poland Fuel Price Data Annual'!O44</f>
        <v>5.5722213497745381E-5</v>
      </c>
      <c r="P2" s="4">
        <f>'Poland Fuel Price Data Annual'!P44</f>
        <v>5.808846076341347E-5</v>
      </c>
      <c r="Q2" s="4">
        <f>'Poland Fuel Price Data Annual'!Q44</f>
        <v>6.0454708029081559E-5</v>
      </c>
      <c r="R2" s="4">
        <f>'Poland Fuel Price Data Annual'!R44</f>
        <v>6.2820955294749648E-5</v>
      </c>
      <c r="S2" s="4">
        <f>'Poland Fuel Price Data Annual'!S44</f>
        <v>6.5187202560417737E-5</v>
      </c>
      <c r="T2" s="4">
        <f>'Poland Fuel Price Data Annual'!T44</f>
        <v>6.7553449826085826E-5</v>
      </c>
      <c r="U2" s="4">
        <f>'Poland Fuel Price Data Annual'!U44</f>
        <v>6.9919697091753915E-5</v>
      </c>
      <c r="V2" s="4">
        <f>'Poland Fuel Price Data Annual'!V44</f>
        <v>7.2285944357422736E-5</v>
      </c>
      <c r="W2" s="4">
        <f>'Poland Fuel Price Data Annual'!W44</f>
        <v>7.4652191623090811E-5</v>
      </c>
      <c r="X2" s="4">
        <f>'Poland Fuel Price Data Annual'!X44</f>
        <v>7.70184388887589E-5</v>
      </c>
      <c r="Y2" s="4">
        <f>'Poland Fuel Price Data Annual'!Y44</f>
        <v>7.9384686154427002E-5</v>
      </c>
      <c r="Z2" s="4">
        <f>'Poland Fuel Price Data Annual'!Z44</f>
        <v>8.1750933420095091E-5</v>
      </c>
      <c r="AA2" s="4">
        <f>'Poland Fuel Price Data Annual'!AA44</f>
        <v>8.411718068576318E-5</v>
      </c>
      <c r="AB2" s="4">
        <f>'Poland Fuel Price Data Annual'!AB44</f>
        <v>8.6483427951431269E-5</v>
      </c>
      <c r="AC2" s="4">
        <f>'Poland Fuel Price Data Annual'!AC44</f>
        <v>8.8849675217099344E-5</v>
      </c>
      <c r="AD2" s="4">
        <f>'Poland Fuel Price Data Annual'!AD44</f>
        <v>9.1215922482767447E-5</v>
      </c>
      <c r="AE2" s="4">
        <f>'Poland Fuel Price Data Annual'!AE44</f>
        <v>9.3582169748436254E-5</v>
      </c>
      <c r="AF2" s="4">
        <f>'Poland Fuel Price Data Annual'!AF44</f>
        <v>9.5948417014104343E-5</v>
      </c>
      <c r="AG2" s="4">
        <f>'Poland Fuel Price Data Annual'!AG44</f>
        <v>9.8314664279772432E-5</v>
      </c>
      <c r="AH2" s="4">
        <f>'Poland Fuel Price Data Annual'!AH44</f>
        <v>1.0068091154544052E-4</v>
      </c>
      <c r="AI2" s="4">
        <f>'Poland Fuel Price Data Annual'!AI44</f>
        <v>1.0304715881110862E-4</v>
      </c>
      <c r="AJ2" s="4">
        <f>'Poland Fuel Price Data Annual'!AJ44</f>
        <v>1.0541340607677671E-4</v>
      </c>
      <c r="AK2" s="4">
        <f>'Poland Fuel Price Data Annual'!AK44</f>
        <v>1.0777965334244479E-4</v>
      </c>
    </row>
    <row r="3" spans="1:37" x14ac:dyDescent="0.25">
      <c r="A3" s="2" t="s">
        <v>2</v>
      </c>
      <c r="B3" s="15">
        <v>0</v>
      </c>
      <c r="C3" s="15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5">
        <f t="shared" ref="AB3:AK8" si="0">TREND($R3:$AA3,$R$1:$AA$1,AB$1)</f>
        <v>0</v>
      </c>
      <c r="AC3" s="15">
        <f t="shared" si="0"/>
        <v>0</v>
      </c>
      <c r="AD3" s="15">
        <f t="shared" si="0"/>
        <v>0</v>
      </c>
      <c r="AE3" s="15">
        <f t="shared" si="0"/>
        <v>0</v>
      </c>
      <c r="AF3" s="15">
        <f t="shared" si="0"/>
        <v>0</v>
      </c>
      <c r="AG3" s="15">
        <f t="shared" si="0"/>
        <v>0</v>
      </c>
      <c r="AH3" s="15">
        <f t="shared" si="0"/>
        <v>0</v>
      </c>
      <c r="AI3" s="15">
        <f t="shared" si="0"/>
        <v>0</v>
      </c>
      <c r="AJ3" s="15">
        <f t="shared" si="0"/>
        <v>0</v>
      </c>
      <c r="AK3" s="15">
        <f t="shared" si="0"/>
        <v>0</v>
      </c>
    </row>
    <row r="4" spans="1:37" x14ac:dyDescent="0.25">
      <c r="A4" s="2" t="s">
        <v>4</v>
      </c>
      <c r="B4" s="15">
        <v>0</v>
      </c>
      <c r="C4" s="1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5">
        <f t="shared" si="0"/>
        <v>0</v>
      </c>
      <c r="AC4" s="15">
        <f t="shared" si="0"/>
        <v>0</v>
      </c>
      <c r="AD4" s="15">
        <f t="shared" si="0"/>
        <v>0</v>
      </c>
      <c r="AE4" s="15">
        <f t="shared" si="0"/>
        <v>0</v>
      </c>
      <c r="AF4" s="15">
        <f t="shared" si="0"/>
        <v>0</v>
      </c>
      <c r="AG4" s="15">
        <f t="shared" si="0"/>
        <v>0</v>
      </c>
      <c r="AH4" s="15">
        <f t="shared" si="0"/>
        <v>0</v>
      </c>
      <c r="AI4" s="15">
        <f t="shared" si="0"/>
        <v>0</v>
      </c>
      <c r="AJ4" s="15">
        <f t="shared" si="0"/>
        <v>0</v>
      </c>
      <c r="AK4" s="15">
        <f t="shared" si="0"/>
        <v>0</v>
      </c>
    </row>
    <row r="5" spans="1:37" x14ac:dyDescent="0.25">
      <c r="A5" s="2" t="s">
        <v>5</v>
      </c>
      <c r="B5" s="15">
        <v>0</v>
      </c>
      <c r="C5" s="1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5">
        <f t="shared" si="0"/>
        <v>0</v>
      </c>
      <c r="AC5" s="15">
        <f t="shared" si="0"/>
        <v>0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0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0</v>
      </c>
    </row>
    <row r="6" spans="1:37" x14ac:dyDescent="0.25">
      <c r="A6" s="2" t="s">
        <v>3</v>
      </c>
      <c r="B6" s="15">
        <v>0</v>
      </c>
      <c r="C6" s="15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5">
        <f t="shared" si="0"/>
        <v>0</v>
      </c>
      <c r="AC6" s="15">
        <f t="shared" si="0"/>
        <v>0</v>
      </c>
      <c r="AD6" s="15">
        <f t="shared" si="0"/>
        <v>0</v>
      </c>
      <c r="AE6" s="15">
        <f t="shared" si="0"/>
        <v>0</v>
      </c>
      <c r="AF6" s="15">
        <f t="shared" si="0"/>
        <v>0</v>
      </c>
      <c r="AG6" s="15">
        <f t="shared" si="0"/>
        <v>0</v>
      </c>
      <c r="AH6" s="15">
        <f t="shared" si="0"/>
        <v>0</v>
      </c>
      <c r="AI6" s="15">
        <f t="shared" si="0"/>
        <v>0</v>
      </c>
      <c r="AJ6" s="15">
        <f t="shared" si="0"/>
        <v>0</v>
      </c>
      <c r="AK6" s="15">
        <f t="shared" si="0"/>
        <v>0</v>
      </c>
    </row>
    <row r="7" spans="1:37" x14ac:dyDescent="0.25">
      <c r="A7" s="2" t="s">
        <v>20</v>
      </c>
      <c r="B7" s="15">
        <f t="shared" ref="B7:C7" si="1">B3</f>
        <v>0</v>
      </c>
      <c r="C7" s="15">
        <f t="shared" si="1"/>
        <v>0</v>
      </c>
      <c r="D7" s="1">
        <f t="shared" ref="D7:AA7" si="2">D3</f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5">
        <f t="shared" si="0"/>
        <v>0</v>
      </c>
      <c r="AC7" s="15">
        <f t="shared" si="0"/>
        <v>0</v>
      </c>
      <c r="AD7" s="15">
        <f t="shared" si="0"/>
        <v>0</v>
      </c>
      <c r="AE7" s="15">
        <f t="shared" si="0"/>
        <v>0</v>
      </c>
      <c r="AF7" s="15">
        <f t="shared" si="0"/>
        <v>0</v>
      </c>
      <c r="AG7" s="15">
        <f t="shared" si="0"/>
        <v>0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si="0"/>
        <v>0</v>
      </c>
    </row>
    <row r="8" spans="1:37" x14ac:dyDescent="0.25">
      <c r="A8" s="2" t="s">
        <v>22</v>
      </c>
      <c r="B8" s="15">
        <v>0</v>
      </c>
      <c r="C8" s="15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0"/>
        <v>0</v>
      </c>
      <c r="AC8" s="15">
        <f t="shared" si="0"/>
        <v>0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0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Annual'!B40</f>
        <v>2.9752813869270665E-5</v>
      </c>
      <c r="C2" s="4">
        <f>'Poland Fuel Price Data Annual'!C40</f>
        <v>3.2573314536724941E-5</v>
      </c>
      <c r="D2" s="4">
        <f>'Poland Fuel Price Data Annual'!D40</f>
        <v>3.5393815204179217E-5</v>
      </c>
      <c r="E2" s="4">
        <f>'Poland Fuel Price Data Annual'!E40</f>
        <v>3.8214315871634361E-5</v>
      </c>
      <c r="F2" s="4">
        <f>'Poland Fuel Price Data Annual'!F40</f>
        <v>4.1034816539088637E-5</v>
      </c>
      <c r="G2" s="4">
        <f>'Poland Fuel Price Data Annual'!G40</f>
        <v>4.3855317206542913E-5</v>
      </c>
      <c r="H2" s="4">
        <f>'Poland Fuel Price Data Annual'!H40</f>
        <v>4.6675817873997189E-5</v>
      </c>
      <c r="I2" s="4">
        <f>'Poland Fuel Price Data Annual'!I40</f>
        <v>4.9496318541451464E-5</v>
      </c>
      <c r="J2" s="4">
        <f>'Poland Fuel Price Data Annual'!J40</f>
        <v>5.231681920890574E-5</v>
      </c>
      <c r="K2" s="4">
        <f>'Poland Fuel Price Data Annual'!K40</f>
        <v>5.5137319876360016E-5</v>
      </c>
      <c r="L2" s="4">
        <f>'Poland Fuel Price Data Annual'!L40</f>
        <v>5.7957820543814292E-5</v>
      </c>
      <c r="M2" s="4">
        <f>'Poland Fuel Price Data Annual'!M40</f>
        <v>6.0778321211268568E-5</v>
      </c>
      <c r="N2" s="4">
        <f>'Poland Fuel Price Data Annual'!N40</f>
        <v>6.3598821878723712E-5</v>
      </c>
      <c r="O2" s="4">
        <f>'Poland Fuel Price Data Annual'!O40</f>
        <v>6.6419322546177988E-5</v>
      </c>
      <c r="P2" s="4">
        <f>'Poland Fuel Price Data Annual'!P40</f>
        <v>6.9239823213632264E-5</v>
      </c>
      <c r="Q2" s="4">
        <f>'Poland Fuel Price Data Annual'!Q40</f>
        <v>7.206032388108654E-5</v>
      </c>
      <c r="R2" s="4">
        <f>'Poland Fuel Price Data Annual'!R40</f>
        <v>7.4880824548540816E-5</v>
      </c>
      <c r="S2" s="4">
        <f>'Poland Fuel Price Data Annual'!S40</f>
        <v>7.7701325215995092E-5</v>
      </c>
      <c r="T2" s="4">
        <f>'Poland Fuel Price Data Annual'!T40</f>
        <v>8.0521825883449367E-5</v>
      </c>
      <c r="U2" s="4">
        <f>'Poland Fuel Price Data Annual'!U40</f>
        <v>8.3342326550903643E-5</v>
      </c>
      <c r="V2" s="4">
        <f>'Poland Fuel Price Data Annual'!V40</f>
        <v>8.6162827218358787E-5</v>
      </c>
      <c r="W2" s="4">
        <f>'Poland Fuel Price Data Annual'!W40</f>
        <v>8.8983327885813063E-5</v>
      </c>
      <c r="X2" s="4">
        <f>'Poland Fuel Price Data Annual'!X40</f>
        <v>9.1803828553267339E-5</v>
      </c>
      <c r="Y2" s="4">
        <f>'Poland Fuel Price Data Annual'!Y40</f>
        <v>9.4624329220721615E-5</v>
      </c>
      <c r="Z2" s="4">
        <f>'Poland Fuel Price Data Annual'!Z40</f>
        <v>9.7444829888175891E-5</v>
      </c>
      <c r="AA2" s="4">
        <f>'Poland Fuel Price Data Annual'!AA40</f>
        <v>1.0026533055563017E-4</v>
      </c>
      <c r="AB2" s="4">
        <f>'Poland Fuel Price Data Annual'!AB40</f>
        <v>1.0308583122308444E-4</v>
      </c>
      <c r="AC2" s="4">
        <f>'Poland Fuel Price Data Annual'!AC40</f>
        <v>1.0590633189053872E-4</v>
      </c>
      <c r="AD2" s="4">
        <f>'Poland Fuel Price Data Annual'!AD40</f>
        <v>1.0872683255799299E-4</v>
      </c>
      <c r="AE2" s="4">
        <f>'Poland Fuel Price Data Annual'!AE40</f>
        <v>1.1154733322544814E-4</v>
      </c>
      <c r="AF2" s="4">
        <f>'Poland Fuel Price Data Annual'!AF40</f>
        <v>1.1436783389290241E-4</v>
      </c>
      <c r="AG2" s="4">
        <f>'Poland Fuel Price Data Annual'!AG40</f>
        <v>1.1718833456035669E-4</v>
      </c>
      <c r="AH2" s="4">
        <f>'Poland Fuel Price Data Annual'!AH40</f>
        <v>1.2000883522781097E-4</v>
      </c>
      <c r="AI2" s="4">
        <f>'Poland Fuel Price Data Annual'!AI40</f>
        <v>1.2282933589526524E-4</v>
      </c>
      <c r="AJ2" s="4">
        <f>'Poland Fuel Price Data Annual'!AJ40</f>
        <v>1.2564983656271952E-4</v>
      </c>
      <c r="AK2" s="4">
        <f>'Poland Fuel Price Data Annual'!AK40</f>
        <v>1.2847033723017379E-4</v>
      </c>
    </row>
    <row r="3" spans="1:37" x14ac:dyDescent="0.25">
      <c r="A3" s="2" t="s">
        <v>2</v>
      </c>
      <c r="B3" s="15">
        <f t="shared" ref="B3:AI8" ca="1" si="0">TREND($R3:$AA3,$R$1:$AA$1,B$1)</f>
        <v>0</v>
      </c>
      <c r="C3" s="15">
        <f t="shared" ca="1" si="0"/>
        <v>0</v>
      </c>
      <c r="D3" s="15">
        <f t="shared" ca="1" si="0"/>
        <v>0</v>
      </c>
      <c r="E3" s="15">
        <f t="shared" ca="1" si="0"/>
        <v>0</v>
      </c>
      <c r="F3" s="15">
        <f t="shared" ca="1" si="0"/>
        <v>0</v>
      </c>
      <c r="G3" s="15">
        <f t="shared" ca="1" si="0"/>
        <v>0</v>
      </c>
      <c r="H3" s="15">
        <f t="shared" ca="1" si="0"/>
        <v>0</v>
      </c>
      <c r="I3" s="15">
        <f t="shared" ca="1" si="0"/>
        <v>0</v>
      </c>
      <c r="J3" s="15">
        <f t="shared" ca="1" si="0"/>
        <v>0</v>
      </c>
      <c r="K3" s="15">
        <f t="shared" ca="1" si="0"/>
        <v>0</v>
      </c>
      <c r="L3" s="15">
        <f t="shared" ca="1" si="0"/>
        <v>0</v>
      </c>
      <c r="M3" s="15">
        <f t="shared" ca="1" si="0"/>
        <v>0</v>
      </c>
      <c r="N3" s="15">
        <f t="shared" ca="1" si="0"/>
        <v>0</v>
      </c>
      <c r="O3" s="15">
        <f t="shared" ca="1" si="0"/>
        <v>0</v>
      </c>
      <c r="P3" s="15">
        <f t="shared" ca="1" si="0"/>
        <v>0</v>
      </c>
      <c r="Q3" s="15">
        <f t="shared" ca="1" si="0"/>
        <v>0</v>
      </c>
      <c r="R3" s="15">
        <f t="shared" ca="1" si="0"/>
        <v>0</v>
      </c>
      <c r="S3" s="15">
        <f t="shared" ca="1" si="0"/>
        <v>0</v>
      </c>
      <c r="T3" s="15">
        <f t="shared" ca="1" si="0"/>
        <v>0</v>
      </c>
      <c r="U3" s="15">
        <f t="shared" ca="1" si="0"/>
        <v>0</v>
      </c>
      <c r="V3" s="15">
        <f t="shared" ca="1" si="0"/>
        <v>0</v>
      </c>
      <c r="W3" s="15">
        <f t="shared" ca="1" si="0"/>
        <v>0</v>
      </c>
      <c r="X3" s="15">
        <f t="shared" ca="1" si="0"/>
        <v>0</v>
      </c>
      <c r="Y3" s="15">
        <f t="shared" ca="1" si="0"/>
        <v>0</v>
      </c>
      <c r="Z3" s="15">
        <f t="shared" ca="1" si="0"/>
        <v>0</v>
      </c>
      <c r="AA3" s="15">
        <f t="shared" ca="1" si="0"/>
        <v>0</v>
      </c>
      <c r="AB3" s="15">
        <f t="shared" ca="1" si="0"/>
        <v>0</v>
      </c>
      <c r="AC3" s="15">
        <f t="shared" ca="1" si="0"/>
        <v>0</v>
      </c>
      <c r="AD3" s="15">
        <f t="shared" ca="1" si="0"/>
        <v>0</v>
      </c>
      <c r="AE3" s="15">
        <f t="shared" ca="1" si="0"/>
        <v>0</v>
      </c>
      <c r="AF3" s="15">
        <f t="shared" ca="1" si="0"/>
        <v>0</v>
      </c>
      <c r="AG3" s="15">
        <f t="shared" ca="1" si="0"/>
        <v>0</v>
      </c>
      <c r="AH3" s="15">
        <f t="shared" ca="1" si="0"/>
        <v>0</v>
      </c>
      <c r="AI3" s="15">
        <f t="shared" ca="1" si="0"/>
        <v>0</v>
      </c>
      <c r="AJ3" s="15">
        <f t="shared" ref="AJ3:AK8" ca="1" si="1">TREND($R3:$AA3,$R$1:$AA$1,AJ$1)</f>
        <v>0</v>
      </c>
      <c r="AK3" s="15">
        <f t="shared" ca="1" si="1"/>
        <v>0</v>
      </c>
    </row>
    <row r="4" spans="1:37" x14ac:dyDescent="0.25">
      <c r="A4" s="2" t="s">
        <v>4</v>
      </c>
      <c r="B4" s="15">
        <f t="shared" ca="1" si="0"/>
        <v>0</v>
      </c>
      <c r="C4" s="15">
        <f t="shared" ca="1" si="0"/>
        <v>0</v>
      </c>
      <c r="D4" s="15">
        <f t="shared" ca="1" si="0"/>
        <v>0</v>
      </c>
      <c r="E4" s="15">
        <f t="shared" ca="1" si="0"/>
        <v>0</v>
      </c>
      <c r="F4" s="15">
        <f t="shared" ca="1" si="0"/>
        <v>0</v>
      </c>
      <c r="G4" s="15">
        <f t="shared" ca="1" si="0"/>
        <v>0</v>
      </c>
      <c r="H4" s="15">
        <f t="shared" ca="1" si="0"/>
        <v>0</v>
      </c>
      <c r="I4" s="15">
        <f t="shared" ca="1" si="0"/>
        <v>0</v>
      </c>
      <c r="J4" s="15">
        <f t="shared" ca="1" si="0"/>
        <v>0</v>
      </c>
      <c r="K4" s="15">
        <f t="shared" ca="1" si="0"/>
        <v>0</v>
      </c>
      <c r="L4" s="15">
        <f t="shared" ca="1" si="0"/>
        <v>0</v>
      </c>
      <c r="M4" s="15">
        <f t="shared" ca="1" si="0"/>
        <v>0</v>
      </c>
      <c r="N4" s="15">
        <f t="shared" ca="1" si="0"/>
        <v>0</v>
      </c>
      <c r="O4" s="15">
        <f t="shared" ca="1" si="0"/>
        <v>0</v>
      </c>
      <c r="P4" s="15">
        <f t="shared" ca="1" si="0"/>
        <v>0</v>
      </c>
      <c r="Q4" s="15">
        <f t="shared" ca="1" si="0"/>
        <v>0</v>
      </c>
      <c r="R4" s="15">
        <f t="shared" ca="1" si="0"/>
        <v>0</v>
      </c>
      <c r="S4" s="15">
        <f t="shared" ca="1" si="0"/>
        <v>0</v>
      </c>
      <c r="T4" s="15">
        <f t="shared" ca="1" si="0"/>
        <v>0</v>
      </c>
      <c r="U4" s="15">
        <f t="shared" ca="1" si="0"/>
        <v>0</v>
      </c>
      <c r="V4" s="15">
        <f t="shared" ca="1" si="0"/>
        <v>0</v>
      </c>
      <c r="W4" s="15">
        <f t="shared" ca="1" si="0"/>
        <v>0</v>
      </c>
      <c r="X4" s="15">
        <f t="shared" ca="1" si="0"/>
        <v>0</v>
      </c>
      <c r="Y4" s="15">
        <f t="shared" ca="1" si="0"/>
        <v>0</v>
      </c>
      <c r="Z4" s="15">
        <f t="shared" ca="1" si="0"/>
        <v>0</v>
      </c>
      <c r="AA4" s="15">
        <f t="shared" ca="1" si="0"/>
        <v>0</v>
      </c>
      <c r="AB4" s="15">
        <f t="shared" ca="1" si="0"/>
        <v>0</v>
      </c>
      <c r="AC4" s="15">
        <f t="shared" ca="1" si="0"/>
        <v>0</v>
      </c>
      <c r="AD4" s="15">
        <f t="shared" ca="1" si="0"/>
        <v>0</v>
      </c>
      <c r="AE4" s="15">
        <f t="shared" ca="1" si="0"/>
        <v>0</v>
      </c>
      <c r="AF4" s="15">
        <f t="shared" ca="1" si="0"/>
        <v>0</v>
      </c>
      <c r="AG4" s="15">
        <f t="shared" ca="1" si="0"/>
        <v>0</v>
      </c>
      <c r="AH4" s="15">
        <f t="shared" ca="1" si="0"/>
        <v>0</v>
      </c>
      <c r="AI4" s="15">
        <f t="shared" ca="1" si="0"/>
        <v>0</v>
      </c>
      <c r="AJ4" s="15">
        <f t="shared" ca="1" si="1"/>
        <v>0</v>
      </c>
      <c r="AK4" s="15">
        <f t="shared" ca="1" si="1"/>
        <v>0</v>
      </c>
    </row>
    <row r="5" spans="1:37" x14ac:dyDescent="0.25">
      <c r="A5" s="2" t="s">
        <v>5</v>
      </c>
      <c r="B5" s="15">
        <f t="shared" ca="1" si="0"/>
        <v>0</v>
      </c>
      <c r="C5" s="15">
        <f t="shared" ca="1" si="0"/>
        <v>0</v>
      </c>
      <c r="D5" s="15">
        <f t="shared" ca="1" si="0"/>
        <v>0</v>
      </c>
      <c r="E5" s="15">
        <f t="shared" ca="1" si="0"/>
        <v>0</v>
      </c>
      <c r="F5" s="15">
        <f t="shared" ca="1" si="0"/>
        <v>0</v>
      </c>
      <c r="G5" s="15">
        <f t="shared" ca="1" si="0"/>
        <v>0</v>
      </c>
      <c r="H5" s="15">
        <f t="shared" ca="1" si="0"/>
        <v>0</v>
      </c>
      <c r="I5" s="15">
        <f t="shared" ca="1" si="0"/>
        <v>0</v>
      </c>
      <c r="J5" s="15">
        <f t="shared" ca="1" si="0"/>
        <v>0</v>
      </c>
      <c r="K5" s="15">
        <f t="shared" ca="1" si="0"/>
        <v>0</v>
      </c>
      <c r="L5" s="15">
        <f t="shared" ca="1" si="0"/>
        <v>0</v>
      </c>
      <c r="M5" s="15">
        <f t="shared" ca="1" si="0"/>
        <v>0</v>
      </c>
      <c r="N5" s="15">
        <f t="shared" ca="1" si="0"/>
        <v>0</v>
      </c>
      <c r="O5" s="15">
        <f t="shared" ca="1" si="0"/>
        <v>0</v>
      </c>
      <c r="P5" s="15">
        <f t="shared" ca="1" si="0"/>
        <v>0</v>
      </c>
      <c r="Q5" s="15">
        <f t="shared" ca="1" si="0"/>
        <v>0</v>
      </c>
      <c r="R5" s="15">
        <f t="shared" ca="1" si="0"/>
        <v>0</v>
      </c>
      <c r="S5" s="15">
        <f t="shared" ca="1" si="0"/>
        <v>0</v>
      </c>
      <c r="T5" s="15">
        <f t="shared" ca="1" si="0"/>
        <v>0</v>
      </c>
      <c r="U5" s="15">
        <f t="shared" ca="1" si="0"/>
        <v>0</v>
      </c>
      <c r="V5" s="15">
        <f t="shared" ca="1" si="0"/>
        <v>0</v>
      </c>
      <c r="W5" s="15">
        <f t="shared" ca="1" si="0"/>
        <v>0</v>
      </c>
      <c r="X5" s="15">
        <f t="shared" ca="1" si="0"/>
        <v>0</v>
      </c>
      <c r="Y5" s="15">
        <f t="shared" ca="1" si="0"/>
        <v>0</v>
      </c>
      <c r="Z5" s="15">
        <f t="shared" ca="1" si="0"/>
        <v>0</v>
      </c>
      <c r="AA5" s="15">
        <f t="shared" ca="1" si="0"/>
        <v>0</v>
      </c>
      <c r="AB5" s="15">
        <f t="shared" ca="1" si="0"/>
        <v>0</v>
      </c>
      <c r="AC5" s="15">
        <f t="shared" ca="1" si="0"/>
        <v>0</v>
      </c>
      <c r="AD5" s="15">
        <f t="shared" ca="1" si="0"/>
        <v>0</v>
      </c>
      <c r="AE5" s="15">
        <f t="shared" ca="1" si="0"/>
        <v>0</v>
      </c>
      <c r="AF5" s="15">
        <f t="shared" ca="1" si="0"/>
        <v>0</v>
      </c>
      <c r="AG5" s="15">
        <f t="shared" ca="1" si="0"/>
        <v>0</v>
      </c>
      <c r="AH5" s="15">
        <f t="shared" ca="1" si="0"/>
        <v>0</v>
      </c>
      <c r="AI5" s="15">
        <f t="shared" ca="1" si="0"/>
        <v>0</v>
      </c>
      <c r="AJ5" s="15">
        <f t="shared" ca="1" si="1"/>
        <v>0</v>
      </c>
      <c r="AK5" s="15">
        <f t="shared" ca="1" si="1"/>
        <v>0</v>
      </c>
    </row>
    <row r="6" spans="1:37" x14ac:dyDescent="0.25">
      <c r="A6" s="2" t="s">
        <v>3</v>
      </c>
      <c r="B6" s="15">
        <f t="shared" ca="1" si="0"/>
        <v>0</v>
      </c>
      <c r="C6" s="15">
        <f t="shared" ca="1" si="0"/>
        <v>0</v>
      </c>
      <c r="D6" s="15">
        <f t="shared" ca="1" si="0"/>
        <v>0</v>
      </c>
      <c r="E6" s="15">
        <f t="shared" ca="1" si="0"/>
        <v>0</v>
      </c>
      <c r="F6" s="15">
        <f t="shared" ca="1" si="0"/>
        <v>0</v>
      </c>
      <c r="G6" s="15">
        <f t="shared" ca="1" si="0"/>
        <v>0</v>
      </c>
      <c r="H6" s="15">
        <f t="shared" ca="1" si="0"/>
        <v>0</v>
      </c>
      <c r="I6" s="15">
        <f t="shared" ca="1" si="0"/>
        <v>0</v>
      </c>
      <c r="J6" s="15">
        <f t="shared" ca="1" si="0"/>
        <v>0</v>
      </c>
      <c r="K6" s="15">
        <f t="shared" ca="1" si="0"/>
        <v>0</v>
      </c>
      <c r="L6" s="15">
        <f t="shared" ca="1" si="0"/>
        <v>0</v>
      </c>
      <c r="M6" s="15">
        <f t="shared" ca="1" si="0"/>
        <v>0</v>
      </c>
      <c r="N6" s="15">
        <f t="shared" ca="1" si="0"/>
        <v>0</v>
      </c>
      <c r="O6" s="15">
        <f t="shared" ca="1" si="0"/>
        <v>0</v>
      </c>
      <c r="P6" s="15">
        <f t="shared" ca="1" si="0"/>
        <v>0</v>
      </c>
      <c r="Q6" s="15">
        <f t="shared" ca="1" si="0"/>
        <v>0</v>
      </c>
      <c r="R6" s="15">
        <f t="shared" ca="1" si="0"/>
        <v>0</v>
      </c>
      <c r="S6" s="15">
        <f t="shared" ca="1" si="0"/>
        <v>0</v>
      </c>
      <c r="T6" s="15">
        <f t="shared" ca="1" si="0"/>
        <v>0</v>
      </c>
      <c r="U6" s="15">
        <f t="shared" ca="1" si="0"/>
        <v>0</v>
      </c>
      <c r="V6" s="15">
        <f t="shared" ca="1" si="0"/>
        <v>0</v>
      </c>
      <c r="W6" s="15">
        <f t="shared" ca="1" si="0"/>
        <v>0</v>
      </c>
      <c r="X6" s="15">
        <f t="shared" ca="1" si="0"/>
        <v>0</v>
      </c>
      <c r="Y6" s="15">
        <f t="shared" ca="1" si="0"/>
        <v>0</v>
      </c>
      <c r="Z6" s="15">
        <f t="shared" ca="1" si="0"/>
        <v>0</v>
      </c>
      <c r="AA6" s="15">
        <f t="shared" ca="1" si="0"/>
        <v>0</v>
      </c>
      <c r="AB6" s="15">
        <f t="shared" ca="1" si="0"/>
        <v>0</v>
      </c>
      <c r="AC6" s="15">
        <f t="shared" ca="1" si="0"/>
        <v>0</v>
      </c>
      <c r="AD6" s="15">
        <f t="shared" ca="1" si="0"/>
        <v>0</v>
      </c>
      <c r="AE6" s="15">
        <f t="shared" ca="1" si="0"/>
        <v>0</v>
      </c>
      <c r="AF6" s="15">
        <f t="shared" ca="1" si="0"/>
        <v>0</v>
      </c>
      <c r="AG6" s="15">
        <f t="shared" ca="1" si="0"/>
        <v>0</v>
      </c>
      <c r="AH6" s="15">
        <f t="shared" ca="1" si="0"/>
        <v>0</v>
      </c>
      <c r="AI6" s="15">
        <f t="shared" ca="1" si="0"/>
        <v>0</v>
      </c>
      <c r="AJ6" s="15">
        <f t="shared" ca="1" si="1"/>
        <v>0</v>
      </c>
      <c r="AK6" s="15">
        <f t="shared" ca="1" si="1"/>
        <v>0</v>
      </c>
    </row>
    <row r="7" spans="1:37" x14ac:dyDescent="0.25">
      <c r="A7" s="2" t="s">
        <v>20</v>
      </c>
      <c r="B7" s="15">
        <f t="shared" ca="1" si="0"/>
        <v>0</v>
      </c>
      <c r="C7" s="15">
        <f t="shared" ca="1" si="0"/>
        <v>0</v>
      </c>
      <c r="D7" s="15">
        <f t="shared" ca="1" si="0"/>
        <v>0</v>
      </c>
      <c r="E7" s="15">
        <f t="shared" ca="1" si="0"/>
        <v>0</v>
      </c>
      <c r="F7" s="15">
        <f t="shared" ca="1" si="0"/>
        <v>0</v>
      </c>
      <c r="G7" s="15">
        <f t="shared" ca="1" si="0"/>
        <v>0</v>
      </c>
      <c r="H7" s="15">
        <f t="shared" ca="1" si="0"/>
        <v>0</v>
      </c>
      <c r="I7" s="15">
        <f t="shared" ca="1" si="0"/>
        <v>0</v>
      </c>
      <c r="J7" s="15">
        <f t="shared" ca="1" si="0"/>
        <v>0</v>
      </c>
      <c r="K7" s="15">
        <f t="shared" ca="1" si="0"/>
        <v>0</v>
      </c>
      <c r="L7" s="15">
        <f t="shared" ca="1" si="0"/>
        <v>0</v>
      </c>
      <c r="M7" s="15">
        <f t="shared" ca="1" si="0"/>
        <v>0</v>
      </c>
      <c r="N7" s="15">
        <f t="shared" ca="1" si="0"/>
        <v>0</v>
      </c>
      <c r="O7" s="15">
        <f t="shared" ca="1" si="0"/>
        <v>0</v>
      </c>
      <c r="P7" s="15">
        <f t="shared" ca="1" si="0"/>
        <v>0</v>
      </c>
      <c r="Q7" s="15">
        <f t="shared" ca="1" si="0"/>
        <v>0</v>
      </c>
      <c r="R7" s="15">
        <f t="shared" ca="1" si="0"/>
        <v>0</v>
      </c>
      <c r="S7" s="15">
        <f t="shared" ca="1" si="0"/>
        <v>0</v>
      </c>
      <c r="T7" s="15">
        <f t="shared" ca="1" si="0"/>
        <v>0</v>
      </c>
      <c r="U7" s="15">
        <f t="shared" ca="1" si="0"/>
        <v>0</v>
      </c>
      <c r="V7" s="15">
        <f t="shared" ca="1" si="0"/>
        <v>0</v>
      </c>
      <c r="W7" s="15">
        <f t="shared" ca="1" si="0"/>
        <v>0</v>
      </c>
      <c r="X7" s="15">
        <f t="shared" ca="1" si="0"/>
        <v>0</v>
      </c>
      <c r="Y7" s="15">
        <f t="shared" ca="1" si="0"/>
        <v>0</v>
      </c>
      <c r="Z7" s="15">
        <f t="shared" ca="1" si="0"/>
        <v>0</v>
      </c>
      <c r="AA7" s="15">
        <f t="shared" ca="1" si="0"/>
        <v>0</v>
      </c>
      <c r="AB7" s="15">
        <f t="shared" ca="1" si="0"/>
        <v>0</v>
      </c>
      <c r="AC7" s="15">
        <f t="shared" ca="1" si="0"/>
        <v>0</v>
      </c>
      <c r="AD7" s="15">
        <f t="shared" ca="1" si="0"/>
        <v>0</v>
      </c>
      <c r="AE7" s="15">
        <f t="shared" ca="1" si="0"/>
        <v>0</v>
      </c>
      <c r="AF7" s="15">
        <f t="shared" ca="1" si="0"/>
        <v>0</v>
      </c>
      <c r="AG7" s="15">
        <f t="shared" ca="1" si="0"/>
        <v>0</v>
      </c>
      <c r="AH7" s="15">
        <f t="shared" ca="1" si="0"/>
        <v>0</v>
      </c>
      <c r="AI7" s="15">
        <f t="shared" ca="1" si="0"/>
        <v>0</v>
      </c>
      <c r="AJ7" s="15">
        <f t="shared" ca="1" si="1"/>
        <v>0</v>
      </c>
      <c r="AK7" s="15">
        <f t="shared" ca="1" si="1"/>
        <v>0</v>
      </c>
    </row>
    <row r="8" spans="1:37" x14ac:dyDescent="0.25">
      <c r="A8" s="2" t="s">
        <v>22</v>
      </c>
      <c r="B8" s="15">
        <f t="shared" ca="1" si="0"/>
        <v>0</v>
      </c>
      <c r="C8" s="15">
        <f t="shared" ca="1" si="0"/>
        <v>0</v>
      </c>
      <c r="D8" s="15">
        <f t="shared" ca="1" si="0"/>
        <v>0</v>
      </c>
      <c r="E8" s="15">
        <f t="shared" ca="1" si="0"/>
        <v>0</v>
      </c>
      <c r="F8" s="15">
        <f t="shared" ca="1" si="0"/>
        <v>0</v>
      </c>
      <c r="G8" s="15">
        <f t="shared" ca="1" si="0"/>
        <v>0</v>
      </c>
      <c r="H8" s="15">
        <f t="shared" ca="1" si="0"/>
        <v>0</v>
      </c>
      <c r="I8" s="15">
        <f t="shared" ca="1" si="0"/>
        <v>0</v>
      </c>
      <c r="J8" s="15">
        <f t="shared" ca="1" si="0"/>
        <v>0</v>
      </c>
      <c r="K8" s="15">
        <f t="shared" ca="1" si="0"/>
        <v>0</v>
      </c>
      <c r="L8" s="15">
        <f t="shared" ca="1" si="0"/>
        <v>0</v>
      </c>
      <c r="M8" s="15">
        <f t="shared" ca="1" si="0"/>
        <v>0</v>
      </c>
      <c r="N8" s="15">
        <f t="shared" ca="1" si="0"/>
        <v>0</v>
      </c>
      <c r="O8" s="15">
        <f t="shared" ca="1" si="0"/>
        <v>0</v>
      </c>
      <c r="P8" s="15">
        <f t="shared" ca="1" si="0"/>
        <v>0</v>
      </c>
      <c r="Q8" s="15">
        <f t="shared" ca="1" si="0"/>
        <v>0</v>
      </c>
      <c r="R8" s="15">
        <f t="shared" ca="1" si="0"/>
        <v>0</v>
      </c>
      <c r="S8" s="15">
        <f t="shared" ca="1" si="0"/>
        <v>0</v>
      </c>
      <c r="T8" s="15">
        <f t="shared" ca="1" si="0"/>
        <v>0</v>
      </c>
      <c r="U8" s="15">
        <f t="shared" ca="1" si="0"/>
        <v>0</v>
      </c>
      <c r="V8" s="15">
        <f t="shared" ca="1" si="0"/>
        <v>0</v>
      </c>
      <c r="W8" s="15">
        <f t="shared" ca="1" si="0"/>
        <v>0</v>
      </c>
      <c r="X8" s="15">
        <f t="shared" ca="1" si="0"/>
        <v>0</v>
      </c>
      <c r="Y8" s="15">
        <f t="shared" ca="1" si="0"/>
        <v>0</v>
      </c>
      <c r="Z8" s="15">
        <f t="shared" ca="1" si="0"/>
        <v>0</v>
      </c>
      <c r="AA8" s="15">
        <f t="shared" ca="1" si="0"/>
        <v>0</v>
      </c>
      <c r="AB8" s="15">
        <f t="shared" ca="1" si="0"/>
        <v>0</v>
      </c>
      <c r="AC8" s="15">
        <f t="shared" ca="1" si="0"/>
        <v>0</v>
      </c>
      <c r="AD8" s="15">
        <f t="shared" ca="1" si="0"/>
        <v>0</v>
      </c>
      <c r="AE8" s="15">
        <f t="shared" ca="1" si="0"/>
        <v>0</v>
      </c>
      <c r="AF8" s="15">
        <f t="shared" ca="1" si="0"/>
        <v>0</v>
      </c>
      <c r="AG8" s="15">
        <f t="shared" ca="1" si="0"/>
        <v>0</v>
      </c>
      <c r="AH8" s="15">
        <f t="shared" ca="1" si="0"/>
        <v>0</v>
      </c>
      <c r="AI8" s="15">
        <f t="shared" ca="1" si="0"/>
        <v>0</v>
      </c>
      <c r="AJ8" s="15">
        <f t="shared" ca="1" si="1"/>
        <v>0</v>
      </c>
      <c r="AK8" s="15">
        <f t="shared" ca="1" si="1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4">
        <f>'Poland Fuel Price Data Annual'!B32</f>
        <v>1.4799385853043562E-5</v>
      </c>
      <c r="C2" s="4">
        <f>'Poland Fuel Price Data Annual'!C32</f>
        <v>1.5046712545968087E-5</v>
      </c>
      <c r="D2" s="4">
        <f>'Poland Fuel Price Data Annual'!D32</f>
        <v>1.5294039238892612E-5</v>
      </c>
      <c r="E2" s="4">
        <f>'Poland Fuel Price Data Annual'!E32</f>
        <v>1.5541365931817046E-5</v>
      </c>
      <c r="F2" s="4">
        <f>'Poland Fuel Price Data Annual'!F32</f>
        <v>1.5788692624741569E-5</v>
      </c>
      <c r="G2" s="4">
        <f>'Poland Fuel Price Data Annual'!G32</f>
        <v>1.6036019317666096E-5</v>
      </c>
      <c r="H2" s="4">
        <f>'Poland Fuel Price Data Annual'!H32</f>
        <v>1.6184817490645032E-5</v>
      </c>
      <c r="I2" s="4">
        <f>'Poland Fuel Price Data Annual'!I32</f>
        <v>1.6333615663624012E-5</v>
      </c>
      <c r="J2" s="4">
        <f>'Poland Fuel Price Data Annual'!J32</f>
        <v>1.6482413836602989E-5</v>
      </c>
      <c r="K2" s="4">
        <f>'Poland Fuel Price Data Annual'!K32</f>
        <v>1.6631212009581973E-5</v>
      </c>
      <c r="L2" s="4">
        <f>'Poland Fuel Price Data Annual'!L32</f>
        <v>1.6780010182560949E-5</v>
      </c>
      <c r="M2" s="4">
        <f>'Poland Fuel Price Data Annual'!M32</f>
        <v>1.6930014827212709E-5</v>
      </c>
      <c r="N2" s="4">
        <f>'Poland Fuel Price Data Annual'!N32</f>
        <v>1.7080019471864465E-5</v>
      </c>
      <c r="O2" s="4">
        <f>'Poland Fuel Price Data Annual'!O32</f>
        <v>1.7230024116516268E-5</v>
      </c>
      <c r="P2" s="4">
        <f>'Poland Fuel Price Data Annual'!P32</f>
        <v>1.7380028761168024E-5</v>
      </c>
      <c r="Q2" s="4">
        <f>'Poland Fuel Price Data Annual'!Q32</f>
        <v>1.753003340581978E-5</v>
      </c>
      <c r="R2" s="4">
        <f>'Poland Fuel Price Data Annual'!R32</f>
        <v>1.7694515710545222E-5</v>
      </c>
      <c r="S2" s="4">
        <f>'Poland Fuel Price Data Annual'!S32</f>
        <v>1.7858998015270616E-5</v>
      </c>
      <c r="T2" s="4">
        <f>'Poland Fuel Price Data Annual'!T32</f>
        <v>1.802348031999601E-5</v>
      </c>
      <c r="U2" s="4">
        <f>'Poland Fuel Price Data Annual'!U32</f>
        <v>1.8187962624721448E-5</v>
      </c>
      <c r="V2" s="4">
        <f>'Poland Fuel Price Data Annual'!V32</f>
        <v>1.8352444929446842E-5</v>
      </c>
      <c r="W2" s="4">
        <f>'Poland Fuel Price Data Annual'!W32</f>
        <v>1.8537839409834124E-5</v>
      </c>
      <c r="X2" s="4">
        <f>'Poland Fuel Price Data Annual'!X32</f>
        <v>1.872323389022145E-5</v>
      </c>
      <c r="Y2" s="4">
        <f>'Poland Fuel Price Data Annual'!Y32</f>
        <v>1.8908628370608773E-5</v>
      </c>
      <c r="Z2" s="4">
        <f>'Poland Fuel Price Data Annual'!Z32</f>
        <v>1.9094022850996096E-5</v>
      </c>
      <c r="AA2" s="4">
        <f>'Poland Fuel Price Data Annual'!AA32</f>
        <v>1.9279417331383379E-5</v>
      </c>
      <c r="AB2" s="4">
        <f>'Poland Fuel Price Data Annual'!AB32</f>
        <v>1.9451540623369843E-5</v>
      </c>
      <c r="AC2" s="4">
        <f>'Poland Fuel Price Data Annual'!AC32</f>
        <v>1.9623663915356307E-5</v>
      </c>
      <c r="AD2" s="4">
        <f>'Poland Fuel Price Data Annual'!AD32</f>
        <v>1.9795787207342819E-5</v>
      </c>
      <c r="AE2" s="4">
        <f>'Poland Fuel Price Data Annual'!AE32</f>
        <v>1.996791049932928E-5</v>
      </c>
      <c r="AF2" s="4">
        <f>'Poland Fuel Price Data Annual'!AF32</f>
        <v>2.0140033791315791E-5</v>
      </c>
      <c r="AG2" s="4">
        <f>'Poland Fuel Price Data Annual'!AG32</f>
        <v>2.0311754926078026E-5</v>
      </c>
      <c r="AH2" s="4">
        <f>'Poland Fuel Price Data Annual'!AH32</f>
        <v>2.0483476060840217E-5</v>
      </c>
      <c r="AI2" s="4">
        <f>'Poland Fuel Price Data Annual'!AI32</f>
        <v>2.0655197195602452E-5</v>
      </c>
      <c r="AJ2" s="4">
        <f>'Poland Fuel Price Data Annual'!AJ32</f>
        <v>2.0826918330364691E-5</v>
      </c>
      <c r="AK2" s="4">
        <f>'Poland Fuel Price Data Annual'!AK32</f>
        <v>2.0998639465126882E-5</v>
      </c>
    </row>
    <row r="3" spans="1:37" x14ac:dyDescent="0.25">
      <c r="A3" s="2" t="s">
        <v>2</v>
      </c>
      <c r="B3" s="15">
        <v>0</v>
      </c>
      <c r="C3" s="12">
        <v>0</v>
      </c>
      <c r="D3" s="15">
        <v>0</v>
      </c>
      <c r="E3" s="12">
        <v>0</v>
      </c>
      <c r="F3" s="15">
        <v>0</v>
      </c>
      <c r="G3" s="12">
        <v>0</v>
      </c>
      <c r="H3" s="15">
        <v>0</v>
      </c>
      <c r="I3" s="12">
        <v>0</v>
      </c>
      <c r="J3" s="15">
        <v>0</v>
      </c>
      <c r="K3" s="12">
        <v>0</v>
      </c>
      <c r="L3" s="15">
        <v>0</v>
      </c>
      <c r="M3" s="12">
        <v>0</v>
      </c>
      <c r="N3" s="15">
        <v>0</v>
      </c>
      <c r="O3" s="12">
        <v>0</v>
      </c>
      <c r="P3" s="15">
        <v>0</v>
      </c>
      <c r="Q3" s="12">
        <v>0</v>
      </c>
      <c r="R3" s="15">
        <v>0</v>
      </c>
      <c r="S3" s="12">
        <v>0</v>
      </c>
      <c r="T3" s="15">
        <v>0</v>
      </c>
      <c r="U3" s="12">
        <v>0</v>
      </c>
      <c r="V3" s="15">
        <v>0</v>
      </c>
      <c r="W3" s="12">
        <v>0</v>
      </c>
      <c r="X3" s="15">
        <v>0</v>
      </c>
      <c r="Y3" s="12">
        <v>0</v>
      </c>
      <c r="Z3" s="15">
        <v>0</v>
      </c>
      <c r="AA3" s="12">
        <v>0</v>
      </c>
      <c r="AB3" s="15">
        <v>0</v>
      </c>
      <c r="AC3" s="12">
        <v>0</v>
      </c>
      <c r="AD3" s="15">
        <v>0</v>
      </c>
      <c r="AE3" s="12">
        <v>0</v>
      </c>
      <c r="AF3" s="15">
        <v>0</v>
      </c>
      <c r="AG3" s="12">
        <v>0</v>
      </c>
      <c r="AH3" s="15">
        <v>0</v>
      </c>
      <c r="AI3" s="12">
        <v>0</v>
      </c>
      <c r="AJ3" s="15">
        <v>0</v>
      </c>
      <c r="AK3" s="12">
        <v>0</v>
      </c>
    </row>
    <row r="4" spans="1:37" x14ac:dyDescent="0.25">
      <c r="A4" s="2" t="s">
        <v>4</v>
      </c>
      <c r="B4" s="15">
        <v>0</v>
      </c>
      <c r="C4" s="12">
        <v>0</v>
      </c>
      <c r="D4" s="15">
        <v>0</v>
      </c>
      <c r="E4" s="12">
        <v>0</v>
      </c>
      <c r="F4" s="15">
        <v>0</v>
      </c>
      <c r="G4" s="12">
        <v>0</v>
      </c>
      <c r="H4" s="15">
        <v>0</v>
      </c>
      <c r="I4" s="12">
        <v>0</v>
      </c>
      <c r="J4" s="15">
        <v>0</v>
      </c>
      <c r="K4" s="12">
        <v>0</v>
      </c>
      <c r="L4" s="15">
        <v>0</v>
      </c>
      <c r="M4" s="12">
        <v>0</v>
      </c>
      <c r="N4" s="15">
        <v>0</v>
      </c>
      <c r="O4" s="12">
        <v>0</v>
      </c>
      <c r="P4" s="15">
        <v>0</v>
      </c>
      <c r="Q4" s="12">
        <v>0</v>
      </c>
      <c r="R4" s="15">
        <v>0</v>
      </c>
      <c r="S4" s="12">
        <v>0</v>
      </c>
      <c r="T4" s="15">
        <v>0</v>
      </c>
      <c r="U4" s="12">
        <v>0</v>
      </c>
      <c r="V4" s="15">
        <v>0</v>
      </c>
      <c r="W4" s="12">
        <v>0</v>
      </c>
      <c r="X4" s="15">
        <v>0</v>
      </c>
      <c r="Y4" s="12">
        <v>0</v>
      </c>
      <c r="Z4" s="15">
        <v>0</v>
      </c>
      <c r="AA4" s="12">
        <v>0</v>
      </c>
      <c r="AB4" s="15">
        <v>0</v>
      </c>
      <c r="AC4" s="12">
        <v>0</v>
      </c>
      <c r="AD4" s="15">
        <v>0</v>
      </c>
      <c r="AE4" s="12">
        <v>0</v>
      </c>
      <c r="AF4" s="15">
        <v>0</v>
      </c>
      <c r="AG4" s="12">
        <v>0</v>
      </c>
      <c r="AH4" s="15">
        <v>0</v>
      </c>
      <c r="AI4" s="12">
        <v>0</v>
      </c>
      <c r="AJ4" s="15">
        <v>0</v>
      </c>
      <c r="AK4" s="12">
        <v>0</v>
      </c>
    </row>
    <row r="5" spans="1:37" x14ac:dyDescent="0.25">
      <c r="A5" s="2" t="s">
        <v>5</v>
      </c>
      <c r="B5" s="15">
        <v>0</v>
      </c>
      <c r="C5" s="12">
        <v>0</v>
      </c>
      <c r="D5" s="15">
        <v>0</v>
      </c>
      <c r="E5" s="12">
        <v>0</v>
      </c>
      <c r="F5" s="15">
        <v>0</v>
      </c>
      <c r="G5" s="12">
        <v>0</v>
      </c>
      <c r="H5" s="15">
        <v>0</v>
      </c>
      <c r="I5" s="12">
        <v>0</v>
      </c>
      <c r="J5" s="15">
        <v>0</v>
      </c>
      <c r="K5" s="12">
        <v>0</v>
      </c>
      <c r="L5" s="15">
        <v>0</v>
      </c>
      <c r="M5" s="12">
        <v>0</v>
      </c>
      <c r="N5" s="15">
        <v>0</v>
      </c>
      <c r="O5" s="12">
        <v>0</v>
      </c>
      <c r="P5" s="15">
        <v>0</v>
      </c>
      <c r="Q5" s="12">
        <v>0</v>
      </c>
      <c r="R5" s="15">
        <v>0</v>
      </c>
      <c r="S5" s="12">
        <v>0</v>
      </c>
      <c r="T5" s="15">
        <v>0</v>
      </c>
      <c r="U5" s="12">
        <v>0</v>
      </c>
      <c r="V5" s="15">
        <v>0</v>
      </c>
      <c r="W5" s="12">
        <v>0</v>
      </c>
      <c r="X5" s="15">
        <v>0</v>
      </c>
      <c r="Y5" s="12">
        <v>0</v>
      </c>
      <c r="Z5" s="15">
        <v>0</v>
      </c>
      <c r="AA5" s="12">
        <v>0</v>
      </c>
      <c r="AB5" s="15">
        <v>0</v>
      </c>
      <c r="AC5" s="12">
        <v>0</v>
      </c>
      <c r="AD5" s="15">
        <v>0</v>
      </c>
      <c r="AE5" s="12">
        <v>0</v>
      </c>
      <c r="AF5" s="15">
        <v>0</v>
      </c>
      <c r="AG5" s="12">
        <v>0</v>
      </c>
      <c r="AH5" s="15">
        <v>0</v>
      </c>
      <c r="AI5" s="12">
        <v>0</v>
      </c>
      <c r="AJ5" s="15">
        <v>0</v>
      </c>
      <c r="AK5" s="12">
        <v>0</v>
      </c>
    </row>
    <row r="6" spans="1:37" x14ac:dyDescent="0.25">
      <c r="A6" s="2" t="s">
        <v>3</v>
      </c>
      <c r="B6" s="15">
        <v>0</v>
      </c>
      <c r="C6" s="12">
        <v>0</v>
      </c>
      <c r="D6" s="15">
        <v>0</v>
      </c>
      <c r="E6" s="12">
        <v>0</v>
      </c>
      <c r="F6" s="15">
        <v>0</v>
      </c>
      <c r="G6" s="12">
        <v>0</v>
      </c>
      <c r="H6" s="15">
        <v>0</v>
      </c>
      <c r="I6" s="12">
        <v>0</v>
      </c>
      <c r="J6" s="15">
        <v>0</v>
      </c>
      <c r="K6" s="12">
        <v>0</v>
      </c>
      <c r="L6" s="15">
        <v>0</v>
      </c>
      <c r="M6" s="12">
        <v>0</v>
      </c>
      <c r="N6" s="15">
        <v>0</v>
      </c>
      <c r="O6" s="12">
        <v>0</v>
      </c>
      <c r="P6" s="15">
        <v>0</v>
      </c>
      <c r="Q6" s="12">
        <v>0</v>
      </c>
      <c r="R6" s="15">
        <v>0</v>
      </c>
      <c r="S6" s="12">
        <v>0</v>
      </c>
      <c r="T6" s="15">
        <v>0</v>
      </c>
      <c r="U6" s="12">
        <v>0</v>
      </c>
      <c r="V6" s="15">
        <v>0</v>
      </c>
      <c r="W6" s="12">
        <v>0</v>
      </c>
      <c r="X6" s="15">
        <v>0</v>
      </c>
      <c r="Y6" s="12">
        <v>0</v>
      </c>
      <c r="Z6" s="15">
        <v>0</v>
      </c>
      <c r="AA6" s="12">
        <v>0</v>
      </c>
      <c r="AB6" s="15">
        <v>0</v>
      </c>
      <c r="AC6" s="12">
        <v>0</v>
      </c>
      <c r="AD6" s="15">
        <v>0</v>
      </c>
      <c r="AE6" s="12">
        <v>0</v>
      </c>
      <c r="AF6" s="15">
        <v>0</v>
      </c>
      <c r="AG6" s="12">
        <v>0</v>
      </c>
      <c r="AH6" s="15">
        <v>0</v>
      </c>
      <c r="AI6" s="12">
        <v>0</v>
      </c>
      <c r="AJ6" s="15">
        <v>0</v>
      </c>
      <c r="AK6" s="12">
        <v>0</v>
      </c>
    </row>
    <row r="7" spans="1:37" x14ac:dyDescent="0.25">
      <c r="A7" s="2" t="s">
        <v>20</v>
      </c>
      <c r="B7" s="15">
        <f t="shared" ref="B7:C7" si="0">B3</f>
        <v>0</v>
      </c>
      <c r="C7" s="12">
        <f t="shared" si="0"/>
        <v>0</v>
      </c>
      <c r="D7" s="15">
        <f t="shared" ref="D7:AK7" si="1">D3</f>
        <v>0</v>
      </c>
      <c r="E7" s="12">
        <f t="shared" si="1"/>
        <v>0</v>
      </c>
      <c r="F7" s="15">
        <f t="shared" si="1"/>
        <v>0</v>
      </c>
      <c r="G7" s="12">
        <f t="shared" si="1"/>
        <v>0</v>
      </c>
      <c r="H7" s="15">
        <f t="shared" si="1"/>
        <v>0</v>
      </c>
      <c r="I7" s="12">
        <f t="shared" si="1"/>
        <v>0</v>
      </c>
      <c r="J7" s="15">
        <f t="shared" si="1"/>
        <v>0</v>
      </c>
      <c r="K7" s="12">
        <f t="shared" si="1"/>
        <v>0</v>
      </c>
      <c r="L7" s="15">
        <f t="shared" si="1"/>
        <v>0</v>
      </c>
      <c r="M7" s="12">
        <f t="shared" si="1"/>
        <v>0</v>
      </c>
      <c r="N7" s="15">
        <f t="shared" si="1"/>
        <v>0</v>
      </c>
      <c r="O7" s="12">
        <f t="shared" si="1"/>
        <v>0</v>
      </c>
      <c r="P7" s="15">
        <f t="shared" si="1"/>
        <v>0</v>
      </c>
      <c r="Q7" s="12">
        <f t="shared" si="1"/>
        <v>0</v>
      </c>
      <c r="R7" s="15">
        <f t="shared" si="1"/>
        <v>0</v>
      </c>
      <c r="S7" s="12">
        <f t="shared" si="1"/>
        <v>0</v>
      </c>
      <c r="T7" s="15">
        <f t="shared" si="1"/>
        <v>0</v>
      </c>
      <c r="U7" s="12">
        <f t="shared" si="1"/>
        <v>0</v>
      </c>
      <c r="V7" s="15">
        <f t="shared" si="1"/>
        <v>0</v>
      </c>
      <c r="W7" s="12">
        <f t="shared" si="1"/>
        <v>0</v>
      </c>
      <c r="X7" s="15">
        <f t="shared" si="1"/>
        <v>0</v>
      </c>
      <c r="Y7" s="12">
        <f t="shared" si="1"/>
        <v>0</v>
      </c>
      <c r="Z7" s="15">
        <f t="shared" si="1"/>
        <v>0</v>
      </c>
      <c r="AA7" s="12">
        <f t="shared" si="1"/>
        <v>0</v>
      </c>
      <c r="AB7" s="15">
        <f t="shared" si="1"/>
        <v>0</v>
      </c>
      <c r="AC7" s="12">
        <f t="shared" si="1"/>
        <v>0</v>
      </c>
      <c r="AD7" s="15">
        <f t="shared" si="1"/>
        <v>0</v>
      </c>
      <c r="AE7" s="12">
        <f t="shared" si="1"/>
        <v>0</v>
      </c>
      <c r="AF7" s="15">
        <f t="shared" si="1"/>
        <v>0</v>
      </c>
      <c r="AG7" s="12">
        <f t="shared" si="1"/>
        <v>0</v>
      </c>
      <c r="AH7" s="15">
        <f t="shared" si="1"/>
        <v>0</v>
      </c>
      <c r="AI7" s="12">
        <f t="shared" si="1"/>
        <v>0</v>
      </c>
      <c r="AJ7" s="15">
        <f t="shared" si="1"/>
        <v>0</v>
      </c>
      <c r="AK7" s="12">
        <f t="shared" si="1"/>
        <v>0</v>
      </c>
    </row>
    <row r="8" spans="1:37" x14ac:dyDescent="0.25">
      <c r="A8" s="2" t="s">
        <v>22</v>
      </c>
      <c r="B8" s="15">
        <v>0</v>
      </c>
      <c r="C8" s="12">
        <v>0</v>
      </c>
      <c r="D8" s="15">
        <v>0</v>
      </c>
      <c r="E8" s="12">
        <v>0</v>
      </c>
      <c r="F8" s="15">
        <v>0</v>
      </c>
      <c r="G8" s="12">
        <v>0</v>
      </c>
      <c r="H8" s="15">
        <v>0</v>
      </c>
      <c r="I8" s="12">
        <v>0</v>
      </c>
      <c r="J8" s="15">
        <v>0</v>
      </c>
      <c r="K8" s="12">
        <v>0</v>
      </c>
      <c r="L8" s="15">
        <v>0</v>
      </c>
      <c r="M8" s="12">
        <v>0</v>
      </c>
      <c r="N8" s="15">
        <v>0</v>
      </c>
      <c r="O8" s="12">
        <v>0</v>
      </c>
      <c r="P8" s="15">
        <v>0</v>
      </c>
      <c r="Q8" s="12">
        <v>0</v>
      </c>
      <c r="R8" s="15">
        <v>0</v>
      </c>
      <c r="S8" s="12">
        <v>0</v>
      </c>
      <c r="T8" s="15">
        <v>0</v>
      </c>
      <c r="U8" s="12">
        <v>0</v>
      </c>
      <c r="V8" s="15">
        <v>0</v>
      </c>
      <c r="W8" s="12">
        <v>0</v>
      </c>
      <c r="X8" s="15">
        <v>0</v>
      </c>
      <c r="Y8" s="12">
        <v>0</v>
      </c>
      <c r="Z8" s="15">
        <v>0</v>
      </c>
      <c r="AA8" s="12">
        <v>0</v>
      </c>
      <c r="AB8" s="15">
        <v>0</v>
      </c>
      <c r="AC8" s="12">
        <v>0</v>
      </c>
      <c r="AD8" s="15">
        <v>0</v>
      </c>
      <c r="AE8" s="12">
        <v>0</v>
      </c>
      <c r="AF8" s="15">
        <v>0</v>
      </c>
      <c r="AG8" s="12">
        <v>0</v>
      </c>
      <c r="AH8" s="15">
        <v>0</v>
      </c>
      <c r="AI8" s="12">
        <v>0</v>
      </c>
      <c r="AJ8" s="15">
        <v>0</v>
      </c>
      <c r="AK8" s="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ht="14.45" x14ac:dyDescent="0.25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5">
        <f>TREND($R2:$AA2,$R$1:$AA$1,AB$1)</f>
        <v>0</v>
      </c>
      <c r="AC2" s="15">
        <f t="shared" ref="AC2:AK2" si="0">TREND($R2:$AA2,$R$1:$AA$1,AC$1)</f>
        <v>0</v>
      </c>
      <c r="AD2" s="15">
        <f t="shared" si="0"/>
        <v>0</v>
      </c>
      <c r="AE2" s="15">
        <f t="shared" si="0"/>
        <v>0</v>
      </c>
      <c r="AF2" s="15">
        <f t="shared" si="0"/>
        <v>0</v>
      </c>
      <c r="AG2" s="15">
        <f t="shared" si="0"/>
        <v>0</v>
      </c>
      <c r="AH2" s="15">
        <f t="shared" si="0"/>
        <v>0</v>
      </c>
      <c r="AI2" s="15">
        <f t="shared" si="0"/>
        <v>0</v>
      </c>
      <c r="AJ2" s="15">
        <f t="shared" si="0"/>
        <v>0</v>
      </c>
      <c r="AK2" s="15">
        <f t="shared" si="0"/>
        <v>0</v>
      </c>
    </row>
    <row r="3" spans="1:37" x14ac:dyDescent="0.25">
      <c r="A3" s="2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5">
        <f t="shared" ref="AB3:AK8" si="1">TREND($R3:$AA3,$R$1:$AA$1,AB$1)</f>
        <v>0</v>
      </c>
      <c r="AC3" s="15">
        <f t="shared" si="1"/>
        <v>0</v>
      </c>
      <c r="AD3" s="15">
        <f t="shared" si="1"/>
        <v>0</v>
      </c>
      <c r="AE3" s="15">
        <f t="shared" si="1"/>
        <v>0</v>
      </c>
      <c r="AF3" s="15">
        <f t="shared" si="1"/>
        <v>0</v>
      </c>
      <c r="AG3" s="15">
        <f t="shared" si="1"/>
        <v>0</v>
      </c>
      <c r="AH3" s="15">
        <f t="shared" si="1"/>
        <v>0</v>
      </c>
      <c r="AI3" s="15">
        <f t="shared" si="1"/>
        <v>0</v>
      </c>
      <c r="AJ3" s="15">
        <f t="shared" si="1"/>
        <v>0</v>
      </c>
      <c r="AK3" s="15">
        <f t="shared" si="1"/>
        <v>0</v>
      </c>
    </row>
    <row r="4" spans="1:37" x14ac:dyDescent="0.25">
      <c r="A4" s="2" t="s">
        <v>4</v>
      </c>
      <c r="B4" s="10">
        <f>'Poland Fuel Price Data Annual'!B$8</f>
        <v>9.6373354558388366E-6</v>
      </c>
      <c r="C4" s="10">
        <f>'Poland Fuel Price Data Annual'!C$8</f>
        <v>9.9585799710334537E-6</v>
      </c>
      <c r="D4" s="10">
        <f>'Poland Fuel Price Data Annual'!D$8</f>
        <v>1.0279824486228071E-5</v>
      </c>
      <c r="E4" s="10">
        <f>'Poland Fuel Price Data Annual'!E$8</f>
        <v>1.0601069001422796E-5</v>
      </c>
      <c r="F4" s="10">
        <f>'Poland Fuel Price Data Annual'!F$8</f>
        <v>1.0922313516617413E-5</v>
      </c>
      <c r="G4" s="10">
        <f>'Poland Fuel Price Data Annual'!G$8</f>
        <v>1.124355803181203E-5</v>
      </c>
      <c r="H4" s="10">
        <f>'Poland Fuel Price Data Annual'!H$8</f>
        <v>1.1598617759132402E-5</v>
      </c>
      <c r="I4" s="10">
        <f>'Poland Fuel Price Data Annual'!I$8</f>
        <v>1.1953677486452774E-5</v>
      </c>
      <c r="J4" s="10">
        <f>'Poland Fuel Price Data Annual'!J$8</f>
        <v>1.2308737213773146E-5</v>
      </c>
      <c r="K4" s="10">
        <f>'Poland Fuel Price Data Annual'!K$8</f>
        <v>1.2663796941093518E-5</v>
      </c>
      <c r="L4" s="10">
        <f>'Poland Fuel Price Data Annual'!L$8</f>
        <v>1.301885666841389E-5</v>
      </c>
      <c r="M4" s="10">
        <f>'Poland Fuel Price Data Annual'!M$8</f>
        <v>1.328937836541982E-5</v>
      </c>
      <c r="N4" s="10">
        <f>'Poland Fuel Price Data Annual'!N$8</f>
        <v>1.3559900062425859E-5</v>
      </c>
      <c r="O4" s="10">
        <f>'Poland Fuel Price Data Annual'!O$8</f>
        <v>1.3830421759431898E-5</v>
      </c>
      <c r="P4" s="10">
        <f>'Poland Fuel Price Data Annual'!P$8</f>
        <v>1.4100943456437829E-5</v>
      </c>
      <c r="Q4" s="10">
        <f>'Poland Fuel Price Data Annual'!Q$8</f>
        <v>1.4371465153443868E-5</v>
      </c>
      <c r="R4" s="10">
        <f>'Poland Fuel Price Data Annual'!R$8</f>
        <v>1.4647622719137659E-5</v>
      </c>
      <c r="S4" s="10">
        <f>'Poland Fuel Price Data Annual'!S$8</f>
        <v>1.4923780284831233E-5</v>
      </c>
      <c r="T4" s="10">
        <f>'Poland Fuel Price Data Annual'!T$8</f>
        <v>1.5199937850524916E-5</v>
      </c>
      <c r="U4" s="10">
        <f>'Poland Fuel Price Data Annual'!U$8</f>
        <v>1.5476095416218491E-5</v>
      </c>
      <c r="V4" s="10">
        <f>'Poland Fuel Price Data Annual'!V$8</f>
        <v>1.5752252981912174E-5</v>
      </c>
      <c r="W4" s="10">
        <f>'Poland Fuel Price Data Annual'!W$8</f>
        <v>1.598332359810476E-5</v>
      </c>
      <c r="X4" s="10">
        <f>'Poland Fuel Price Data Annual'!X$8</f>
        <v>1.6214394214297346E-5</v>
      </c>
      <c r="Y4" s="10">
        <f>'Poland Fuel Price Data Annual'!Y$8</f>
        <v>1.6445464830489986E-5</v>
      </c>
      <c r="Z4" s="10">
        <f>'Poland Fuel Price Data Annual'!Z$8</f>
        <v>1.6676535446682626E-5</v>
      </c>
      <c r="AA4" s="10">
        <f>'Poland Fuel Price Data Annual'!AA$8</f>
        <v>1.6907606062875266E-5</v>
      </c>
      <c r="AB4" s="10">
        <f>'Poland Fuel Price Data Annual'!AB$8</f>
        <v>1.708795386087922E-5</v>
      </c>
      <c r="AC4" s="10">
        <f>'Poland Fuel Price Data Annual'!AC$8</f>
        <v>1.7268301658883228E-5</v>
      </c>
      <c r="AD4" s="10">
        <f>'Poland Fuel Price Data Annual'!AD$8</f>
        <v>1.7448649456887236E-5</v>
      </c>
      <c r="AE4" s="10">
        <f>'Poland Fuel Price Data Annual'!AE$8</f>
        <v>1.7628997254891189E-5</v>
      </c>
      <c r="AF4" s="10">
        <f>'Poland Fuel Price Data Annual'!AF$8</f>
        <v>1.7809345052895197E-5</v>
      </c>
      <c r="AG4" s="10">
        <f>'Poland Fuel Price Data Annual'!AG$8</f>
        <v>1.7978421113524026E-5</v>
      </c>
      <c r="AH4" s="10">
        <f>'Poland Fuel Price Data Annual'!AH$8</f>
        <v>1.8147497174152746E-5</v>
      </c>
      <c r="AI4" s="10">
        <f>'Poland Fuel Price Data Annual'!AI$8</f>
        <v>1.831657323478152E-5</v>
      </c>
      <c r="AJ4" s="10">
        <f>'Poland Fuel Price Data Annual'!AJ$8</f>
        <v>1.8485649295410295E-5</v>
      </c>
      <c r="AK4" s="10">
        <f>'Poland Fuel Price Data Annual'!AK$8</f>
        <v>1.8654725356039015E-5</v>
      </c>
    </row>
    <row r="5" spans="1:37" x14ac:dyDescent="0.25">
      <c r="A5" s="2" t="s">
        <v>5</v>
      </c>
      <c r="B5" s="10">
        <f>'Poland Fuel Price Data Annual'!B$8</f>
        <v>9.6373354558388366E-6</v>
      </c>
      <c r="C5" s="10">
        <f>'Poland Fuel Price Data Annual'!C$8</f>
        <v>9.9585799710334537E-6</v>
      </c>
      <c r="D5" s="10">
        <f>'Poland Fuel Price Data Annual'!D$8</f>
        <v>1.0279824486228071E-5</v>
      </c>
      <c r="E5" s="10">
        <f>'Poland Fuel Price Data Annual'!E$8</f>
        <v>1.0601069001422796E-5</v>
      </c>
      <c r="F5" s="10">
        <f>'Poland Fuel Price Data Annual'!F$8</f>
        <v>1.0922313516617413E-5</v>
      </c>
      <c r="G5" s="10">
        <f>'Poland Fuel Price Data Annual'!G$8</f>
        <v>1.124355803181203E-5</v>
      </c>
      <c r="H5" s="10">
        <f>'Poland Fuel Price Data Annual'!H$8</f>
        <v>1.1598617759132402E-5</v>
      </c>
      <c r="I5" s="10">
        <f>'Poland Fuel Price Data Annual'!I$8</f>
        <v>1.1953677486452774E-5</v>
      </c>
      <c r="J5" s="10">
        <f>'Poland Fuel Price Data Annual'!J$8</f>
        <v>1.2308737213773146E-5</v>
      </c>
      <c r="K5" s="10">
        <f>'Poland Fuel Price Data Annual'!K$8</f>
        <v>1.2663796941093518E-5</v>
      </c>
      <c r="L5" s="10">
        <f>'Poland Fuel Price Data Annual'!L$8</f>
        <v>1.301885666841389E-5</v>
      </c>
      <c r="M5" s="10">
        <f>'Poland Fuel Price Data Annual'!M$8</f>
        <v>1.328937836541982E-5</v>
      </c>
      <c r="N5" s="10">
        <f>'Poland Fuel Price Data Annual'!N$8</f>
        <v>1.3559900062425859E-5</v>
      </c>
      <c r="O5" s="10">
        <f>'Poland Fuel Price Data Annual'!O$8</f>
        <v>1.3830421759431898E-5</v>
      </c>
      <c r="P5" s="10">
        <f>'Poland Fuel Price Data Annual'!P$8</f>
        <v>1.4100943456437829E-5</v>
      </c>
      <c r="Q5" s="10">
        <f>'Poland Fuel Price Data Annual'!Q$8</f>
        <v>1.4371465153443868E-5</v>
      </c>
      <c r="R5" s="10">
        <f>'Poland Fuel Price Data Annual'!R$8</f>
        <v>1.4647622719137659E-5</v>
      </c>
      <c r="S5" s="10">
        <f>'Poland Fuel Price Data Annual'!S$8</f>
        <v>1.4923780284831233E-5</v>
      </c>
      <c r="T5" s="10">
        <f>'Poland Fuel Price Data Annual'!T$8</f>
        <v>1.5199937850524916E-5</v>
      </c>
      <c r="U5" s="10">
        <f>'Poland Fuel Price Data Annual'!U$8</f>
        <v>1.5476095416218491E-5</v>
      </c>
      <c r="V5" s="10">
        <f>'Poland Fuel Price Data Annual'!V$8</f>
        <v>1.5752252981912174E-5</v>
      </c>
      <c r="W5" s="10">
        <f>'Poland Fuel Price Data Annual'!W$8</f>
        <v>1.598332359810476E-5</v>
      </c>
      <c r="X5" s="10">
        <f>'Poland Fuel Price Data Annual'!X$8</f>
        <v>1.6214394214297346E-5</v>
      </c>
      <c r="Y5" s="10">
        <f>'Poland Fuel Price Data Annual'!Y$8</f>
        <v>1.6445464830489986E-5</v>
      </c>
      <c r="Z5" s="10">
        <f>'Poland Fuel Price Data Annual'!Z$8</f>
        <v>1.6676535446682626E-5</v>
      </c>
      <c r="AA5" s="10">
        <f>'Poland Fuel Price Data Annual'!AA$8</f>
        <v>1.6907606062875266E-5</v>
      </c>
      <c r="AB5" s="10">
        <f>'Poland Fuel Price Data Annual'!AB$8</f>
        <v>1.708795386087922E-5</v>
      </c>
      <c r="AC5" s="10">
        <f>'Poland Fuel Price Data Annual'!AC$8</f>
        <v>1.7268301658883228E-5</v>
      </c>
      <c r="AD5" s="10">
        <f>'Poland Fuel Price Data Annual'!AD$8</f>
        <v>1.7448649456887236E-5</v>
      </c>
      <c r="AE5" s="10">
        <f>'Poland Fuel Price Data Annual'!AE$8</f>
        <v>1.7628997254891189E-5</v>
      </c>
      <c r="AF5" s="10">
        <f>'Poland Fuel Price Data Annual'!AF$8</f>
        <v>1.7809345052895197E-5</v>
      </c>
      <c r="AG5" s="10">
        <f>'Poland Fuel Price Data Annual'!AG$8</f>
        <v>1.7978421113524026E-5</v>
      </c>
      <c r="AH5" s="10">
        <f>'Poland Fuel Price Data Annual'!AH$8</f>
        <v>1.8147497174152746E-5</v>
      </c>
      <c r="AI5" s="10">
        <f>'Poland Fuel Price Data Annual'!AI$8</f>
        <v>1.831657323478152E-5</v>
      </c>
      <c r="AJ5" s="10">
        <f>'Poland Fuel Price Data Annual'!AJ$8</f>
        <v>1.8485649295410295E-5</v>
      </c>
      <c r="AK5" s="10">
        <f>'Poland Fuel Price Data Annual'!AK$8</f>
        <v>1.8654725356039015E-5</v>
      </c>
    </row>
    <row r="6" spans="1:37" x14ac:dyDescent="0.25">
      <c r="A6" s="2" t="s">
        <v>3</v>
      </c>
      <c r="B6" s="10">
        <f>'Poland Fuel Price Data Annual'!B$8</f>
        <v>9.6373354558388366E-6</v>
      </c>
      <c r="C6" s="10">
        <f>'Poland Fuel Price Data Annual'!C$8</f>
        <v>9.9585799710334537E-6</v>
      </c>
      <c r="D6" s="10">
        <f>'Poland Fuel Price Data Annual'!D$8</f>
        <v>1.0279824486228071E-5</v>
      </c>
      <c r="E6" s="10">
        <f>'Poland Fuel Price Data Annual'!E$8</f>
        <v>1.0601069001422796E-5</v>
      </c>
      <c r="F6" s="10">
        <f>'Poland Fuel Price Data Annual'!F$8</f>
        <v>1.0922313516617413E-5</v>
      </c>
      <c r="G6" s="10">
        <f>'Poland Fuel Price Data Annual'!G$8</f>
        <v>1.124355803181203E-5</v>
      </c>
      <c r="H6" s="10">
        <f>'Poland Fuel Price Data Annual'!H$8</f>
        <v>1.1598617759132402E-5</v>
      </c>
      <c r="I6" s="10">
        <f>'Poland Fuel Price Data Annual'!I$8</f>
        <v>1.1953677486452774E-5</v>
      </c>
      <c r="J6" s="10">
        <f>'Poland Fuel Price Data Annual'!J$8</f>
        <v>1.2308737213773146E-5</v>
      </c>
      <c r="K6" s="10">
        <f>'Poland Fuel Price Data Annual'!K$8</f>
        <v>1.2663796941093518E-5</v>
      </c>
      <c r="L6" s="10">
        <f>'Poland Fuel Price Data Annual'!L$8</f>
        <v>1.301885666841389E-5</v>
      </c>
      <c r="M6" s="10">
        <f>'Poland Fuel Price Data Annual'!M$8</f>
        <v>1.328937836541982E-5</v>
      </c>
      <c r="N6" s="10">
        <f>'Poland Fuel Price Data Annual'!N$8</f>
        <v>1.3559900062425859E-5</v>
      </c>
      <c r="O6" s="10">
        <f>'Poland Fuel Price Data Annual'!O$8</f>
        <v>1.3830421759431898E-5</v>
      </c>
      <c r="P6" s="10">
        <f>'Poland Fuel Price Data Annual'!P$8</f>
        <v>1.4100943456437829E-5</v>
      </c>
      <c r="Q6" s="10">
        <f>'Poland Fuel Price Data Annual'!Q$8</f>
        <v>1.4371465153443868E-5</v>
      </c>
      <c r="R6" s="10">
        <f>'Poland Fuel Price Data Annual'!R$8</f>
        <v>1.4647622719137659E-5</v>
      </c>
      <c r="S6" s="10">
        <f>'Poland Fuel Price Data Annual'!S$8</f>
        <v>1.4923780284831233E-5</v>
      </c>
      <c r="T6" s="10">
        <f>'Poland Fuel Price Data Annual'!T$8</f>
        <v>1.5199937850524916E-5</v>
      </c>
      <c r="U6" s="10">
        <f>'Poland Fuel Price Data Annual'!U$8</f>
        <v>1.5476095416218491E-5</v>
      </c>
      <c r="V6" s="10">
        <f>'Poland Fuel Price Data Annual'!V$8</f>
        <v>1.5752252981912174E-5</v>
      </c>
      <c r="W6" s="10">
        <f>'Poland Fuel Price Data Annual'!W$8</f>
        <v>1.598332359810476E-5</v>
      </c>
      <c r="X6" s="10">
        <f>'Poland Fuel Price Data Annual'!X$8</f>
        <v>1.6214394214297346E-5</v>
      </c>
      <c r="Y6" s="10">
        <f>'Poland Fuel Price Data Annual'!Y$8</f>
        <v>1.6445464830489986E-5</v>
      </c>
      <c r="Z6" s="10">
        <f>'Poland Fuel Price Data Annual'!Z$8</f>
        <v>1.6676535446682626E-5</v>
      </c>
      <c r="AA6" s="10">
        <f>'Poland Fuel Price Data Annual'!AA$8</f>
        <v>1.6907606062875266E-5</v>
      </c>
      <c r="AB6" s="10">
        <f>'Poland Fuel Price Data Annual'!AB$8</f>
        <v>1.708795386087922E-5</v>
      </c>
      <c r="AC6" s="10">
        <f>'Poland Fuel Price Data Annual'!AC$8</f>
        <v>1.7268301658883228E-5</v>
      </c>
      <c r="AD6" s="10">
        <f>'Poland Fuel Price Data Annual'!AD$8</f>
        <v>1.7448649456887236E-5</v>
      </c>
      <c r="AE6" s="10">
        <f>'Poland Fuel Price Data Annual'!AE$8</f>
        <v>1.7628997254891189E-5</v>
      </c>
      <c r="AF6" s="10">
        <f>'Poland Fuel Price Data Annual'!AF$8</f>
        <v>1.7809345052895197E-5</v>
      </c>
      <c r="AG6" s="10">
        <f>'Poland Fuel Price Data Annual'!AG$8</f>
        <v>1.7978421113524026E-5</v>
      </c>
      <c r="AH6" s="10">
        <f>'Poland Fuel Price Data Annual'!AH$8</f>
        <v>1.8147497174152746E-5</v>
      </c>
      <c r="AI6" s="10">
        <f>'Poland Fuel Price Data Annual'!AI$8</f>
        <v>1.831657323478152E-5</v>
      </c>
      <c r="AJ6" s="10">
        <f>'Poland Fuel Price Data Annual'!AJ$8</f>
        <v>1.8485649295410295E-5</v>
      </c>
      <c r="AK6" s="10">
        <f>'Poland Fuel Price Data Annual'!AK$8</f>
        <v>1.8654725356039015E-5</v>
      </c>
    </row>
    <row r="7" spans="1:37" x14ac:dyDescent="0.25">
      <c r="A7" s="2" t="s">
        <v>20</v>
      </c>
      <c r="B7" s="1">
        <v>0</v>
      </c>
      <c r="C7" s="1">
        <v>0</v>
      </c>
      <c r="D7" s="1">
        <f t="shared" ref="D7:AA7" si="2">D3</f>
        <v>0</v>
      </c>
      <c r="E7" s="1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5">
        <f t="shared" si="1"/>
        <v>0</v>
      </c>
      <c r="AC7" s="15">
        <f t="shared" si="1"/>
        <v>0</v>
      </c>
      <c r="AD7" s="15">
        <f t="shared" si="1"/>
        <v>0</v>
      </c>
      <c r="AE7" s="15">
        <f t="shared" si="1"/>
        <v>0</v>
      </c>
      <c r="AF7" s="15">
        <f t="shared" si="1"/>
        <v>0</v>
      </c>
      <c r="AG7" s="15">
        <f t="shared" si="1"/>
        <v>0</v>
      </c>
      <c r="AH7" s="15">
        <f t="shared" si="1"/>
        <v>0</v>
      </c>
      <c r="AI7" s="15">
        <f t="shared" si="1"/>
        <v>0</v>
      </c>
      <c r="AJ7" s="15">
        <f t="shared" si="1"/>
        <v>0</v>
      </c>
      <c r="AK7" s="15">
        <f t="shared" si="1"/>
        <v>0</v>
      </c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5">
        <f t="shared" si="1"/>
        <v>0</v>
      </c>
      <c r="AC8" s="15">
        <f t="shared" si="1"/>
        <v>0</v>
      </c>
      <c r="AD8" s="15">
        <f t="shared" si="1"/>
        <v>0</v>
      </c>
      <c r="AE8" s="15">
        <f t="shared" si="1"/>
        <v>0</v>
      </c>
      <c r="AF8" s="15">
        <f t="shared" si="1"/>
        <v>0</v>
      </c>
      <c r="AG8" s="15">
        <f t="shared" si="1"/>
        <v>0</v>
      </c>
      <c r="AH8" s="15">
        <f t="shared" si="1"/>
        <v>0</v>
      </c>
      <c r="AI8" s="15">
        <f t="shared" si="1"/>
        <v>0</v>
      </c>
      <c r="AJ8" s="15">
        <f t="shared" si="1"/>
        <v>0</v>
      </c>
      <c r="AK8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/>
  </sheetViews>
  <sheetFormatPr defaultRowHeight="15" x14ac:dyDescent="0.25"/>
  <cols>
    <col min="1" max="1" width="25.28515625" customWidth="1"/>
    <col min="2" max="2" width="10.42578125" bestFit="1" customWidth="1"/>
    <col min="4" max="4" width="10.85546875" customWidth="1"/>
  </cols>
  <sheetData>
    <row r="1" spans="1:10" x14ac:dyDescent="0.25">
      <c r="A1" s="5" t="s">
        <v>51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6"/>
      <c r="B2" s="16">
        <v>2010</v>
      </c>
      <c r="C2" s="16">
        <v>2015</v>
      </c>
      <c r="D2" s="16">
        <v>2020</v>
      </c>
      <c r="E2" s="16">
        <v>2025</v>
      </c>
      <c r="F2" s="16">
        <v>2030</v>
      </c>
      <c r="G2" s="16">
        <v>2035</v>
      </c>
      <c r="H2" s="16">
        <v>2040</v>
      </c>
      <c r="I2" s="16">
        <v>2045</v>
      </c>
      <c r="J2" s="16">
        <v>2050</v>
      </c>
    </row>
    <row r="3" spans="1:10" x14ac:dyDescent="0.25">
      <c r="A3" t="s">
        <v>26</v>
      </c>
      <c r="B3">
        <v>545</v>
      </c>
      <c r="C3">
        <v>558</v>
      </c>
      <c r="D3">
        <v>650</v>
      </c>
      <c r="E3">
        <v>726</v>
      </c>
      <c r="F3">
        <v>823</v>
      </c>
      <c r="G3">
        <v>935</v>
      </c>
      <c r="H3">
        <v>1020</v>
      </c>
      <c r="I3">
        <v>1041</v>
      </c>
      <c r="J3">
        <v>1047</v>
      </c>
    </row>
    <row r="4" spans="1:10" x14ac:dyDescent="0.25">
      <c r="A4" t="s">
        <v>27</v>
      </c>
      <c r="B4">
        <v>377</v>
      </c>
      <c r="C4">
        <v>388</v>
      </c>
      <c r="D4">
        <v>458</v>
      </c>
      <c r="E4">
        <v>516</v>
      </c>
      <c r="F4">
        <v>589</v>
      </c>
      <c r="G4">
        <v>674</v>
      </c>
      <c r="H4">
        <v>739</v>
      </c>
      <c r="I4">
        <v>755</v>
      </c>
      <c r="J4">
        <v>760</v>
      </c>
    </row>
    <row r="6" spans="1:10" s="15" customFormat="1" x14ac:dyDescent="0.25">
      <c r="A6" s="5" t="s">
        <v>68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s="15" customFormat="1" x14ac:dyDescent="0.25">
      <c r="A7" s="16"/>
      <c r="B7" s="16">
        <v>2010</v>
      </c>
      <c r="C7" s="16">
        <v>2015</v>
      </c>
      <c r="D7" s="16">
        <v>2020</v>
      </c>
      <c r="E7" s="16">
        <v>2025</v>
      </c>
      <c r="F7" s="16">
        <v>2030</v>
      </c>
      <c r="G7" s="16">
        <v>2035</v>
      </c>
      <c r="H7" s="16">
        <v>2040</v>
      </c>
      <c r="I7" s="16">
        <v>2045</v>
      </c>
      <c r="J7" s="16">
        <v>2050</v>
      </c>
    </row>
    <row r="8" spans="1:10" s="15" customFormat="1" x14ac:dyDescent="0.25">
      <c r="A8" s="15" t="s">
        <v>69</v>
      </c>
      <c r="B8" s="15">
        <v>36.5</v>
      </c>
      <c r="C8" s="15">
        <v>34.200000000000003</v>
      </c>
      <c r="D8" s="15">
        <v>39.9</v>
      </c>
      <c r="E8" s="15">
        <v>46.2</v>
      </c>
      <c r="F8" s="15">
        <v>51</v>
      </c>
      <c r="G8" s="15">
        <v>55.9</v>
      </c>
      <c r="H8" s="15">
        <v>60</v>
      </c>
      <c r="I8" s="15">
        <v>63.2</v>
      </c>
      <c r="J8" s="15">
        <v>66.2</v>
      </c>
    </row>
    <row r="10" spans="1:10" x14ac:dyDescent="0.25">
      <c r="A10" s="5" t="s">
        <v>31</v>
      </c>
      <c r="B10" s="11"/>
      <c r="C10" s="11"/>
      <c r="D10" s="11"/>
      <c r="E10" s="11"/>
      <c r="F10" s="11"/>
      <c r="G10" s="11"/>
      <c r="H10" s="11"/>
      <c r="I10" s="11"/>
      <c r="J10" s="15"/>
    </row>
    <row r="11" spans="1:10" x14ac:dyDescent="0.25">
      <c r="B11" s="16">
        <v>2015</v>
      </c>
      <c r="C11" s="16">
        <v>2020</v>
      </c>
      <c r="D11" s="16">
        <v>2025</v>
      </c>
      <c r="E11" s="16">
        <v>2030</v>
      </c>
      <c r="F11" s="16">
        <v>2035</v>
      </c>
      <c r="G11" s="16">
        <v>2040</v>
      </c>
      <c r="H11" s="16">
        <v>2045</v>
      </c>
      <c r="I11" s="16">
        <v>2050</v>
      </c>
    </row>
    <row r="12" spans="1:10" x14ac:dyDescent="0.25">
      <c r="A12" s="22" t="s">
        <v>36</v>
      </c>
      <c r="B12">
        <v>3.54</v>
      </c>
      <c r="C12">
        <v>3.73</v>
      </c>
      <c r="D12">
        <v>3.94</v>
      </c>
      <c r="E12">
        <v>4.24</v>
      </c>
      <c r="F12">
        <v>4.58</v>
      </c>
      <c r="G12">
        <v>4.93</v>
      </c>
      <c r="H12">
        <v>5.31</v>
      </c>
      <c r="I12">
        <v>5.72</v>
      </c>
    </row>
    <row r="13" spans="1:10" x14ac:dyDescent="0.25">
      <c r="A13" t="s">
        <v>27</v>
      </c>
      <c r="B13">
        <v>5.31</v>
      </c>
      <c r="C13">
        <v>5.6</v>
      </c>
      <c r="D13">
        <v>5.91</v>
      </c>
      <c r="E13">
        <v>6.36</v>
      </c>
      <c r="F13">
        <v>6.87</v>
      </c>
      <c r="G13">
        <v>7.4</v>
      </c>
      <c r="H13">
        <v>7.97</v>
      </c>
      <c r="I13">
        <v>8.58</v>
      </c>
    </row>
    <row r="15" spans="1:10" s="15" customFormat="1" x14ac:dyDescent="0.25">
      <c r="A15" s="5" t="s">
        <v>34</v>
      </c>
      <c r="B15" s="11"/>
      <c r="C15" s="11"/>
      <c r="D15" s="11"/>
      <c r="E15" s="11"/>
      <c r="F15" s="11"/>
      <c r="G15" s="11"/>
      <c r="H15" s="11"/>
      <c r="I15" s="11"/>
    </row>
    <row r="16" spans="1:10" s="15" customFormat="1" x14ac:dyDescent="0.25">
      <c r="B16" s="16">
        <v>2015</v>
      </c>
      <c r="C16" s="16">
        <v>2020</v>
      </c>
      <c r="D16" s="16">
        <v>2025</v>
      </c>
      <c r="E16" s="16">
        <v>2030</v>
      </c>
      <c r="F16" s="16">
        <v>2035</v>
      </c>
      <c r="G16" s="16">
        <v>2040</v>
      </c>
      <c r="H16" s="16">
        <v>2045</v>
      </c>
      <c r="I16" s="16">
        <v>2050</v>
      </c>
    </row>
    <row r="17" spans="1:10" s="15" customFormat="1" x14ac:dyDescent="0.25">
      <c r="A17" s="22" t="s">
        <v>33</v>
      </c>
      <c r="B17" s="15">
        <v>34.270000000000003</v>
      </c>
      <c r="C17" s="15">
        <v>33.43</v>
      </c>
      <c r="D17" s="15">
        <v>32.31</v>
      </c>
      <c r="E17" s="15">
        <v>31.91</v>
      </c>
      <c r="F17" s="15">
        <v>31.11</v>
      </c>
      <c r="G17" s="15">
        <v>30.55</v>
      </c>
      <c r="H17" s="15">
        <v>30.21</v>
      </c>
      <c r="I17" s="15">
        <v>29.78</v>
      </c>
    </row>
    <row r="18" spans="1:10" s="15" customFormat="1" x14ac:dyDescent="0.25">
      <c r="A18" s="15" t="s">
        <v>27</v>
      </c>
      <c r="B18" s="15">
        <v>51.41</v>
      </c>
      <c r="C18" s="15">
        <v>50.15</v>
      </c>
      <c r="D18" s="15">
        <v>48.47</v>
      </c>
      <c r="E18" s="15">
        <v>47.87</v>
      </c>
      <c r="F18" s="15">
        <v>46.67</v>
      </c>
      <c r="G18" s="15">
        <v>45.83</v>
      </c>
      <c r="H18" s="15">
        <v>45.32</v>
      </c>
      <c r="I18" s="15">
        <v>44.67</v>
      </c>
    </row>
    <row r="20" spans="1:10" x14ac:dyDescent="0.25">
      <c r="A20" s="24" t="s">
        <v>37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0" x14ac:dyDescent="0.25">
      <c r="A21" s="15"/>
      <c r="B21" s="16">
        <v>2011</v>
      </c>
      <c r="C21" s="16">
        <v>2015</v>
      </c>
      <c r="D21" s="16">
        <v>2020</v>
      </c>
      <c r="E21" s="16">
        <v>2025</v>
      </c>
      <c r="F21" s="16">
        <v>2030</v>
      </c>
      <c r="G21" s="16">
        <v>2035</v>
      </c>
      <c r="H21" s="16">
        <v>2040</v>
      </c>
      <c r="I21" s="16">
        <v>2045</v>
      </c>
      <c r="J21" s="16">
        <v>2050</v>
      </c>
    </row>
    <row r="22" spans="1:10" x14ac:dyDescent="0.25">
      <c r="A22" s="22" t="s">
        <v>38</v>
      </c>
      <c r="B22" s="22">
        <v>68.11</v>
      </c>
      <c r="C22" s="15">
        <v>73.599999999999994</v>
      </c>
      <c r="D22" s="15">
        <v>79.75</v>
      </c>
      <c r="E22" s="15">
        <v>83.45</v>
      </c>
      <c r="F22" s="15">
        <v>87.18</v>
      </c>
      <c r="G22" s="15">
        <v>91.27</v>
      </c>
      <c r="H22" s="15">
        <v>95.88</v>
      </c>
      <c r="I22" s="15">
        <v>100.16</v>
      </c>
      <c r="J22" s="15">
        <v>104.43</v>
      </c>
    </row>
    <row r="23" spans="1:10" x14ac:dyDescent="0.25">
      <c r="A23" s="15" t="s">
        <v>39</v>
      </c>
      <c r="B23" s="15">
        <v>26.9</v>
      </c>
      <c r="C23" s="15">
        <v>29.62</v>
      </c>
      <c r="D23" s="15">
        <v>32.090000000000003</v>
      </c>
      <c r="E23" s="15">
        <v>33.58</v>
      </c>
      <c r="F23" s="15">
        <v>35.090000000000003</v>
      </c>
      <c r="G23" s="15">
        <v>36.729999999999997</v>
      </c>
      <c r="H23" s="15">
        <v>38.590000000000003</v>
      </c>
      <c r="I23" s="15">
        <v>40.31</v>
      </c>
      <c r="J23" s="15">
        <v>42.03</v>
      </c>
    </row>
    <row r="25" spans="1:10" x14ac:dyDescent="0.25">
      <c r="A25" s="5" t="s">
        <v>45</v>
      </c>
      <c r="B25" s="11"/>
    </row>
    <row r="26" spans="1:10" x14ac:dyDescent="0.25">
      <c r="B26" s="23">
        <v>42688</v>
      </c>
    </row>
    <row r="27" spans="1:10" x14ac:dyDescent="0.25">
      <c r="A27" t="s">
        <v>43</v>
      </c>
      <c r="B27">
        <v>4.51</v>
      </c>
    </row>
    <row r="28" spans="1:10" x14ac:dyDescent="0.25">
      <c r="A28" t="s">
        <v>44</v>
      </c>
      <c r="B28">
        <v>4.37</v>
      </c>
    </row>
    <row r="30" spans="1:10" x14ac:dyDescent="0.25">
      <c r="A30" s="5" t="s">
        <v>46</v>
      </c>
      <c r="B30" s="11"/>
    </row>
    <row r="31" spans="1:10" x14ac:dyDescent="0.25">
      <c r="B31" s="23">
        <v>42682</v>
      </c>
    </row>
    <row r="32" spans="1:10" x14ac:dyDescent="0.25">
      <c r="A32" t="s">
        <v>23</v>
      </c>
      <c r="B32">
        <v>2160</v>
      </c>
    </row>
    <row r="34" spans="1:5" x14ac:dyDescent="0.25">
      <c r="A34" s="5" t="s">
        <v>58</v>
      </c>
      <c r="B34" s="11"/>
    </row>
    <row r="35" spans="1:5" x14ac:dyDescent="0.25">
      <c r="B35" s="16">
        <v>2013</v>
      </c>
    </row>
    <row r="36" spans="1:5" x14ac:dyDescent="0.25">
      <c r="A36" t="s">
        <v>60</v>
      </c>
      <c r="B36">
        <f>AVERAGE(25,26,28.5)</f>
        <v>26.5</v>
      </c>
    </row>
    <row r="38" spans="1:5" x14ac:dyDescent="0.25">
      <c r="A38" s="5" t="s">
        <v>81</v>
      </c>
      <c r="B38" s="11"/>
      <c r="D38" s="5" t="s">
        <v>100</v>
      </c>
      <c r="E38" s="11"/>
    </row>
    <row r="39" spans="1:5" x14ac:dyDescent="0.25">
      <c r="B39" s="23">
        <v>42688</v>
      </c>
      <c r="E39" s="16">
        <v>2030</v>
      </c>
    </row>
    <row r="40" spans="1:5" x14ac:dyDescent="0.25">
      <c r="A40" t="s">
        <v>83</v>
      </c>
      <c r="B40">
        <v>3297</v>
      </c>
      <c r="D40" t="s">
        <v>82</v>
      </c>
      <c r="E40">
        <v>68.3</v>
      </c>
    </row>
    <row r="41" spans="1:5" x14ac:dyDescent="0.25">
      <c r="A41" t="s">
        <v>84</v>
      </c>
      <c r="B41">
        <v>3370</v>
      </c>
    </row>
    <row r="42" spans="1:5" x14ac:dyDescent="0.25">
      <c r="A42" t="s">
        <v>85</v>
      </c>
      <c r="B42" s="27">
        <f>4.11*liters_per_gal*gal_per_cubic_meter</f>
        <v>4109.9972484372011</v>
      </c>
    </row>
    <row r="43" spans="1:5" x14ac:dyDescent="0.25">
      <c r="A43" t="s">
        <v>86</v>
      </c>
      <c r="B43" s="27">
        <f>B40*(B42/B41)</f>
        <v>4020.9676344502827</v>
      </c>
    </row>
    <row r="45" spans="1:5" x14ac:dyDescent="0.25">
      <c r="A45" s="5" t="s">
        <v>107</v>
      </c>
      <c r="B45" s="11"/>
    </row>
    <row r="46" spans="1:5" x14ac:dyDescent="0.25">
      <c r="B46" s="16">
        <v>2030</v>
      </c>
    </row>
    <row r="47" spans="1:5" x14ac:dyDescent="0.25">
      <c r="A47" t="s">
        <v>106</v>
      </c>
      <c r="B47">
        <v>57.3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8" workbookViewId="0"/>
  </sheetViews>
  <sheetFormatPr defaultColWidth="8.7109375" defaultRowHeight="15" x14ac:dyDescent="0.25"/>
  <cols>
    <col min="1" max="1" width="25.28515625" style="15" customWidth="1"/>
    <col min="2" max="2" width="10.28515625" style="15" customWidth="1"/>
    <col min="3" max="3" width="10.5703125" style="15" customWidth="1"/>
    <col min="4" max="4" width="8.7109375" style="15"/>
    <col min="5" max="5" width="11.85546875" style="15" bestFit="1" customWidth="1"/>
    <col min="6" max="16384" width="8.7109375" style="15"/>
  </cols>
  <sheetData>
    <row r="1" spans="1:10" x14ac:dyDescent="0.25">
      <c r="A1" s="5" t="s">
        <v>90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6"/>
      <c r="B2" s="16">
        <v>2010</v>
      </c>
      <c r="C2" s="16">
        <v>2015</v>
      </c>
      <c r="D2" s="16">
        <v>2020</v>
      </c>
      <c r="E2" s="16">
        <v>2025</v>
      </c>
      <c r="F2" s="16">
        <v>2030</v>
      </c>
      <c r="G2" s="16">
        <v>2035</v>
      </c>
      <c r="H2" s="16">
        <v>2040</v>
      </c>
      <c r="I2" s="16">
        <v>2045</v>
      </c>
      <c r="J2" s="16">
        <v>2050</v>
      </c>
    </row>
    <row r="3" spans="1:10" x14ac:dyDescent="0.25">
      <c r="A3" s="15" t="s">
        <v>26</v>
      </c>
      <c r="B3" s="15">
        <f>'Poland Fuel Price Data'!B3/BTU_per_MWh/zloty_per_usd*year_2012_per_2010_usd</f>
        <v>4.2662160357338945E-5</v>
      </c>
      <c r="C3" s="15">
        <f>'Poland Fuel Price Data'!C3/BTU_per_MWh/zloty_per_usd*year_2012_per_2010_usd</f>
        <v>4.3679789870449788E-5</v>
      </c>
      <c r="D3" s="15">
        <f>'Poland Fuel Price Data'!D3/BTU_per_MWh/zloty_per_usd*year_2012_per_2010_usd</f>
        <v>5.0881475655541867E-5</v>
      </c>
      <c r="E3" s="15">
        <f>'Poland Fuel Price Data'!E3/BTU_per_MWh/zloty_per_usd*year_2012_per_2010_usd</f>
        <v>5.6830694347574456E-5</v>
      </c>
      <c r="F3" s="15">
        <f>'Poland Fuel Price Data'!F3/BTU_per_MWh/zloty_per_usd*year_2012_per_2010_usd</f>
        <v>6.4423776099247615E-5</v>
      </c>
      <c r="G3" s="15">
        <f>'Poland Fuel Price Data'!G3/BTU_per_MWh/zloty_per_usd*year_2012_per_2010_usd</f>
        <v>7.3191045750664065E-5</v>
      </c>
      <c r="H3" s="15">
        <f>'Poland Fuel Price Data'!H3/BTU_per_MWh/zloty_per_usd*year_2012_per_2010_usd</f>
        <v>7.9844777182542622E-5</v>
      </c>
      <c r="I3" s="15">
        <f>'Poland Fuel Price Data'!I3/BTU_per_MWh/zloty_per_usd*year_2012_per_2010_usd</f>
        <v>8.1488640242183207E-5</v>
      </c>
      <c r="J3" s="15">
        <f>'Poland Fuel Price Data'!J3/BTU_per_MWh/zloty_per_usd*year_2012_per_2010_usd</f>
        <v>8.1958315402080501E-5</v>
      </c>
    </row>
    <row r="4" spans="1:10" x14ac:dyDescent="0.25">
      <c r="A4" s="15" t="s">
        <v>27</v>
      </c>
      <c r="B4" s="15">
        <f>'Poland Fuel Price Data'!B4/BTU_per_MWh/zloty_per_usd*year_2012_per_2010_usd</f>
        <v>2.9511255880214281E-5</v>
      </c>
      <c r="C4" s="15">
        <f>'Poland Fuel Price Data'!C4/BTU_per_MWh/zloty_per_usd*year_2012_per_2010_usd</f>
        <v>3.0372327006692679E-5</v>
      </c>
      <c r="D4" s="15">
        <f>'Poland Fuel Price Data'!D4/BTU_per_MWh/zloty_per_usd*year_2012_per_2010_usd</f>
        <v>3.5851870538827954E-5</v>
      </c>
      <c r="E4" s="15">
        <f>'Poland Fuel Price Data'!E4/BTU_per_MWh/zloty_per_usd*year_2012_per_2010_usd</f>
        <v>4.0392063751168619E-5</v>
      </c>
      <c r="F4" s="15">
        <f>'Poland Fuel Price Data'!F4/BTU_per_MWh/zloty_per_usd*year_2012_per_2010_usd</f>
        <v>4.6106444863252554E-5</v>
      </c>
      <c r="G4" s="15">
        <f>'Poland Fuel Price Data'!G4/BTU_per_MWh/zloty_per_usd*year_2012_per_2010_usd</f>
        <v>5.2760176295131105E-5</v>
      </c>
      <c r="H4" s="15">
        <f>'Poland Fuel Price Data'!H4/BTU_per_MWh/zloty_per_usd*year_2012_per_2010_usd</f>
        <v>5.7848323860685291E-5</v>
      </c>
      <c r="I4" s="15">
        <f>'Poland Fuel Price Data'!I4/BTU_per_MWh/zloty_per_usd*year_2012_per_2010_usd</f>
        <v>5.9100790953744788E-5</v>
      </c>
      <c r="J4" s="15">
        <f>'Poland Fuel Price Data'!J4/BTU_per_MWh/zloty_per_usd*year_2012_per_2010_usd</f>
        <v>5.9492186920325869E-5</v>
      </c>
    </row>
    <row r="6" spans="1:10" x14ac:dyDescent="0.25">
      <c r="A6" s="5" t="s">
        <v>92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 s="16"/>
      <c r="B7" s="16">
        <v>2010</v>
      </c>
      <c r="C7" s="16">
        <v>2015</v>
      </c>
      <c r="D7" s="16">
        <v>2020</v>
      </c>
      <c r="E7" s="16">
        <v>2025</v>
      </c>
      <c r="F7" s="16">
        <v>2030</v>
      </c>
      <c r="G7" s="16">
        <v>2035</v>
      </c>
      <c r="H7" s="16">
        <v>2040</v>
      </c>
      <c r="I7" s="16">
        <v>2045</v>
      </c>
      <c r="J7" s="16">
        <v>2050</v>
      </c>
    </row>
    <row r="8" spans="1:10" x14ac:dyDescent="0.25">
      <c r="A8" s="15" t="s">
        <v>69</v>
      </c>
      <c r="B8" s="15">
        <f>'Poland Fuel Price Data'!B8/BTU_per_GJ/zloty_per_usd*year_2012_per_2010_usd</f>
        <v>1.0285460354915759E-5</v>
      </c>
      <c r="C8" s="15">
        <f>'Poland Fuel Price Data'!C8/BTU_per_GJ/zloty_per_usd*year_2012_per_2010_usd</f>
        <v>9.6373354558388739E-6</v>
      </c>
      <c r="D8" s="15">
        <f>'Poland Fuel Price Data'!D8/BTU_per_GJ/zloty_per_usd*year_2012_per_2010_usd</f>
        <v>1.124355803181202E-5</v>
      </c>
      <c r="E8" s="15">
        <f>'Poland Fuel Price Data'!E8/BTU_per_GJ/zloty_per_usd*year_2012_per_2010_usd</f>
        <v>1.3018856668413919E-5</v>
      </c>
      <c r="F8" s="15">
        <f>'Poland Fuel Price Data'!F8/BTU_per_GJ/zloty_per_usd*year_2012_per_2010_usd</f>
        <v>1.4371465153443934E-5</v>
      </c>
      <c r="G8" s="15">
        <f>'Poland Fuel Price Data'!G8/BTU_per_GJ/zloty_per_usd*year_2012_per_2010_usd</f>
        <v>1.5752252981912075E-5</v>
      </c>
      <c r="H8" s="15">
        <f>'Poland Fuel Price Data'!H8/BTU_per_GJ/zloty_per_usd*year_2012_per_2010_usd</f>
        <v>1.6907606062875219E-5</v>
      </c>
      <c r="I8" s="15">
        <f>'Poland Fuel Price Data'!I8/BTU_per_GJ/zloty_per_usd*year_2012_per_2010_usd</f>
        <v>1.7809345052895231E-5</v>
      </c>
      <c r="J8" s="15">
        <f>'Poland Fuel Price Data'!J8/BTU_per_GJ/zloty_per_usd*year_2012_per_2010_usd</f>
        <v>1.8654725356038994E-5</v>
      </c>
    </row>
    <row r="10" spans="1:10" x14ac:dyDescent="0.25">
      <c r="A10" s="5" t="s">
        <v>93</v>
      </c>
      <c r="B10" s="11"/>
      <c r="C10" s="11"/>
      <c r="D10" s="11"/>
      <c r="E10" s="11"/>
      <c r="F10" s="11"/>
      <c r="G10" s="11"/>
      <c r="H10" s="11"/>
      <c r="I10" s="11"/>
    </row>
    <row r="11" spans="1:10" x14ac:dyDescent="0.25">
      <c r="B11" s="16">
        <v>2015</v>
      </c>
      <c r="C11" s="16">
        <v>2020</v>
      </c>
      <c r="D11" s="16">
        <v>2025</v>
      </c>
      <c r="E11" s="16">
        <v>2030</v>
      </c>
      <c r="F11" s="16">
        <v>2035</v>
      </c>
      <c r="G11" s="16">
        <v>2040</v>
      </c>
      <c r="H11" s="16">
        <v>2045</v>
      </c>
      <c r="I11" s="16">
        <v>2050</v>
      </c>
    </row>
    <row r="12" spans="1:10" x14ac:dyDescent="0.25">
      <c r="A12" s="22" t="s">
        <v>36</v>
      </c>
      <c r="B12" s="15">
        <f>'Poland Fuel Price Data'!B12/BTU_per_GJ</f>
        <v>3.7348981923725783E-6</v>
      </c>
      <c r="C12" s="15">
        <f>'Poland Fuel Price Data'!C12/BTU_per_GJ</f>
        <v>3.9353588298163044E-6</v>
      </c>
      <c r="D12" s="15">
        <f>'Poland Fuel Price Data'!D12/BTU_per_GJ</f>
        <v>4.1569205869909488E-6</v>
      </c>
      <c r="E12" s="15">
        <f>'Poland Fuel Price Data'!E12/BTU_per_GJ</f>
        <v>4.4734373829547269E-6</v>
      </c>
      <c r="F12" s="15">
        <f>'Poland Fuel Price Data'!F12/BTU_per_GJ</f>
        <v>4.8321564183803417E-6</v>
      </c>
      <c r="G12" s="15">
        <f>'Poland Fuel Price Data'!G12/BTU_per_GJ</f>
        <v>5.2014260136714152E-6</v>
      </c>
      <c r="H12" s="15">
        <f>'Poland Fuel Price Data'!H12/BTU_per_GJ</f>
        <v>5.6023472885588666E-6</v>
      </c>
      <c r="I12" s="15">
        <f>'Poland Fuel Price Data'!I12/BTU_per_GJ</f>
        <v>6.0349202430426967E-6</v>
      </c>
    </row>
    <row r="13" spans="1:10" x14ac:dyDescent="0.25">
      <c r="A13" s="15" t="s">
        <v>27</v>
      </c>
      <c r="B13" s="15">
        <f>'Poland Fuel Price Data'!B13/BTU_per_GJ</f>
        <v>5.6023472885588666E-6</v>
      </c>
      <c r="C13" s="15">
        <f>'Poland Fuel Price Data'!C13/BTU_per_GJ</f>
        <v>5.9083135246571859E-6</v>
      </c>
      <c r="D13" s="15">
        <f>'Poland Fuel Price Data'!D13/BTU_per_GJ</f>
        <v>6.2353808804864228E-6</v>
      </c>
      <c r="E13" s="15">
        <f>'Poland Fuel Price Data'!E13/BTU_per_GJ</f>
        <v>6.7101560744320904E-6</v>
      </c>
      <c r="F13" s="15">
        <f>'Poland Fuel Price Data'!F13/BTU_per_GJ</f>
        <v>7.2482346275705121E-6</v>
      </c>
      <c r="G13" s="15">
        <f>'Poland Fuel Price Data'!G13/BTU_per_GJ</f>
        <v>7.807414300439853E-6</v>
      </c>
      <c r="H13" s="15">
        <f>'Poland Fuel Price Data'!H13/BTU_per_GJ</f>
        <v>8.4087962127710296E-6</v>
      </c>
      <c r="I13" s="15">
        <f>'Poland Fuel Price Data'!I13/BTU_per_GJ</f>
        <v>9.0523803645640463E-6</v>
      </c>
    </row>
    <row r="15" spans="1:10" x14ac:dyDescent="0.25">
      <c r="A15" s="5" t="s">
        <v>94</v>
      </c>
      <c r="B15" s="11"/>
      <c r="C15" s="11"/>
      <c r="D15" s="11"/>
      <c r="E15" s="11"/>
      <c r="F15" s="11"/>
      <c r="G15" s="11"/>
      <c r="H15" s="11"/>
      <c r="I15" s="11"/>
    </row>
    <row r="16" spans="1:10" x14ac:dyDescent="0.25">
      <c r="B16" s="16">
        <v>2015</v>
      </c>
      <c r="C16" s="16">
        <v>2020</v>
      </c>
      <c r="D16" s="16">
        <v>2025</v>
      </c>
      <c r="E16" s="16">
        <v>2030</v>
      </c>
      <c r="F16" s="16">
        <v>2035</v>
      </c>
      <c r="G16" s="16">
        <v>2040</v>
      </c>
      <c r="H16" s="16">
        <v>2045</v>
      </c>
      <c r="I16" s="16">
        <v>2050</v>
      </c>
    </row>
    <row r="17" spans="1:10" x14ac:dyDescent="0.25">
      <c r="A17" s="22" t="s">
        <v>33</v>
      </c>
      <c r="B17" s="15">
        <f>'Poland Fuel Price Data'!B17/BTU_per_GJ/zloty_per_usd</f>
        <v>9.1536123187161747E-6</v>
      </c>
      <c r="C17" s="15">
        <f>'Poland Fuel Price Data'!C17/BTU_per_GJ/zloty_per_usd</f>
        <v>8.9292459823367864E-6</v>
      </c>
      <c r="D17" s="15">
        <f>'Poland Fuel Price Data'!D17/BTU_per_GJ/zloty_per_usd</f>
        <v>8.6300908671642725E-6</v>
      </c>
      <c r="E17" s="15">
        <f>'Poland Fuel Price Data'!E17/BTU_per_GJ/zloty_per_usd</f>
        <v>8.5232497546026578E-6</v>
      </c>
      <c r="F17" s="15">
        <f>'Poland Fuel Price Data'!F17/BTU_per_GJ/zloty_per_usd</f>
        <v>8.309567529479432E-6</v>
      </c>
      <c r="G17" s="15">
        <f>'Poland Fuel Price Data'!G17/BTU_per_GJ/zloty_per_usd</f>
        <v>8.1599899718931759E-6</v>
      </c>
      <c r="H17" s="15">
        <f>'Poland Fuel Price Data'!H17/BTU_per_GJ/zloty_per_usd</f>
        <v>8.0691750262158041E-6</v>
      </c>
      <c r="I17" s="15">
        <f>'Poland Fuel Price Data'!I17/BTU_per_GJ/zloty_per_usd</f>
        <v>7.9543208302120697E-6</v>
      </c>
    </row>
    <row r="18" spans="1:10" x14ac:dyDescent="0.25">
      <c r="A18" s="15" t="s">
        <v>27</v>
      </c>
      <c r="B18" s="15">
        <f>'Poland Fuel Price Data'!B18/BTU_per_GJ/zloty_per_usd</f>
        <v>1.373175399198128E-5</v>
      </c>
      <c r="C18" s="15">
        <f>'Poland Fuel Price Data'!C18/BTU_per_GJ/zloty_per_usd</f>
        <v>1.33952044874122E-5</v>
      </c>
      <c r="D18" s="15">
        <f>'Poland Fuel Price Data'!D18/BTU_per_GJ/zloty_per_usd</f>
        <v>1.2946471814653427E-5</v>
      </c>
      <c r="E18" s="15">
        <f>'Poland Fuel Price Data'!E18/BTU_per_GJ/zloty_per_usd</f>
        <v>1.2786210145811006E-5</v>
      </c>
      <c r="F18" s="15">
        <f>'Poland Fuel Price Data'!F18/BTU_per_GJ/zloty_per_usd</f>
        <v>1.2465686808126169E-5</v>
      </c>
      <c r="G18" s="15">
        <f>'Poland Fuel Price Data'!G18/BTU_per_GJ/zloty_per_usd</f>
        <v>1.2241320471746781E-5</v>
      </c>
      <c r="H18" s="15">
        <f>'Poland Fuel Price Data'!H18/BTU_per_GJ/zloty_per_usd</f>
        <v>1.2105098053230725E-5</v>
      </c>
      <c r="I18" s="15">
        <f>'Poland Fuel Price Data'!I18/BTU_per_GJ/zloty_per_usd</f>
        <v>1.1931481245318105E-5</v>
      </c>
    </row>
    <row r="20" spans="1:10" x14ac:dyDescent="0.25">
      <c r="A20" s="24" t="s">
        <v>95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0" x14ac:dyDescent="0.25">
      <c r="B21" s="16">
        <v>2011</v>
      </c>
      <c r="C21" s="16">
        <v>2015</v>
      </c>
      <c r="D21" s="16">
        <v>2020</v>
      </c>
      <c r="E21" s="16">
        <v>2025</v>
      </c>
      <c r="F21" s="16">
        <v>2030</v>
      </c>
      <c r="G21" s="16">
        <v>2035</v>
      </c>
      <c r="H21" s="16">
        <v>2040</v>
      </c>
      <c r="I21" s="16">
        <v>2045</v>
      </c>
      <c r="J21" s="16">
        <v>2050</v>
      </c>
    </row>
    <row r="22" spans="1:10" x14ac:dyDescent="0.25">
      <c r="A22" s="22" t="s">
        <v>38</v>
      </c>
      <c r="B22" s="26">
        <f>'Poland Fuel Price Data'!B22/zloty_per_usd</f>
        <v>17.243037974683542</v>
      </c>
      <c r="C22" s="26">
        <f>'Poland Fuel Price Data'!C22/zloty_per_usd</f>
        <v>18.63291139240506</v>
      </c>
      <c r="D22" s="26">
        <f>'Poland Fuel Price Data'!D22/zloty_per_usd</f>
        <v>20.189873417721518</v>
      </c>
      <c r="E22" s="26">
        <f>'Poland Fuel Price Data'!E22/zloty_per_usd</f>
        <v>21.126582278481013</v>
      </c>
      <c r="F22" s="26">
        <f>'Poland Fuel Price Data'!F22/zloty_per_usd</f>
        <v>22.070886075949367</v>
      </c>
      <c r="G22" s="26">
        <f>'Poland Fuel Price Data'!G22/zloty_per_usd</f>
        <v>23.106329113924048</v>
      </c>
      <c r="H22" s="26">
        <f>'Poland Fuel Price Data'!H22/zloty_per_usd</f>
        <v>24.273417721518985</v>
      </c>
      <c r="I22" s="26">
        <f>'Poland Fuel Price Data'!I22/zloty_per_usd</f>
        <v>25.356962025316452</v>
      </c>
      <c r="J22" s="26">
        <f>'Poland Fuel Price Data'!J22/zloty_per_usd</f>
        <v>26.437974683544304</v>
      </c>
    </row>
    <row r="23" spans="1:10" x14ac:dyDescent="0.25">
      <c r="A23" s="15" t="s">
        <v>39</v>
      </c>
      <c r="B23" s="26">
        <f>'Poland Fuel Price Data'!B23/zloty_per_usd</f>
        <v>6.81012658227848</v>
      </c>
      <c r="C23" s="26">
        <f>'Poland Fuel Price Data'!C23/zloty_per_usd</f>
        <v>7.4987341772151899</v>
      </c>
      <c r="D23" s="26">
        <f>'Poland Fuel Price Data'!D23/zloty_per_usd</f>
        <v>8.1240506329113931</v>
      </c>
      <c r="E23" s="26">
        <f>'Poland Fuel Price Data'!E23/zloty_per_usd</f>
        <v>8.5012658227848092</v>
      </c>
      <c r="F23" s="26">
        <f>'Poland Fuel Price Data'!F23/zloty_per_usd</f>
        <v>8.8835443037974695</v>
      </c>
      <c r="G23" s="26">
        <f>'Poland Fuel Price Data'!G23/zloty_per_usd</f>
        <v>9.2987341772151879</v>
      </c>
      <c r="H23" s="26">
        <f>'Poland Fuel Price Data'!H23/zloty_per_usd</f>
        <v>9.7696202531645575</v>
      </c>
      <c r="I23" s="26">
        <f>'Poland Fuel Price Data'!I23/zloty_per_usd</f>
        <v>10.20506329113924</v>
      </c>
      <c r="J23" s="26">
        <f>'Poland Fuel Price Data'!J23/zloty_per_usd</f>
        <v>10.640506329113924</v>
      </c>
    </row>
    <row r="25" spans="1:10" x14ac:dyDescent="0.25">
      <c r="A25" s="5" t="s">
        <v>96</v>
      </c>
      <c r="B25" s="11"/>
    </row>
    <row r="26" spans="1:10" x14ac:dyDescent="0.25">
      <c r="B26" s="23">
        <v>42688</v>
      </c>
    </row>
    <row r="27" spans="1:10" x14ac:dyDescent="0.25">
      <c r="A27" s="15" t="s">
        <v>43</v>
      </c>
      <c r="B27" s="4">
        <f>'Poland Fuel Price Data'!B27/zloty_per_usd*liters_per_gal/BTU_per_gal_gasoline</f>
        <v>3.5896148179220023E-5</v>
      </c>
    </row>
    <row r="28" spans="1:10" x14ac:dyDescent="0.25">
      <c r="A28" s="15" t="s">
        <v>44</v>
      </c>
      <c r="B28" s="4">
        <f>'Poland Fuel Price Data'!B28/zloty_per_usd*liters_per_gal/BTU_per_gal_diesel</f>
        <v>3.0483904551133272E-5</v>
      </c>
    </row>
    <row r="30" spans="1:10" x14ac:dyDescent="0.25">
      <c r="A30" s="5" t="s">
        <v>96</v>
      </c>
      <c r="B30" s="11"/>
    </row>
    <row r="31" spans="1:10" x14ac:dyDescent="0.25">
      <c r="B31" s="23">
        <v>42682</v>
      </c>
    </row>
    <row r="32" spans="1:10" x14ac:dyDescent="0.25">
      <c r="A32" s="15" t="s">
        <v>23</v>
      </c>
      <c r="B32" s="15">
        <f>'Poland Fuel Price Data'!B32/zloty_per_usd/gal_per_cubic_meter*gal_per_barrel/BTU_per_barrel_jet_fuel</f>
        <v>1.5046712545968087E-5</v>
      </c>
    </row>
    <row r="34" spans="1:5" x14ac:dyDescent="0.25">
      <c r="A34" s="5" t="s">
        <v>97</v>
      </c>
      <c r="B34" s="11"/>
    </row>
    <row r="35" spans="1:5" x14ac:dyDescent="0.25">
      <c r="B35" s="16">
        <v>2013</v>
      </c>
    </row>
    <row r="36" spans="1:5" x14ac:dyDescent="0.25">
      <c r="A36" s="15" t="s">
        <v>60</v>
      </c>
      <c r="B36" s="15">
        <f>'Poland Fuel Price Data'!B36/zloty_per_usd/BTU_per_GJ</f>
        <v>7.0782237072068454E-6</v>
      </c>
    </row>
    <row r="37" spans="1:5" x14ac:dyDescent="0.25">
      <c r="D37" s="12"/>
      <c r="E37" s="12"/>
    </row>
    <row r="38" spans="1:5" x14ac:dyDescent="0.25">
      <c r="A38" s="5" t="s">
        <v>98</v>
      </c>
      <c r="B38" s="11"/>
      <c r="C38" s="11"/>
      <c r="D38" s="17"/>
      <c r="E38" s="12"/>
    </row>
    <row r="39" spans="1:5" x14ac:dyDescent="0.25">
      <c r="B39" s="29">
        <v>2016</v>
      </c>
      <c r="C39" s="16">
        <v>2030</v>
      </c>
      <c r="D39" s="12"/>
      <c r="E39" s="12"/>
    </row>
    <row r="40" spans="1:5" x14ac:dyDescent="0.25">
      <c r="A40" s="15" t="s">
        <v>86</v>
      </c>
      <c r="B40" s="10">
        <f>'Poland Fuel Price Data'!B43/zloty_per_usd/gal_per_cubic_meter/BTU_per_gal_biodiesel</f>
        <v>3.257331453672549E-5</v>
      </c>
      <c r="C40" s="10">
        <f>'Poland Fuel Price Data'!E40/BTU_per_GJ</f>
        <v>7.2060323881086743E-5</v>
      </c>
      <c r="D40" s="12"/>
      <c r="E40" s="12"/>
    </row>
    <row r="42" spans="1:5" x14ac:dyDescent="0.25">
      <c r="A42" s="5" t="s">
        <v>108</v>
      </c>
      <c r="B42" s="11"/>
    </row>
    <row r="43" spans="1:5" x14ac:dyDescent="0.25">
      <c r="B43" s="16">
        <v>2030</v>
      </c>
    </row>
    <row r="44" spans="1:5" x14ac:dyDescent="0.25">
      <c r="A44" s="15" t="s">
        <v>106</v>
      </c>
      <c r="B44" s="15">
        <f>'Poland Fuel Price Data'!B47/BTU_per_GJ</f>
        <v>6.0454708029081559E-5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/>
  </sheetViews>
  <sheetFormatPr defaultColWidth="8.7109375" defaultRowHeight="15" x14ac:dyDescent="0.25"/>
  <cols>
    <col min="1" max="1" width="25.28515625" style="15" customWidth="1"/>
    <col min="2" max="37" width="10.85546875" style="15" customWidth="1"/>
    <col min="38" max="16384" width="8.7109375" style="15"/>
  </cols>
  <sheetData>
    <row r="1" spans="1:37" x14ac:dyDescent="0.25">
      <c r="A1" s="5" t="s">
        <v>90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25">
      <c r="A2" s="16"/>
      <c r="B2" s="16">
        <v>2015</v>
      </c>
      <c r="C2" s="16">
        <v>2016</v>
      </c>
      <c r="D2" s="16">
        <v>2017</v>
      </c>
      <c r="E2" s="16">
        <v>2018</v>
      </c>
      <c r="F2" s="16">
        <v>2019</v>
      </c>
      <c r="G2" s="16">
        <v>2020</v>
      </c>
      <c r="H2" s="16">
        <v>2021</v>
      </c>
      <c r="I2" s="16">
        <v>2022</v>
      </c>
      <c r="J2" s="16">
        <v>2023</v>
      </c>
      <c r="K2" s="16">
        <v>2024</v>
      </c>
      <c r="L2" s="16">
        <v>2025</v>
      </c>
      <c r="M2" s="16">
        <v>2026</v>
      </c>
      <c r="N2" s="16">
        <v>2027</v>
      </c>
      <c r="O2" s="16">
        <v>2028</v>
      </c>
      <c r="P2" s="16">
        <v>2029</v>
      </c>
      <c r="Q2" s="16">
        <v>2030</v>
      </c>
      <c r="R2" s="16">
        <v>2031</v>
      </c>
      <c r="S2" s="16">
        <v>2032</v>
      </c>
      <c r="T2" s="16">
        <v>2033</v>
      </c>
      <c r="U2" s="16">
        <v>2034</v>
      </c>
      <c r="V2" s="16">
        <v>2035</v>
      </c>
      <c r="W2" s="16">
        <v>2036</v>
      </c>
      <c r="X2" s="16">
        <v>2037</v>
      </c>
      <c r="Y2" s="16">
        <v>2038</v>
      </c>
      <c r="Z2" s="16">
        <v>2039</v>
      </c>
      <c r="AA2" s="16">
        <v>2040</v>
      </c>
      <c r="AB2" s="16">
        <v>2041</v>
      </c>
      <c r="AC2" s="16">
        <v>2042</v>
      </c>
      <c r="AD2" s="16">
        <v>2043</v>
      </c>
      <c r="AE2" s="16">
        <v>2044</v>
      </c>
      <c r="AF2" s="16">
        <v>2045</v>
      </c>
      <c r="AG2" s="16">
        <v>2046</v>
      </c>
      <c r="AH2" s="16">
        <v>2047</v>
      </c>
      <c r="AI2" s="16">
        <v>2048</v>
      </c>
      <c r="AJ2" s="16">
        <v>2049</v>
      </c>
      <c r="AK2" s="16">
        <v>2050</v>
      </c>
    </row>
    <row r="3" spans="1:37" x14ac:dyDescent="0.25">
      <c r="A3" s="15" t="s">
        <v>26</v>
      </c>
      <c r="B3" s="15">
        <f>TREND('Poland Fuel Price Data Conv'!$C3:$D3,'Poland Fuel Price Data Conv'!$C$2:$D$2,B$2)</f>
        <v>4.3679789870449889E-5</v>
      </c>
      <c r="C3" s="15">
        <f>TREND('Poland Fuel Price Data Conv'!$C3:$D3,'Poland Fuel Price Data Conv'!$C$2:$D$2,C$2)</f>
        <v>4.5120127027468461E-5</v>
      </c>
      <c r="D3" s="15">
        <f>TREND('Poland Fuel Price Data Conv'!$C3:$D3,'Poland Fuel Price Data Conv'!$C$2:$D$2,D$2)</f>
        <v>4.6560464184486599E-5</v>
      </c>
      <c r="E3" s="15">
        <f>TREND('Poland Fuel Price Data Conv'!$C3:$D3,'Poland Fuel Price Data Conv'!$C$2:$D$2,E$2)</f>
        <v>4.8000801341505171E-5</v>
      </c>
      <c r="F3" s="15">
        <f>TREND('Poland Fuel Price Data Conv'!$C3:$D3,'Poland Fuel Price Data Conv'!$C$2:$D$2,F$2)</f>
        <v>4.9441138498523308E-5</v>
      </c>
      <c r="G3" s="15">
        <f>TREND('Poland Fuel Price Data Conv'!$C3:$D3,'Poland Fuel Price Data Conv'!$C$2:$D$2,G$2)</f>
        <v>5.088147565554188E-5</v>
      </c>
      <c r="H3" s="15">
        <f>TREND('Poland Fuel Price Data Conv'!$D3:$E3,'Poland Fuel Price Data Conv'!$D$2:$E$2,H$2)</f>
        <v>5.2071319393948243E-5</v>
      </c>
      <c r="I3" s="15">
        <f>TREND('Poland Fuel Price Data Conv'!$D3:$E3,'Poland Fuel Price Data Conv'!$D$2:$E$2,I$2)</f>
        <v>5.326116313235504E-5</v>
      </c>
      <c r="J3" s="15">
        <f>TREND('Poland Fuel Price Data Conv'!$D3:$E3,'Poland Fuel Price Data Conv'!$D$2:$E$2,J$2)</f>
        <v>5.4451006870761404E-5</v>
      </c>
      <c r="K3" s="15">
        <f>TREND('Poland Fuel Price Data Conv'!$D3:$E3,'Poland Fuel Price Data Conv'!$D$2:$E$2,K$2)</f>
        <v>5.5640850609167767E-5</v>
      </c>
      <c r="L3" s="15">
        <f>TREND('Poland Fuel Price Data Conv'!$D3:$E3,'Poland Fuel Price Data Conv'!$D$2:$E$2,L$2)</f>
        <v>5.6830694347574564E-5</v>
      </c>
      <c r="M3" s="15">
        <f>TREND('Poland Fuel Price Data Conv'!$E3:$F3,'Poland Fuel Price Data Conv'!$E$2:$F$2,M$2)</f>
        <v>5.8349310697909315E-5</v>
      </c>
      <c r="N3" s="15">
        <f>TREND('Poland Fuel Price Data Conv'!$E3:$F3,'Poland Fuel Price Data Conv'!$E$2:$F$2,N$2)</f>
        <v>5.9867927048244066E-5</v>
      </c>
      <c r="O3" s="15">
        <f>TREND('Poland Fuel Price Data Conv'!$E3:$F3,'Poland Fuel Price Data Conv'!$E$2:$F$2,O$2)</f>
        <v>6.1386543398578818E-5</v>
      </c>
      <c r="P3" s="15">
        <f>TREND('Poland Fuel Price Data Conv'!$E3:$F3,'Poland Fuel Price Data Conv'!$E$2:$F$2,P$2)</f>
        <v>6.2905159748913135E-5</v>
      </c>
      <c r="Q3" s="15">
        <f>TREND('Poland Fuel Price Data Conv'!$E3:$F3,'Poland Fuel Price Data Conv'!$E$2:$F$2,Q$2)</f>
        <v>6.4423776099247886E-5</v>
      </c>
      <c r="R3" s="15">
        <f>TREND('Poland Fuel Price Data Conv'!$F3:$G3,'Poland Fuel Price Data Conv'!$F$2:$G$2,R$2)</f>
        <v>6.6177230029530743E-5</v>
      </c>
      <c r="S3" s="15">
        <f>TREND('Poland Fuel Price Data Conv'!$F3:$G3,'Poland Fuel Price Data Conv'!$F$2:$G$2,S$2)</f>
        <v>6.7930683959814032E-5</v>
      </c>
      <c r="T3" s="15">
        <f>TREND('Poland Fuel Price Data Conv'!$F3:$G3,'Poland Fuel Price Data Conv'!$F$2:$G$2,T$2)</f>
        <v>6.9684137890097322E-5</v>
      </c>
      <c r="U3" s="15">
        <f>TREND('Poland Fuel Price Data Conv'!$F3:$G3,'Poland Fuel Price Data Conv'!$F$2:$G$2,U$2)</f>
        <v>7.1437591820380612E-5</v>
      </c>
      <c r="V3" s="15">
        <f>TREND('Poland Fuel Price Data Conv'!$F3:$G3,'Poland Fuel Price Data Conv'!$F$2:$G$2,V$2)</f>
        <v>7.3191045750663902E-5</v>
      </c>
      <c r="W3" s="15">
        <f>TREND('Poland Fuel Price Data Conv'!$G3:$H3,'Poland Fuel Price Data Conv'!$G$2:$H$2,W$2)</f>
        <v>7.4521792037039822E-5</v>
      </c>
      <c r="X3" s="15">
        <f>TREND('Poland Fuel Price Data Conv'!$G3:$H3,'Poland Fuel Price Data Conv'!$G$2:$H$2,X$2)</f>
        <v>7.5852538323415309E-5</v>
      </c>
      <c r="Y3" s="15">
        <f>TREND('Poland Fuel Price Data Conv'!$G3:$H3,'Poland Fuel Price Data Conv'!$G$2:$H$2,Y$2)</f>
        <v>7.7183284609791229E-5</v>
      </c>
      <c r="Z3" s="15">
        <f>TREND('Poland Fuel Price Data Conv'!$G3:$H3,'Poland Fuel Price Data Conv'!$G$2:$H$2,Z$2)</f>
        <v>7.8514030896166716E-5</v>
      </c>
      <c r="AA3" s="15">
        <f>TREND('Poland Fuel Price Data Conv'!$G3:$H3,'Poland Fuel Price Data Conv'!$G$2:$H$2,AA$2)</f>
        <v>7.9844777182542636E-5</v>
      </c>
      <c r="AB3" s="15">
        <f>TREND('Poland Fuel Price Data Conv'!$H3:$I3,'Poland Fuel Price Data Conv'!$H$2:$I$2,AB$2)</f>
        <v>8.0173549794470807E-5</v>
      </c>
      <c r="AC3" s="15">
        <f>TREND('Poland Fuel Price Data Conv'!$H3:$I3,'Poland Fuel Price Data Conv'!$H$2:$I$2,AC$2)</f>
        <v>8.050232240639887E-5</v>
      </c>
      <c r="AD3" s="15">
        <f>TREND('Poland Fuel Price Data Conv'!$H3:$I3,'Poland Fuel Price Data Conv'!$H$2:$I$2,AD$2)</f>
        <v>8.0831095018327041E-5</v>
      </c>
      <c r="AE3" s="15">
        <f>TREND('Poland Fuel Price Data Conv'!$H3:$I3,'Poland Fuel Price Data Conv'!$H$2:$I$2,AE$2)</f>
        <v>8.1159867630255103E-5</v>
      </c>
      <c r="AF3" s="15">
        <f>TREND('Poland Fuel Price Data Conv'!$H3:$I3,'Poland Fuel Price Data Conv'!$H$2:$I$2,AF$2)</f>
        <v>8.1488640242183275E-5</v>
      </c>
      <c r="AG3" s="15">
        <f>TREND('Poland Fuel Price Data Conv'!$I3:$J3,'Poland Fuel Price Data Conv'!$I$2:$J$2,AG$2)</f>
        <v>8.1582575274162676E-5</v>
      </c>
      <c r="AH3" s="15">
        <f>TREND('Poland Fuel Price Data Conv'!$I3:$J3,'Poland Fuel Price Data Conv'!$I$2:$J$2,AH$2)</f>
        <v>8.1676510306142119E-5</v>
      </c>
      <c r="AI3" s="15">
        <f>TREND('Poland Fuel Price Data Conv'!$I3:$J3,'Poland Fuel Price Data Conv'!$I$2:$J$2,AI$2)</f>
        <v>8.1770445338121589E-5</v>
      </c>
      <c r="AJ3" s="15">
        <f>TREND('Poland Fuel Price Data Conv'!$I3:$J3,'Poland Fuel Price Data Conv'!$I$2:$J$2,AJ$2)</f>
        <v>8.1864380370101058E-5</v>
      </c>
      <c r="AK3" s="15">
        <f>TREND('Poland Fuel Price Data Conv'!$I3:$J3,'Poland Fuel Price Data Conv'!$I$2:$J$2,AK$2)</f>
        <v>8.1958315402080501E-5</v>
      </c>
    </row>
    <row r="4" spans="1:37" x14ac:dyDescent="0.25">
      <c r="A4" s="15" t="s">
        <v>27</v>
      </c>
      <c r="B4" s="15">
        <f>TREND('Poland Fuel Price Data Conv'!$C4:$D4,'Poland Fuel Price Data Conv'!$C$2:$D$2,B$2)</f>
        <v>3.0372327006692856E-5</v>
      </c>
      <c r="C4" s="15">
        <f>TREND('Poland Fuel Price Data Conv'!$C4:$D4,'Poland Fuel Price Data Conv'!$C$2:$D$2,C$2)</f>
        <v>3.1468235713119803E-5</v>
      </c>
      <c r="D4" s="15">
        <f>TREND('Poland Fuel Price Data Conv'!$C4:$D4,'Poland Fuel Price Data Conv'!$C$2:$D$2,D$2)</f>
        <v>3.2564144419546751E-5</v>
      </c>
      <c r="E4" s="15">
        <f>TREND('Poland Fuel Price Data Conv'!$C4:$D4,'Poland Fuel Price Data Conv'!$C$2:$D$2,E$2)</f>
        <v>3.3660053125974133E-5</v>
      </c>
      <c r="F4" s="15">
        <f>TREND('Poland Fuel Price Data Conv'!$C4:$D4,'Poland Fuel Price Data Conv'!$C$2:$D$2,F$2)</f>
        <v>3.4755961832401081E-5</v>
      </c>
      <c r="G4" s="15">
        <f>TREND('Poland Fuel Price Data Conv'!$C4:$D4,'Poland Fuel Price Data Conv'!$C$2:$D$2,G$2)</f>
        <v>3.5851870538828028E-5</v>
      </c>
      <c r="H4" s="15">
        <f>TREND('Poland Fuel Price Data Conv'!$D4:$E4,'Poland Fuel Price Data Conv'!$D$2:$E$2,H$2)</f>
        <v>3.6759909181296145E-5</v>
      </c>
      <c r="I4" s="15">
        <f>TREND('Poland Fuel Price Data Conv'!$D4:$E4,'Poland Fuel Price Data Conv'!$D$2:$E$2,I$2)</f>
        <v>3.7667947823764262E-5</v>
      </c>
      <c r="J4" s="15">
        <f>TREND('Poland Fuel Price Data Conv'!$D4:$E4,'Poland Fuel Price Data Conv'!$D$2:$E$2,J$2)</f>
        <v>3.8575986466232379E-5</v>
      </c>
      <c r="K4" s="15">
        <f>TREND('Poland Fuel Price Data Conv'!$D4:$E4,'Poland Fuel Price Data Conv'!$D$2:$E$2,K$2)</f>
        <v>3.9484025108700496E-5</v>
      </c>
      <c r="L4" s="15">
        <f>TREND('Poland Fuel Price Data Conv'!$D4:$E4,'Poland Fuel Price Data Conv'!$D$2:$E$2,L$2)</f>
        <v>4.0392063751168612E-5</v>
      </c>
      <c r="M4" s="15">
        <f>TREND('Poland Fuel Price Data Conv'!$E4:$F4,'Poland Fuel Price Data Conv'!$E$2:$F$2,M$2)</f>
        <v>4.1534939973585268E-5</v>
      </c>
      <c r="N4" s="15">
        <f>TREND('Poland Fuel Price Data Conv'!$E4:$F4,'Poland Fuel Price Data Conv'!$E$2:$F$2,N$2)</f>
        <v>4.2677816196002357E-5</v>
      </c>
      <c r="O4" s="15">
        <f>TREND('Poland Fuel Price Data Conv'!$E4:$F4,'Poland Fuel Price Data Conv'!$E$2:$F$2,O$2)</f>
        <v>4.3820692418419013E-5</v>
      </c>
      <c r="P4" s="15">
        <f>TREND('Poland Fuel Price Data Conv'!$E4:$F4,'Poland Fuel Price Data Conv'!$E$2:$F$2,P$2)</f>
        <v>4.4963568640835668E-5</v>
      </c>
      <c r="Q4" s="15">
        <f>TREND('Poland Fuel Price Data Conv'!$E4:$F4,'Poland Fuel Price Data Conv'!$E$2:$F$2,Q$2)</f>
        <v>4.6106444863252757E-5</v>
      </c>
      <c r="R4" s="15">
        <f>TREND('Poland Fuel Price Data Conv'!$F4:$G4,'Poland Fuel Price Data Conv'!$F$2:$G$2,R$2)</f>
        <v>4.7437191149628244E-5</v>
      </c>
      <c r="S4" s="15">
        <f>TREND('Poland Fuel Price Data Conv'!$F4:$G4,'Poland Fuel Price Data Conv'!$F$2:$G$2,S$2)</f>
        <v>4.8767937436004164E-5</v>
      </c>
      <c r="T4" s="15">
        <f>TREND('Poland Fuel Price Data Conv'!$F4:$G4,'Poland Fuel Price Data Conv'!$F$2:$G$2,T$2)</f>
        <v>5.0098683722379651E-5</v>
      </c>
      <c r="U4" s="15">
        <f>TREND('Poland Fuel Price Data Conv'!$F4:$G4,'Poland Fuel Price Data Conv'!$F$2:$G$2,U$2)</f>
        <v>5.1429430008755571E-5</v>
      </c>
      <c r="V4" s="15">
        <f>TREND('Poland Fuel Price Data Conv'!$F4:$G4,'Poland Fuel Price Data Conv'!$F$2:$G$2,V$2)</f>
        <v>5.2760176295131057E-5</v>
      </c>
      <c r="W4" s="15">
        <f>TREND('Poland Fuel Price Data Conv'!$G4:$H4,'Poland Fuel Price Data Conv'!$G$2:$H$2,W$2)</f>
        <v>5.3777805808241826E-5</v>
      </c>
      <c r="X4" s="15">
        <f>TREND('Poland Fuel Price Data Conv'!$G4:$H4,'Poland Fuel Price Data Conv'!$G$2:$H$2,X$2)</f>
        <v>5.4795435321352594E-5</v>
      </c>
      <c r="Y4" s="15">
        <f>TREND('Poland Fuel Price Data Conv'!$G4:$H4,'Poland Fuel Price Data Conv'!$G$2:$H$2,Y$2)</f>
        <v>5.5813064834463362E-5</v>
      </c>
      <c r="Z4" s="15">
        <f>TREND('Poland Fuel Price Data Conv'!$G4:$H4,'Poland Fuel Price Data Conv'!$G$2:$H$2,Z$2)</f>
        <v>5.6830694347574564E-5</v>
      </c>
      <c r="AA4" s="15">
        <f>TREND('Poland Fuel Price Data Conv'!$G4:$H4,'Poland Fuel Price Data Conv'!$G$2:$H$2,AA$2)</f>
        <v>5.7848323860685332E-5</v>
      </c>
      <c r="AB4" s="15">
        <f>TREND('Poland Fuel Price Data Conv'!$H4:$I4,'Poland Fuel Price Data Conv'!$H$2:$I$2,AB$2)</f>
        <v>5.8098817279297161E-5</v>
      </c>
      <c r="AC4" s="15">
        <f>TREND('Poland Fuel Price Data Conv'!$H4:$I4,'Poland Fuel Price Data Conv'!$H$2:$I$2,AC$2)</f>
        <v>5.8349310697909044E-5</v>
      </c>
      <c r="AD4" s="15">
        <f>TREND('Poland Fuel Price Data Conv'!$H4:$I4,'Poland Fuel Price Data Conv'!$H$2:$I$2,AD$2)</f>
        <v>5.8599804116520927E-5</v>
      </c>
      <c r="AE4" s="15">
        <f>TREND('Poland Fuel Price Data Conv'!$H4:$I4,'Poland Fuel Price Data Conv'!$H$2:$I$2,AE$2)</f>
        <v>5.885029753513281E-5</v>
      </c>
      <c r="AF4" s="15">
        <f>TREND('Poland Fuel Price Data Conv'!$H4:$I4,'Poland Fuel Price Data Conv'!$H$2:$I$2,AF$2)</f>
        <v>5.9100790953744802E-5</v>
      </c>
      <c r="AG4" s="15">
        <f>TREND('Poland Fuel Price Data Conv'!$I4:$J4,'Poland Fuel Price Data Conv'!$I$2:$J$2,AG$2)</f>
        <v>5.9179070147061008E-5</v>
      </c>
      <c r="AH4" s="15">
        <f>TREND('Poland Fuel Price Data Conv'!$I4:$J4,'Poland Fuel Price Data Conv'!$I$2:$J$2,AH$2)</f>
        <v>5.9257349340377242E-5</v>
      </c>
      <c r="AI4" s="15">
        <f>TREND('Poland Fuel Price Data Conv'!$I4:$J4,'Poland Fuel Price Data Conv'!$I$2:$J$2,AI$2)</f>
        <v>5.9335628533693449E-5</v>
      </c>
      <c r="AJ4" s="15">
        <f>TREND('Poland Fuel Price Data Conv'!$I4:$J4,'Poland Fuel Price Data Conv'!$I$2:$J$2,AJ$2)</f>
        <v>5.9413907727009656E-5</v>
      </c>
      <c r="AK4" s="15">
        <f>TREND('Poland Fuel Price Data Conv'!$I4:$J4,'Poland Fuel Price Data Conv'!$I$2:$J$2,AK$2)</f>
        <v>5.9492186920325889E-5</v>
      </c>
    </row>
    <row r="6" spans="1:37" x14ac:dyDescent="0.25">
      <c r="A6" s="5" t="s">
        <v>92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x14ac:dyDescent="0.25">
      <c r="A7" s="16"/>
      <c r="B7" s="16">
        <v>2015</v>
      </c>
      <c r="C7" s="16">
        <v>2016</v>
      </c>
      <c r="D7" s="16">
        <v>2017</v>
      </c>
      <c r="E7" s="16">
        <v>2018</v>
      </c>
      <c r="F7" s="16">
        <v>2019</v>
      </c>
      <c r="G7" s="16">
        <v>2020</v>
      </c>
      <c r="H7" s="16">
        <v>2021</v>
      </c>
      <c r="I7" s="16">
        <v>2022</v>
      </c>
      <c r="J7" s="16">
        <v>2023</v>
      </c>
      <c r="K7" s="16">
        <v>2024</v>
      </c>
      <c r="L7" s="16">
        <v>2025</v>
      </c>
      <c r="M7" s="16">
        <v>2026</v>
      </c>
      <c r="N7" s="16">
        <v>2027</v>
      </c>
      <c r="O7" s="16">
        <v>2028</v>
      </c>
      <c r="P7" s="16">
        <v>2029</v>
      </c>
      <c r="Q7" s="16">
        <v>2030</v>
      </c>
      <c r="R7" s="16">
        <v>2031</v>
      </c>
      <c r="S7" s="16">
        <v>2032</v>
      </c>
      <c r="T7" s="16">
        <v>2033</v>
      </c>
      <c r="U7" s="16">
        <v>2034</v>
      </c>
      <c r="V7" s="16">
        <v>2035</v>
      </c>
      <c r="W7" s="16">
        <v>2036</v>
      </c>
      <c r="X7" s="16">
        <v>2037</v>
      </c>
      <c r="Y7" s="16">
        <v>2038</v>
      </c>
      <c r="Z7" s="16">
        <v>2039</v>
      </c>
      <c r="AA7" s="16">
        <v>2040</v>
      </c>
      <c r="AB7" s="16">
        <v>2041</v>
      </c>
      <c r="AC7" s="16">
        <v>2042</v>
      </c>
      <c r="AD7" s="16">
        <v>2043</v>
      </c>
      <c r="AE7" s="16">
        <v>2044</v>
      </c>
      <c r="AF7" s="16">
        <v>2045</v>
      </c>
      <c r="AG7" s="16">
        <v>2046</v>
      </c>
      <c r="AH7" s="16">
        <v>2047</v>
      </c>
      <c r="AI7" s="16">
        <v>2048</v>
      </c>
      <c r="AJ7" s="16">
        <v>2049</v>
      </c>
      <c r="AK7" s="16">
        <v>2050</v>
      </c>
    </row>
    <row r="8" spans="1:37" x14ac:dyDescent="0.25">
      <c r="A8" s="15" t="s">
        <v>69</v>
      </c>
      <c r="B8" s="15">
        <f>TREND('Poland Fuel Price Data Conv'!$C8:$D8,'Poland Fuel Price Data Conv'!$C$7:$D$7,B$7)</f>
        <v>9.6373354558388366E-6</v>
      </c>
      <c r="C8" s="15">
        <f>TREND('Poland Fuel Price Data Conv'!$C8:$D8,'Poland Fuel Price Data Conv'!$C$7:$D$7,C$7)</f>
        <v>9.9585799710334537E-6</v>
      </c>
      <c r="D8" s="15">
        <f>TREND('Poland Fuel Price Data Conv'!$C8:$D8,'Poland Fuel Price Data Conv'!$C$7:$D$7,D$7)</f>
        <v>1.0279824486228071E-5</v>
      </c>
      <c r="E8" s="15">
        <f>TREND('Poland Fuel Price Data Conv'!$C8:$D8,'Poland Fuel Price Data Conv'!$C$7:$D$7,E$7)</f>
        <v>1.0601069001422796E-5</v>
      </c>
      <c r="F8" s="15">
        <f>TREND('Poland Fuel Price Data Conv'!$C8:$D8,'Poland Fuel Price Data Conv'!$C$7:$D$7,F$7)</f>
        <v>1.0922313516617413E-5</v>
      </c>
      <c r="G8" s="15">
        <f>TREND('Poland Fuel Price Data Conv'!$C8:$D8,'Poland Fuel Price Data Conv'!$C$7:$D$7,G$7)</f>
        <v>1.124355803181203E-5</v>
      </c>
      <c r="H8" s="15">
        <f>TREND('Poland Fuel Price Data Conv'!$D8:$E8,'Poland Fuel Price Data Conv'!$D$7:$E$7,H$7)</f>
        <v>1.1598617759132402E-5</v>
      </c>
      <c r="I8" s="15">
        <f>TREND('Poland Fuel Price Data Conv'!$D8:$E8,'Poland Fuel Price Data Conv'!$D$7:$E$7,I$7)</f>
        <v>1.1953677486452774E-5</v>
      </c>
      <c r="J8" s="15">
        <f>TREND('Poland Fuel Price Data Conv'!$D8:$E8,'Poland Fuel Price Data Conv'!$D$7:$E$7,J$7)</f>
        <v>1.2308737213773146E-5</v>
      </c>
      <c r="K8" s="15">
        <f>TREND('Poland Fuel Price Data Conv'!$D8:$E8,'Poland Fuel Price Data Conv'!$D$7:$E$7,K$7)</f>
        <v>1.2663796941093518E-5</v>
      </c>
      <c r="L8" s="15">
        <f>TREND('Poland Fuel Price Data Conv'!$D8:$E8,'Poland Fuel Price Data Conv'!$D$7:$E$7,L$7)</f>
        <v>1.301885666841389E-5</v>
      </c>
      <c r="M8" s="15">
        <f>TREND('Poland Fuel Price Data Conv'!$E8:$F8,'Poland Fuel Price Data Conv'!$E$7:$F$7,M$7)</f>
        <v>1.328937836541982E-5</v>
      </c>
      <c r="N8" s="15">
        <f>TREND('Poland Fuel Price Data Conv'!$E8:$F8,'Poland Fuel Price Data Conv'!$E$7:$F$7,N$7)</f>
        <v>1.3559900062425859E-5</v>
      </c>
      <c r="O8" s="15">
        <f>TREND('Poland Fuel Price Data Conv'!$E8:$F8,'Poland Fuel Price Data Conv'!$E$7:$F$7,O$7)</f>
        <v>1.3830421759431898E-5</v>
      </c>
      <c r="P8" s="15">
        <f>TREND('Poland Fuel Price Data Conv'!$E8:$F8,'Poland Fuel Price Data Conv'!$E$7:$F$7,P$7)</f>
        <v>1.4100943456437829E-5</v>
      </c>
      <c r="Q8" s="15">
        <f>TREND('Poland Fuel Price Data Conv'!$E8:$F8,'Poland Fuel Price Data Conv'!$E$7:$F$7,Q$7)</f>
        <v>1.4371465153443868E-5</v>
      </c>
      <c r="R8" s="15">
        <f>TREND('Poland Fuel Price Data Conv'!$F8:$G8,'Poland Fuel Price Data Conv'!$F$7:$G$7,R$7)</f>
        <v>1.4647622719137659E-5</v>
      </c>
      <c r="S8" s="15">
        <f>TREND('Poland Fuel Price Data Conv'!$F8:$G8,'Poland Fuel Price Data Conv'!$F$7:$G$7,S$7)</f>
        <v>1.4923780284831233E-5</v>
      </c>
      <c r="T8" s="15">
        <f>TREND('Poland Fuel Price Data Conv'!$F8:$G8,'Poland Fuel Price Data Conv'!$F$7:$G$7,T$7)</f>
        <v>1.5199937850524916E-5</v>
      </c>
      <c r="U8" s="15">
        <f>TREND('Poland Fuel Price Data Conv'!$F8:$G8,'Poland Fuel Price Data Conv'!$F$7:$G$7,U$7)</f>
        <v>1.5476095416218491E-5</v>
      </c>
      <c r="V8" s="15">
        <f>TREND('Poland Fuel Price Data Conv'!$F8:$G8,'Poland Fuel Price Data Conv'!$F$7:$G$7,V$7)</f>
        <v>1.5752252981912174E-5</v>
      </c>
      <c r="W8" s="15">
        <f>TREND('Poland Fuel Price Data Conv'!$G8:$H8,'Poland Fuel Price Data Conv'!$G$7:$H$7,W$7)</f>
        <v>1.598332359810476E-5</v>
      </c>
      <c r="X8" s="15">
        <f>TREND('Poland Fuel Price Data Conv'!$G8:$H8,'Poland Fuel Price Data Conv'!$G$7:$H$7,X$7)</f>
        <v>1.6214394214297346E-5</v>
      </c>
      <c r="Y8" s="15">
        <f>TREND('Poland Fuel Price Data Conv'!$G8:$H8,'Poland Fuel Price Data Conv'!$G$7:$H$7,Y$7)</f>
        <v>1.6445464830489986E-5</v>
      </c>
      <c r="Z8" s="15">
        <f>TREND('Poland Fuel Price Data Conv'!$G8:$H8,'Poland Fuel Price Data Conv'!$G$7:$H$7,Z$7)</f>
        <v>1.6676535446682626E-5</v>
      </c>
      <c r="AA8" s="15">
        <f>TREND('Poland Fuel Price Data Conv'!$G8:$H8,'Poland Fuel Price Data Conv'!$G$7:$H$7,AA$7)</f>
        <v>1.6907606062875266E-5</v>
      </c>
      <c r="AB8" s="15">
        <f>TREND('Poland Fuel Price Data Conv'!$H8:$I8,'Poland Fuel Price Data Conv'!$H$7:$I$7,AB$7)</f>
        <v>1.708795386087922E-5</v>
      </c>
      <c r="AC8" s="15">
        <f>TREND('Poland Fuel Price Data Conv'!$H8:$I8,'Poland Fuel Price Data Conv'!$H$7:$I$7,AC$7)</f>
        <v>1.7268301658883228E-5</v>
      </c>
      <c r="AD8" s="15">
        <f>TREND('Poland Fuel Price Data Conv'!$H8:$I8,'Poland Fuel Price Data Conv'!$H$7:$I$7,AD$7)</f>
        <v>1.7448649456887236E-5</v>
      </c>
      <c r="AE8" s="15">
        <f>TREND('Poland Fuel Price Data Conv'!$H8:$I8,'Poland Fuel Price Data Conv'!$H$7:$I$7,AE$7)</f>
        <v>1.7628997254891189E-5</v>
      </c>
      <c r="AF8" s="15">
        <f>TREND('Poland Fuel Price Data Conv'!$H8:$I8,'Poland Fuel Price Data Conv'!$H$7:$I$7,AF$7)</f>
        <v>1.7809345052895197E-5</v>
      </c>
      <c r="AG8" s="15">
        <f>TREND('Poland Fuel Price Data Conv'!$I8:$J8,'Poland Fuel Price Data Conv'!$I$7:$J$7,AG$7)</f>
        <v>1.7978421113524026E-5</v>
      </c>
      <c r="AH8" s="15">
        <f>TREND('Poland Fuel Price Data Conv'!$I8:$J8,'Poland Fuel Price Data Conv'!$I$7:$J$7,AH$7)</f>
        <v>1.8147497174152746E-5</v>
      </c>
      <c r="AI8" s="15">
        <f>TREND('Poland Fuel Price Data Conv'!$I8:$J8,'Poland Fuel Price Data Conv'!$I$7:$J$7,AI$7)</f>
        <v>1.831657323478152E-5</v>
      </c>
      <c r="AJ8" s="15">
        <f>TREND('Poland Fuel Price Data Conv'!$I8:$J8,'Poland Fuel Price Data Conv'!$I$7:$J$7,AJ$7)</f>
        <v>1.8485649295410295E-5</v>
      </c>
      <c r="AK8" s="15">
        <f>TREND('Poland Fuel Price Data Conv'!$I8:$J8,'Poland Fuel Price Data Conv'!$I$7:$J$7,AK$7)</f>
        <v>1.8654725356039015E-5</v>
      </c>
    </row>
    <row r="10" spans="1:37" x14ac:dyDescent="0.25">
      <c r="A10" s="5" t="s">
        <v>93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16"/>
      <c r="B11" s="16">
        <v>2015</v>
      </c>
      <c r="C11" s="16">
        <v>2016</v>
      </c>
      <c r="D11" s="16">
        <v>2017</v>
      </c>
      <c r="E11" s="16">
        <v>2018</v>
      </c>
      <c r="F11" s="16">
        <v>2019</v>
      </c>
      <c r="G11" s="16">
        <v>2020</v>
      </c>
      <c r="H11" s="16">
        <v>2021</v>
      </c>
      <c r="I11" s="16">
        <v>2022</v>
      </c>
      <c r="J11" s="16">
        <v>2023</v>
      </c>
      <c r="K11" s="16">
        <v>2024</v>
      </c>
      <c r="L11" s="16">
        <v>2025</v>
      </c>
      <c r="M11" s="16">
        <v>2026</v>
      </c>
      <c r="N11" s="16">
        <v>2027</v>
      </c>
      <c r="O11" s="16">
        <v>2028</v>
      </c>
      <c r="P11" s="16">
        <v>2029</v>
      </c>
      <c r="Q11" s="16">
        <v>2030</v>
      </c>
      <c r="R11" s="16">
        <v>2031</v>
      </c>
      <c r="S11" s="16">
        <v>2032</v>
      </c>
      <c r="T11" s="16">
        <v>2033</v>
      </c>
      <c r="U11" s="16">
        <v>2034</v>
      </c>
      <c r="V11" s="16">
        <v>2035</v>
      </c>
      <c r="W11" s="16">
        <v>2036</v>
      </c>
      <c r="X11" s="16">
        <v>2037</v>
      </c>
      <c r="Y11" s="16">
        <v>2038</v>
      </c>
      <c r="Z11" s="16">
        <v>2039</v>
      </c>
      <c r="AA11" s="16">
        <v>2040</v>
      </c>
      <c r="AB11" s="16">
        <v>2041</v>
      </c>
      <c r="AC11" s="16">
        <v>2042</v>
      </c>
      <c r="AD11" s="16">
        <v>2043</v>
      </c>
      <c r="AE11" s="16">
        <v>2044</v>
      </c>
      <c r="AF11" s="16">
        <v>2045</v>
      </c>
      <c r="AG11" s="16">
        <v>2046</v>
      </c>
      <c r="AH11" s="16">
        <v>2047</v>
      </c>
      <c r="AI11" s="16">
        <v>2048</v>
      </c>
      <c r="AJ11" s="16">
        <v>2049</v>
      </c>
      <c r="AK11" s="16">
        <v>2050</v>
      </c>
    </row>
    <row r="12" spans="1:37" x14ac:dyDescent="0.25">
      <c r="A12" s="22" t="s">
        <v>36</v>
      </c>
      <c r="B12" s="15">
        <f>TREND('Poland Fuel Price Data Conv'!$B12:$C12,'Poland Fuel Price Data Conv'!$B$11:$C$11,B$11)</f>
        <v>3.734898192372585E-6</v>
      </c>
      <c r="C12" s="15">
        <f>TREND('Poland Fuel Price Data Conv'!$B12:$C12,'Poland Fuel Price Data Conv'!$B$11:$C$11,C$11)</f>
        <v>3.7749903198613211E-6</v>
      </c>
      <c r="D12" s="15">
        <f>TREND('Poland Fuel Price Data Conv'!$B12:$C12,'Poland Fuel Price Data Conv'!$B$11:$C$11,D$11)</f>
        <v>3.8150824473500707E-6</v>
      </c>
      <c r="E12" s="15">
        <f>TREND('Poland Fuel Price Data Conv'!$B12:$C12,'Poland Fuel Price Data Conv'!$B$11:$C$11,E$11)</f>
        <v>3.8551745748388204E-6</v>
      </c>
      <c r="F12" s="15">
        <f>TREND('Poland Fuel Price Data Conv'!$B12:$C12,'Poland Fuel Price Data Conv'!$B$11:$C$11,F$11)</f>
        <v>3.8952667023275564E-6</v>
      </c>
      <c r="G12" s="15">
        <f>TREND('Poland Fuel Price Data Conv'!$B12:$C12,'Poland Fuel Price Data Conv'!$B$11:$C$11,G$11)</f>
        <v>3.9353588298163061E-6</v>
      </c>
      <c r="H12" s="15">
        <f>TREND('Poland Fuel Price Data Conv'!$C12:$D12,'Poland Fuel Price Data Conv'!$C$11:$D$11,H$11)</f>
        <v>3.9796711812512399E-6</v>
      </c>
      <c r="I12" s="15">
        <f>TREND('Poland Fuel Price Data Conv'!$C12:$D12,'Poland Fuel Price Data Conv'!$C$11:$D$11,I$11)</f>
        <v>4.0239835326861601E-6</v>
      </c>
      <c r="J12" s="15">
        <f>TREND('Poland Fuel Price Data Conv'!$C12:$D12,'Poland Fuel Price Data Conv'!$C$11:$D$11,J$11)</f>
        <v>4.0682958841210939E-6</v>
      </c>
      <c r="K12" s="15">
        <f>TREND('Poland Fuel Price Data Conv'!$C12:$D12,'Poland Fuel Price Data Conv'!$C$11:$D$11,K$11)</f>
        <v>4.1126082355560277E-6</v>
      </c>
      <c r="L12" s="15">
        <f>TREND('Poland Fuel Price Data Conv'!$C12:$D12,'Poland Fuel Price Data Conv'!$C$11:$D$11,L$11)</f>
        <v>4.156920586990948E-6</v>
      </c>
      <c r="M12" s="15">
        <f>TREND('Poland Fuel Price Data Conv'!$D12:$E12,'Poland Fuel Price Data Conv'!$D$11:$E$11,M$11)</f>
        <v>4.2202239461837105E-6</v>
      </c>
      <c r="N12" s="15">
        <f>TREND('Poland Fuel Price Data Conv'!$D12:$E12,'Poland Fuel Price Data Conv'!$D$11:$E$11,N$11)</f>
        <v>4.283527305376446E-6</v>
      </c>
      <c r="O12" s="15">
        <f>TREND('Poland Fuel Price Data Conv'!$D12:$E12,'Poland Fuel Price Data Conv'!$D$11:$E$11,O$11)</f>
        <v>4.3468306645692086E-6</v>
      </c>
      <c r="P12" s="15">
        <f>TREND('Poland Fuel Price Data Conv'!$D12:$E12,'Poland Fuel Price Data Conv'!$D$11:$E$11,P$11)</f>
        <v>4.4101340237619711E-6</v>
      </c>
      <c r="Q12" s="15">
        <f>TREND('Poland Fuel Price Data Conv'!$D12:$E12,'Poland Fuel Price Data Conv'!$D$11:$E$11,Q$11)</f>
        <v>4.4734373829547337E-6</v>
      </c>
      <c r="R12" s="15">
        <f>TREND('Poland Fuel Price Data Conv'!$E12:$F12,'Poland Fuel Price Data Conv'!$E$11:$F$11,R$11)</f>
        <v>4.5451811900398375E-6</v>
      </c>
      <c r="S12" s="15">
        <f>TREND('Poland Fuel Price Data Conv'!$E12:$F12,'Poland Fuel Price Data Conv'!$E$11:$F$11,S$11)</f>
        <v>4.6169249971249684E-6</v>
      </c>
      <c r="T12" s="15">
        <f>TREND('Poland Fuel Price Data Conv'!$E12:$F12,'Poland Fuel Price Data Conv'!$E$11:$F$11,T$11)</f>
        <v>4.6886688042100722E-6</v>
      </c>
      <c r="U12" s="15">
        <f>TREND('Poland Fuel Price Data Conv'!$E12:$F12,'Poland Fuel Price Data Conv'!$E$11:$F$11,U$11)</f>
        <v>4.7604126112952031E-6</v>
      </c>
      <c r="V12" s="15">
        <f>TREND('Poland Fuel Price Data Conv'!$E12:$F12,'Poland Fuel Price Data Conv'!$E$11:$F$11,V$11)</f>
        <v>4.8321564183803341E-6</v>
      </c>
      <c r="W12" s="15">
        <f>TREND('Poland Fuel Price Data Conv'!$F12:$G12,'Poland Fuel Price Data Conv'!$F$11:$G$11,W$11)</f>
        <v>4.9060103374385571E-6</v>
      </c>
      <c r="X12" s="15">
        <f>TREND('Poland Fuel Price Data Conv'!$F12:$G12,'Poland Fuel Price Data Conv'!$F$11:$G$11,X$11)</f>
        <v>4.979864256496753E-6</v>
      </c>
      <c r="Y12" s="15">
        <f>TREND('Poland Fuel Price Data Conv'!$F12:$G12,'Poland Fuel Price Data Conv'!$F$11:$G$11,Y$11)</f>
        <v>5.053718175554976E-6</v>
      </c>
      <c r="Z12" s="15">
        <f>TREND('Poland Fuel Price Data Conv'!$F12:$G12,'Poland Fuel Price Data Conv'!$F$11:$G$11,Z$11)</f>
        <v>5.1275720946131989E-6</v>
      </c>
      <c r="AA12" s="15">
        <f>TREND('Poland Fuel Price Data Conv'!$F12:$G12,'Poland Fuel Price Data Conv'!$F$11:$G$11,AA$11)</f>
        <v>5.2014260136713948E-6</v>
      </c>
      <c r="AB12" s="15">
        <f>TREND('Poland Fuel Price Data Conv'!$G12:$H12,'Poland Fuel Price Data Conv'!$G$11:$H$11,AB$11)</f>
        <v>5.2816102686488941E-6</v>
      </c>
      <c r="AC12" s="15">
        <f>TREND('Poland Fuel Price Data Conv'!$G12:$H12,'Poland Fuel Price Data Conv'!$G$11:$H$11,AC$11)</f>
        <v>5.3617945236263934E-6</v>
      </c>
      <c r="AD12" s="15">
        <f>TREND('Poland Fuel Price Data Conv'!$G12:$H12,'Poland Fuel Price Data Conv'!$G$11:$H$11,AD$11)</f>
        <v>5.4419787786038926E-6</v>
      </c>
      <c r="AE12" s="15">
        <f>TREND('Poland Fuel Price Data Conv'!$G12:$H12,'Poland Fuel Price Data Conv'!$G$11:$H$11,AE$11)</f>
        <v>5.5221630335813648E-6</v>
      </c>
      <c r="AF12" s="15">
        <f>TREND('Poland Fuel Price Data Conv'!$G12:$H12,'Poland Fuel Price Data Conv'!$G$11:$H$11,AF$11)</f>
        <v>5.602347288558864E-6</v>
      </c>
      <c r="AG12" s="15">
        <f>TREND('Poland Fuel Price Data Conv'!$H12:$I12,'Poland Fuel Price Data Conv'!$H$11:$I$11,AG$11)</f>
        <v>5.6888618794556395E-6</v>
      </c>
      <c r="AH12" s="15">
        <f>TREND('Poland Fuel Price Data Conv'!$H12:$I12,'Poland Fuel Price Data Conv'!$H$11:$I$11,AH$11)</f>
        <v>5.7753764703523879E-6</v>
      </c>
      <c r="AI12" s="15">
        <f>TREND('Poland Fuel Price Data Conv'!$H12:$I12,'Poland Fuel Price Data Conv'!$H$11:$I$11,AI$11)</f>
        <v>5.8618910612491634E-6</v>
      </c>
      <c r="AJ12" s="15">
        <f>TREND('Poland Fuel Price Data Conv'!$H12:$I12,'Poland Fuel Price Data Conv'!$H$11:$I$11,AJ$11)</f>
        <v>5.948405652145939E-6</v>
      </c>
      <c r="AK12" s="15">
        <f>TREND('Poland Fuel Price Data Conv'!$H12:$I12,'Poland Fuel Price Data Conv'!$H$11:$I$11,AK$11)</f>
        <v>6.0349202430426874E-6</v>
      </c>
    </row>
    <row r="13" spans="1:37" x14ac:dyDescent="0.25">
      <c r="A13" s="15" t="s">
        <v>27</v>
      </c>
      <c r="B13" s="15">
        <f>TREND('Poland Fuel Price Data Conv'!$B13:$C13,'Poland Fuel Price Data Conv'!$B$11:$C$11,B$11)</f>
        <v>5.602347288558864E-6</v>
      </c>
      <c r="C13" s="15">
        <f>TREND('Poland Fuel Price Data Conv'!$B13:$C13,'Poland Fuel Price Data Conv'!$B$11:$C$11,C$11)</f>
        <v>5.6635405357785345E-6</v>
      </c>
      <c r="D13" s="15">
        <f>TREND('Poland Fuel Price Data Conv'!$B13:$C13,'Poland Fuel Price Data Conv'!$B$11:$C$11,D$11)</f>
        <v>5.724733782998205E-6</v>
      </c>
      <c r="E13" s="15">
        <f>TREND('Poland Fuel Price Data Conv'!$B13:$C13,'Poland Fuel Price Data Conv'!$B$11:$C$11,E$11)</f>
        <v>5.7859270302178484E-6</v>
      </c>
      <c r="F13" s="15">
        <f>TREND('Poland Fuel Price Data Conv'!$B13:$C13,'Poland Fuel Price Data Conv'!$B$11:$C$11,F$11)</f>
        <v>5.8471202774375188E-6</v>
      </c>
      <c r="G13" s="15">
        <f>TREND('Poland Fuel Price Data Conv'!$B13:$C13,'Poland Fuel Price Data Conv'!$B$11:$C$11,G$11)</f>
        <v>5.9083135246571893E-6</v>
      </c>
      <c r="H13" s="15">
        <f>TREND('Poland Fuel Price Data Conv'!$C13:$D13,'Poland Fuel Price Data Conv'!$C$11:$D$11,H$11)</f>
        <v>5.973726995823044E-6</v>
      </c>
      <c r="I13" s="15">
        <f>TREND('Poland Fuel Price Data Conv'!$C13:$D13,'Poland Fuel Price Data Conv'!$C$11:$D$11,I$11)</f>
        <v>6.0391404669888986E-6</v>
      </c>
      <c r="J13" s="15">
        <f>TREND('Poland Fuel Price Data Conv'!$C13:$D13,'Poland Fuel Price Data Conv'!$C$11:$D$11,J$11)</f>
        <v>6.1045539381547533E-6</v>
      </c>
      <c r="K13" s="15">
        <f>TREND('Poland Fuel Price Data Conv'!$C13:$D13,'Poland Fuel Price Data Conv'!$C$11:$D$11,K$11)</f>
        <v>6.1699674093205808E-6</v>
      </c>
      <c r="L13" s="15">
        <f>TREND('Poland Fuel Price Data Conv'!$C13:$D13,'Poland Fuel Price Data Conv'!$C$11:$D$11,L$11)</f>
        <v>6.2353808804864355E-6</v>
      </c>
      <c r="M13" s="15">
        <f>TREND('Poland Fuel Price Data Conv'!$D13:$E13,'Poland Fuel Price Data Conv'!$D$11:$E$11,M$11)</f>
        <v>6.3303359192755522E-6</v>
      </c>
      <c r="N13" s="15">
        <f>TREND('Poland Fuel Price Data Conv'!$D13:$E13,'Poland Fuel Price Data Conv'!$D$11:$E$11,N$11)</f>
        <v>6.4252909580646961E-6</v>
      </c>
      <c r="O13" s="15">
        <f>TREND('Poland Fuel Price Data Conv'!$D13:$E13,'Poland Fuel Price Data Conv'!$D$11:$E$11,O$11)</f>
        <v>6.52024599685384E-6</v>
      </c>
      <c r="P13" s="15">
        <f>TREND('Poland Fuel Price Data Conv'!$D13:$E13,'Poland Fuel Price Data Conv'!$D$11:$E$11,P$11)</f>
        <v>6.6152010356429567E-6</v>
      </c>
      <c r="Q13" s="15">
        <f>TREND('Poland Fuel Price Data Conv'!$D13:$E13,'Poland Fuel Price Data Conv'!$D$11:$E$11,Q$11)</f>
        <v>6.7101560744321006E-6</v>
      </c>
      <c r="R13" s="15">
        <f>TREND('Poland Fuel Price Data Conv'!$E13:$F13,'Poland Fuel Price Data Conv'!$E$11:$F$11,R$11)</f>
        <v>6.8177717850597969E-6</v>
      </c>
      <c r="S13" s="15">
        <f>TREND('Poland Fuel Price Data Conv'!$E13:$F13,'Poland Fuel Price Data Conv'!$E$11:$F$11,S$11)</f>
        <v>6.9253874956874662E-6</v>
      </c>
      <c r="T13" s="15">
        <f>TREND('Poland Fuel Price Data Conv'!$E13:$F13,'Poland Fuel Price Data Conv'!$E$11:$F$11,T$11)</f>
        <v>7.0330032063151626E-6</v>
      </c>
      <c r="U13" s="15">
        <f>TREND('Poland Fuel Price Data Conv'!$E13:$F13,'Poland Fuel Price Data Conv'!$E$11:$F$11,U$11)</f>
        <v>7.1406189169428318E-6</v>
      </c>
      <c r="V13" s="15">
        <f>TREND('Poland Fuel Price Data Conv'!$E13:$F13,'Poland Fuel Price Data Conv'!$E$11:$F$11,V$11)</f>
        <v>7.2482346275705282E-6</v>
      </c>
      <c r="W13" s="15">
        <f>TREND('Poland Fuel Price Data Conv'!$F13:$G13,'Poland Fuel Price Data Conv'!$F$11:$G$11,W$11)</f>
        <v>7.3600705621443816E-6</v>
      </c>
      <c r="X13" s="15">
        <f>TREND('Poland Fuel Price Data Conv'!$F13:$G13,'Poland Fuel Price Data Conv'!$F$11:$G$11,X$11)</f>
        <v>7.4719064967182622E-6</v>
      </c>
      <c r="Y13" s="15">
        <f>TREND('Poland Fuel Price Data Conv'!$F13:$G13,'Poland Fuel Price Data Conv'!$F$11:$G$11,Y$11)</f>
        <v>7.5837424312921427E-6</v>
      </c>
      <c r="Z13" s="15">
        <f>TREND('Poland Fuel Price Data Conv'!$F13:$G13,'Poland Fuel Price Data Conv'!$F$11:$G$11,Z$11)</f>
        <v>7.6955783658659961E-6</v>
      </c>
      <c r="AA13" s="15">
        <f>TREND('Poland Fuel Price Data Conv'!$F13:$G13,'Poland Fuel Price Data Conv'!$F$11:$G$11,AA$11)</f>
        <v>7.8074143004398767E-6</v>
      </c>
      <c r="AB13" s="15">
        <f>TREND('Poland Fuel Price Data Conv'!$G13:$H13,'Poland Fuel Price Data Conv'!$G$11:$H$11,AB$11)</f>
        <v>7.9276906829060443E-6</v>
      </c>
      <c r="AC13" s="15">
        <f>TREND('Poland Fuel Price Data Conv'!$G13:$H13,'Poland Fuel Price Data Conv'!$G$11:$H$11,AC$11)</f>
        <v>8.0479670653723202E-6</v>
      </c>
      <c r="AD13" s="15">
        <f>TREND('Poland Fuel Price Data Conv'!$G13:$H13,'Poland Fuel Price Data Conv'!$G$11:$H$11,AD$11)</f>
        <v>8.168243447838542E-6</v>
      </c>
      <c r="AE13" s="15">
        <f>TREND('Poland Fuel Price Data Conv'!$G13:$H13,'Poland Fuel Price Data Conv'!$G$11:$H$11,AE$11)</f>
        <v>8.2885198303047638E-6</v>
      </c>
      <c r="AF13" s="15">
        <f>TREND('Poland Fuel Price Data Conv'!$G13:$H13,'Poland Fuel Price Data Conv'!$G$11:$H$11,AF$11)</f>
        <v>8.4087962127709856E-6</v>
      </c>
      <c r="AG13" s="15">
        <f>TREND('Poland Fuel Price Data Conv'!$H13:$I13,'Poland Fuel Price Data Conv'!$H$11:$I$11,AG$11)</f>
        <v>8.537513043129657E-6</v>
      </c>
      <c r="AH13" s="15">
        <f>TREND('Poland Fuel Price Data Conv'!$H13:$I13,'Poland Fuel Price Data Conv'!$H$11:$I$11,AH$11)</f>
        <v>8.6662298734882471E-6</v>
      </c>
      <c r="AI13" s="15">
        <f>TREND('Poland Fuel Price Data Conv'!$H13:$I13,'Poland Fuel Price Data Conv'!$H$11:$I$11,AI$11)</f>
        <v>8.7949467038468373E-6</v>
      </c>
      <c r="AJ13" s="15">
        <f>TREND('Poland Fuel Price Data Conv'!$H13:$I13,'Poland Fuel Price Data Conv'!$H$11:$I$11,AJ$11)</f>
        <v>8.9236635342054274E-6</v>
      </c>
      <c r="AK13" s="15">
        <f>TREND('Poland Fuel Price Data Conv'!$H13:$I13,'Poland Fuel Price Data Conv'!$H$11:$I$11,AK$11)</f>
        <v>9.0523803645640175E-6</v>
      </c>
    </row>
    <row r="15" spans="1:37" x14ac:dyDescent="0.25">
      <c r="A15" s="5" t="s">
        <v>94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16"/>
      <c r="B16" s="16">
        <v>2015</v>
      </c>
      <c r="C16" s="16">
        <v>2016</v>
      </c>
      <c r="D16" s="16">
        <v>2017</v>
      </c>
      <c r="E16" s="16">
        <v>2018</v>
      </c>
      <c r="F16" s="16">
        <v>2019</v>
      </c>
      <c r="G16" s="16">
        <v>2020</v>
      </c>
      <c r="H16" s="16">
        <v>2021</v>
      </c>
      <c r="I16" s="16">
        <v>2022</v>
      </c>
      <c r="J16" s="16">
        <v>2023</v>
      </c>
      <c r="K16" s="16">
        <v>2024</v>
      </c>
      <c r="L16" s="16">
        <v>2025</v>
      </c>
      <c r="M16" s="16">
        <v>2026</v>
      </c>
      <c r="N16" s="16">
        <v>2027</v>
      </c>
      <c r="O16" s="16">
        <v>2028</v>
      </c>
      <c r="P16" s="16">
        <v>2029</v>
      </c>
      <c r="Q16" s="16">
        <v>2030</v>
      </c>
      <c r="R16" s="16">
        <v>2031</v>
      </c>
      <c r="S16" s="16">
        <v>2032</v>
      </c>
      <c r="T16" s="16">
        <v>2033</v>
      </c>
      <c r="U16" s="16">
        <v>2034</v>
      </c>
      <c r="V16" s="16">
        <v>2035</v>
      </c>
      <c r="W16" s="16">
        <v>2036</v>
      </c>
      <c r="X16" s="16">
        <v>2037</v>
      </c>
      <c r="Y16" s="16">
        <v>2038</v>
      </c>
      <c r="Z16" s="16">
        <v>2039</v>
      </c>
      <c r="AA16" s="16">
        <v>2040</v>
      </c>
      <c r="AB16" s="16">
        <v>2041</v>
      </c>
      <c r="AC16" s="16">
        <v>2042</v>
      </c>
      <c r="AD16" s="16">
        <v>2043</v>
      </c>
      <c r="AE16" s="16">
        <v>2044</v>
      </c>
      <c r="AF16" s="16">
        <v>2045</v>
      </c>
      <c r="AG16" s="16">
        <v>2046</v>
      </c>
      <c r="AH16" s="16">
        <v>2047</v>
      </c>
      <c r="AI16" s="16">
        <v>2048</v>
      </c>
      <c r="AJ16" s="16">
        <v>2049</v>
      </c>
      <c r="AK16" s="16">
        <v>2050</v>
      </c>
    </row>
    <row r="17" spans="1:37" x14ac:dyDescent="0.25">
      <c r="A17" s="22" t="s">
        <v>33</v>
      </c>
      <c r="B17" s="15">
        <f>TREND('Poland Fuel Price Data Conv'!$B17:$C17,'Poland Fuel Price Data Conv'!$B$16:$C$16,B$16)</f>
        <v>9.1536123187161832E-6</v>
      </c>
      <c r="C17" s="15">
        <f>TREND('Poland Fuel Price Data Conv'!$B17:$C17,'Poland Fuel Price Data Conv'!$B$16:$C$16,C$16)</f>
        <v>9.1087390514403072E-6</v>
      </c>
      <c r="D17" s="15">
        <f>TREND('Poland Fuel Price Data Conv'!$B17:$C17,'Poland Fuel Price Data Conv'!$B$16:$C$16,D$16)</f>
        <v>9.0638657841644312E-6</v>
      </c>
      <c r="E17" s="15">
        <f>TREND('Poland Fuel Price Data Conv'!$B17:$C17,'Poland Fuel Price Data Conv'!$B$16:$C$16,E$16)</f>
        <v>9.0189925168885553E-6</v>
      </c>
      <c r="F17" s="15">
        <f>TREND('Poland Fuel Price Data Conv'!$B17:$C17,'Poland Fuel Price Data Conv'!$B$16:$C$16,F$16)</f>
        <v>8.9741192496126793E-6</v>
      </c>
      <c r="G17" s="15">
        <f>TREND('Poland Fuel Price Data Conv'!$B17:$C17,'Poland Fuel Price Data Conv'!$B$16:$C$16,G$16)</f>
        <v>8.9292459823367898E-6</v>
      </c>
      <c r="H17" s="15">
        <f>TREND('Poland Fuel Price Data Conv'!$C17:$D17,'Poland Fuel Price Data Conv'!$C$16:$D$16,H$16)</f>
        <v>8.8694149593022839E-6</v>
      </c>
      <c r="I17" s="15">
        <f>TREND('Poland Fuel Price Data Conv'!$C17:$D17,'Poland Fuel Price Data Conv'!$C$16:$D$16,I$16)</f>
        <v>8.8095839362677781E-6</v>
      </c>
      <c r="J17" s="15">
        <f>TREND('Poland Fuel Price Data Conv'!$C17:$D17,'Poland Fuel Price Data Conv'!$C$16:$D$16,J$16)</f>
        <v>8.7497529132332723E-6</v>
      </c>
      <c r="K17" s="15">
        <f>TREND('Poland Fuel Price Data Conv'!$C17:$D17,'Poland Fuel Price Data Conv'!$C$16:$D$16,K$16)</f>
        <v>8.68992189019878E-6</v>
      </c>
      <c r="L17" s="15">
        <f>TREND('Poland Fuel Price Data Conv'!$C17:$D17,'Poland Fuel Price Data Conv'!$C$16:$D$16,L$16)</f>
        <v>8.6300908671642742E-6</v>
      </c>
      <c r="M17" s="15">
        <f>TREND('Poland Fuel Price Data Conv'!$D17:$E17,'Poland Fuel Price Data Conv'!$D$16:$E$16,M$16)</f>
        <v>8.6087226446519458E-6</v>
      </c>
      <c r="N17" s="15">
        <f>TREND('Poland Fuel Price Data Conv'!$D17:$E17,'Poland Fuel Price Data Conv'!$D$16:$E$16,N$16)</f>
        <v>8.5873544221396243E-6</v>
      </c>
      <c r="O17" s="15">
        <f>TREND('Poland Fuel Price Data Conv'!$D17:$E17,'Poland Fuel Price Data Conv'!$D$16:$E$16,O$16)</f>
        <v>8.5659861996273027E-6</v>
      </c>
      <c r="P17" s="15">
        <f>TREND('Poland Fuel Price Data Conv'!$D17:$E17,'Poland Fuel Price Data Conv'!$D$16:$E$16,P$16)</f>
        <v>8.5446179771149811E-6</v>
      </c>
      <c r="Q17" s="15">
        <f>TREND('Poland Fuel Price Data Conv'!$D17:$E17,'Poland Fuel Price Data Conv'!$D$16:$E$16,Q$16)</f>
        <v>8.5232497546026595E-6</v>
      </c>
      <c r="R17" s="15">
        <f>TREND('Poland Fuel Price Data Conv'!$E17:$F17,'Poland Fuel Price Data Conv'!$E$16:$F$16,R$16)</f>
        <v>8.4805133095780164E-6</v>
      </c>
      <c r="S17" s="15">
        <f>TREND('Poland Fuel Price Data Conv'!$E17:$F17,'Poland Fuel Price Data Conv'!$E$16:$F$16,S$16)</f>
        <v>8.4377768645533597E-6</v>
      </c>
      <c r="T17" s="15">
        <f>TREND('Poland Fuel Price Data Conv'!$E17:$F17,'Poland Fuel Price Data Conv'!$E$16:$F$16,T$16)</f>
        <v>8.3950404195287166E-6</v>
      </c>
      <c r="U17" s="15">
        <f>TREND('Poland Fuel Price Data Conv'!$E17:$F17,'Poland Fuel Price Data Conv'!$E$16:$F$16,U$16)</f>
        <v>8.3523039745040734E-6</v>
      </c>
      <c r="V17" s="15">
        <f>TREND('Poland Fuel Price Data Conv'!$E17:$F17,'Poland Fuel Price Data Conv'!$E$16:$F$16,V$16)</f>
        <v>8.3095675294794303E-6</v>
      </c>
      <c r="W17" s="15">
        <f>TREND('Poland Fuel Price Data Conv'!$F17:$G17,'Poland Fuel Price Data Conv'!$F$16:$G$16,W$16)</f>
        <v>8.2796520179621773E-6</v>
      </c>
      <c r="X17" s="15">
        <f>TREND('Poland Fuel Price Data Conv'!$F17:$G17,'Poland Fuel Price Data Conv'!$F$16:$G$16,X$16)</f>
        <v>8.2497365064449244E-6</v>
      </c>
      <c r="Y17" s="15">
        <f>TREND('Poland Fuel Price Data Conv'!$F17:$G17,'Poland Fuel Price Data Conv'!$F$16:$G$16,Y$16)</f>
        <v>8.2198209949276715E-6</v>
      </c>
      <c r="Z17" s="15">
        <f>TREND('Poland Fuel Price Data Conv'!$F17:$G17,'Poland Fuel Price Data Conv'!$F$16:$G$16,Z$16)</f>
        <v>8.1899054834104254E-6</v>
      </c>
      <c r="AA17" s="15">
        <f>TREND('Poland Fuel Price Data Conv'!$F17:$G17,'Poland Fuel Price Data Conv'!$F$16:$G$16,AA$16)</f>
        <v>8.1599899718931725E-6</v>
      </c>
      <c r="AB17" s="15">
        <f>TREND('Poland Fuel Price Data Conv'!$G17:$H17,'Poland Fuel Price Data Conv'!$G$16:$H$16,AB$16)</f>
        <v>8.1418269827577002E-6</v>
      </c>
      <c r="AC17" s="15">
        <f>TREND('Poland Fuel Price Data Conv'!$G17:$H17,'Poland Fuel Price Data Conv'!$G$16:$H$16,AC$16)</f>
        <v>8.1236639936222278E-6</v>
      </c>
      <c r="AD17" s="15">
        <f>TREND('Poland Fuel Price Data Conv'!$G17:$H17,'Poland Fuel Price Data Conv'!$G$16:$H$16,AD$16)</f>
        <v>8.1055010044867487E-6</v>
      </c>
      <c r="AE17" s="15">
        <f>TREND('Poland Fuel Price Data Conv'!$G17:$H17,'Poland Fuel Price Data Conv'!$G$16:$H$16,AE$16)</f>
        <v>8.0873380153512764E-6</v>
      </c>
      <c r="AF17" s="15">
        <f>TREND('Poland Fuel Price Data Conv'!$G17:$H17,'Poland Fuel Price Data Conv'!$G$16:$H$16,AF$16)</f>
        <v>8.0691750262158041E-6</v>
      </c>
      <c r="AG17" s="15">
        <f>TREND('Poland Fuel Price Data Conv'!$H17:$I17,'Poland Fuel Price Data Conv'!$H$16:$I$16,AG$16)</f>
        <v>8.0462041870150579E-6</v>
      </c>
      <c r="AH17" s="15">
        <f>TREND('Poland Fuel Price Data Conv'!$H17:$I17,'Poland Fuel Price Data Conv'!$H$16:$I$16,AH$16)</f>
        <v>8.0232333478143117E-6</v>
      </c>
      <c r="AI17" s="15">
        <f>TREND('Poland Fuel Price Data Conv'!$H17:$I17,'Poland Fuel Price Data Conv'!$H$16:$I$16,AI$16)</f>
        <v>8.0002625086135655E-6</v>
      </c>
      <c r="AJ17" s="15">
        <f>TREND('Poland Fuel Price Data Conv'!$H17:$I17,'Poland Fuel Price Data Conv'!$H$16:$I$16,AJ$16)</f>
        <v>7.9772916694128193E-6</v>
      </c>
      <c r="AK17" s="15">
        <f>TREND('Poland Fuel Price Data Conv'!$H17:$I17,'Poland Fuel Price Data Conv'!$H$16:$I$16,AK$16)</f>
        <v>7.9543208302120731E-6</v>
      </c>
    </row>
    <row r="18" spans="1:37" x14ac:dyDescent="0.25">
      <c r="A18" s="15" t="s">
        <v>27</v>
      </c>
      <c r="B18" s="15">
        <f>TREND('Poland Fuel Price Data Conv'!$B18:$C18,'Poland Fuel Price Data Conv'!$B$16:$C$16,B$16)</f>
        <v>1.3731753991981272E-5</v>
      </c>
      <c r="C18" s="15">
        <f>TREND('Poland Fuel Price Data Conv'!$B18:$C18,'Poland Fuel Price Data Conv'!$B$16:$C$16,C$16)</f>
        <v>1.3664444091067451E-5</v>
      </c>
      <c r="D18" s="15">
        <f>TREND('Poland Fuel Price Data Conv'!$B18:$C18,'Poland Fuel Price Data Conv'!$B$16:$C$16,D$16)</f>
        <v>1.3597134190153657E-5</v>
      </c>
      <c r="E18" s="15">
        <f>TREND('Poland Fuel Price Data Conv'!$B18:$C18,'Poland Fuel Price Data Conv'!$B$16:$C$16,E$16)</f>
        <v>1.3529824289239836E-5</v>
      </c>
      <c r="F18" s="15">
        <f>TREND('Poland Fuel Price Data Conv'!$B18:$C18,'Poland Fuel Price Data Conv'!$B$16:$C$16,F$16)</f>
        <v>1.3462514388326016E-5</v>
      </c>
      <c r="G18" s="15">
        <f>TREND('Poland Fuel Price Data Conv'!$B18:$C18,'Poland Fuel Price Data Conv'!$B$16:$C$16,G$16)</f>
        <v>1.3395204487412195E-5</v>
      </c>
      <c r="H18" s="15">
        <f>TREND('Poland Fuel Price Data Conv'!$C18:$D18,'Poland Fuel Price Data Conv'!$C$16:$D$16,H$16)</f>
        <v>1.3305457952860443E-5</v>
      </c>
      <c r="I18" s="15">
        <f>TREND('Poland Fuel Price Data Conv'!$C18:$D18,'Poland Fuel Price Data Conv'!$C$16:$D$16,I$16)</f>
        <v>1.3215711418308691E-5</v>
      </c>
      <c r="J18" s="15">
        <f>TREND('Poland Fuel Price Data Conv'!$C18:$D18,'Poland Fuel Price Data Conv'!$C$16:$D$16,J$16)</f>
        <v>1.3125964883756912E-5</v>
      </c>
      <c r="K18" s="15">
        <f>TREND('Poland Fuel Price Data Conv'!$C18:$D18,'Poland Fuel Price Data Conv'!$C$16:$D$16,K$16)</f>
        <v>1.303621834920516E-5</v>
      </c>
      <c r="L18" s="15">
        <f>TREND('Poland Fuel Price Data Conv'!$C18:$D18,'Poland Fuel Price Data Conv'!$C$16:$D$16,L$16)</f>
        <v>1.2946471814653408E-5</v>
      </c>
      <c r="M18" s="15">
        <f>TREND('Poland Fuel Price Data Conv'!$D18:$E18,'Poland Fuel Price Data Conv'!$D$16:$E$16,M$16)</f>
        <v>1.2914419480884943E-5</v>
      </c>
      <c r="N18" s="15">
        <f>TREND('Poland Fuel Price Data Conv'!$D18:$E18,'Poland Fuel Price Data Conv'!$D$16:$E$16,N$16)</f>
        <v>1.2882367147116464E-5</v>
      </c>
      <c r="O18" s="15">
        <f>TREND('Poland Fuel Price Data Conv'!$D18:$E18,'Poland Fuel Price Data Conv'!$D$16:$E$16,O$16)</f>
        <v>1.2850314813347971E-5</v>
      </c>
      <c r="P18" s="15">
        <f>TREND('Poland Fuel Price Data Conv'!$D18:$E18,'Poland Fuel Price Data Conv'!$D$16:$E$16,P$16)</f>
        <v>1.2818262479579492E-5</v>
      </c>
      <c r="Q18" s="15">
        <f>TREND('Poland Fuel Price Data Conv'!$D18:$E18,'Poland Fuel Price Data Conv'!$D$16:$E$16,Q$16)</f>
        <v>1.2786210145811013E-5</v>
      </c>
      <c r="R18" s="15">
        <f>TREND('Poland Fuel Price Data Conv'!$E18:$F18,'Poland Fuel Price Data Conv'!$E$16:$F$16,R$16)</f>
        <v>1.2722105478274042E-5</v>
      </c>
      <c r="S18" s="15">
        <f>TREND('Poland Fuel Price Data Conv'!$E18:$F18,'Poland Fuel Price Data Conv'!$E$16:$F$16,S$16)</f>
        <v>1.2658000810737084E-5</v>
      </c>
      <c r="T18" s="15">
        <f>TREND('Poland Fuel Price Data Conv'!$E18:$F18,'Poland Fuel Price Data Conv'!$E$16:$F$16,T$16)</f>
        <v>1.2593896143200099E-5</v>
      </c>
      <c r="U18" s="15">
        <f>TREND('Poland Fuel Price Data Conv'!$E18:$F18,'Poland Fuel Price Data Conv'!$E$16:$F$16,U$16)</f>
        <v>1.2529791475663141E-5</v>
      </c>
      <c r="V18" s="15">
        <f>TREND('Poland Fuel Price Data Conv'!$E18:$F18,'Poland Fuel Price Data Conv'!$E$16:$F$16,V$16)</f>
        <v>1.2465686808126183E-5</v>
      </c>
      <c r="W18" s="15">
        <f>TREND('Poland Fuel Price Data Conv'!$F18:$G18,'Poland Fuel Price Data Conv'!$F$16:$G$16,W$16)</f>
        <v>1.242081354085028E-5</v>
      </c>
      <c r="X18" s="15">
        <f>TREND('Poland Fuel Price Data Conv'!$F18:$G18,'Poland Fuel Price Data Conv'!$F$16:$G$16,X$16)</f>
        <v>1.2375940273574404E-5</v>
      </c>
      <c r="Y18" s="15">
        <f>TREND('Poland Fuel Price Data Conv'!$F18:$G18,'Poland Fuel Price Data Conv'!$F$16:$G$16,Y$16)</f>
        <v>1.2331067006298528E-5</v>
      </c>
      <c r="Z18" s="15">
        <f>TREND('Poland Fuel Price Data Conv'!$F18:$G18,'Poland Fuel Price Data Conv'!$F$16:$G$16,Z$16)</f>
        <v>1.2286193739022652E-5</v>
      </c>
      <c r="AA18" s="15">
        <f>TREND('Poland Fuel Price Data Conv'!$F18:$G18,'Poland Fuel Price Data Conv'!$F$16:$G$16,AA$16)</f>
        <v>1.2241320471746776E-5</v>
      </c>
      <c r="AB18" s="15">
        <f>TREND('Poland Fuel Price Data Conv'!$G18:$H18,'Poland Fuel Price Data Conv'!$G$16:$H$16,AB$16)</f>
        <v>1.2214075988043571E-5</v>
      </c>
      <c r="AC18" s="15">
        <f>TREND('Poland Fuel Price Data Conv'!$G18:$H18,'Poland Fuel Price Data Conv'!$G$16:$H$16,AC$16)</f>
        <v>1.2186831504340359E-5</v>
      </c>
      <c r="AD18" s="15">
        <f>TREND('Poland Fuel Price Data Conv'!$G18:$H18,'Poland Fuel Price Data Conv'!$G$16:$H$16,AD$16)</f>
        <v>1.2159587020637147E-5</v>
      </c>
      <c r="AE18" s="15">
        <f>TREND('Poland Fuel Price Data Conv'!$G18:$H18,'Poland Fuel Price Data Conv'!$G$16:$H$16,AE$16)</f>
        <v>1.2132342536933942E-5</v>
      </c>
      <c r="AF18" s="15">
        <f>TREND('Poland Fuel Price Data Conv'!$G18:$H18,'Poland Fuel Price Data Conv'!$G$16:$H$16,AF$16)</f>
        <v>1.210509805323073E-5</v>
      </c>
      <c r="AG18" s="15">
        <f>TREND('Poland Fuel Price Data Conv'!$H18:$I18,'Poland Fuel Price Data Conv'!$H$16:$I$16,AG$16)</f>
        <v>1.2070374691648217E-5</v>
      </c>
      <c r="AH18" s="15">
        <f>TREND('Poland Fuel Price Data Conv'!$H18:$I18,'Poland Fuel Price Data Conv'!$H$16:$I$16,AH$16)</f>
        <v>1.203565133006569E-5</v>
      </c>
      <c r="AI18" s="15">
        <f>TREND('Poland Fuel Price Data Conv'!$H18:$I18,'Poland Fuel Price Data Conv'!$H$16:$I$16,AI$16)</f>
        <v>1.2000927968483163E-5</v>
      </c>
      <c r="AJ18" s="15">
        <f>TREND('Poland Fuel Price Data Conv'!$H18:$I18,'Poland Fuel Price Data Conv'!$H$16:$I$16,AJ$16)</f>
        <v>1.1966204606900636E-5</v>
      </c>
      <c r="AK18" s="15">
        <f>TREND('Poland Fuel Price Data Conv'!$H18:$I18,'Poland Fuel Price Data Conv'!$H$16:$I$16,AK$16)</f>
        <v>1.193148124531811E-5</v>
      </c>
    </row>
    <row r="20" spans="1:37" x14ac:dyDescent="0.25">
      <c r="A20" s="24" t="s">
        <v>95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1:37" x14ac:dyDescent="0.25">
      <c r="A21" s="16"/>
      <c r="B21" s="16">
        <v>2015</v>
      </c>
      <c r="C21" s="16">
        <v>2016</v>
      </c>
      <c r="D21" s="16">
        <v>2017</v>
      </c>
      <c r="E21" s="16">
        <v>2018</v>
      </c>
      <c r="F21" s="16">
        <v>2019</v>
      </c>
      <c r="G21" s="16">
        <v>2020</v>
      </c>
      <c r="H21" s="16">
        <v>2021</v>
      </c>
      <c r="I21" s="16">
        <v>2022</v>
      </c>
      <c r="J21" s="16">
        <v>2023</v>
      </c>
      <c r="K21" s="16">
        <v>2024</v>
      </c>
      <c r="L21" s="16">
        <v>2025</v>
      </c>
      <c r="M21" s="16">
        <v>2026</v>
      </c>
      <c r="N21" s="16">
        <v>2027</v>
      </c>
      <c r="O21" s="16">
        <v>2028</v>
      </c>
      <c r="P21" s="16">
        <v>2029</v>
      </c>
      <c r="Q21" s="16">
        <v>2030</v>
      </c>
      <c r="R21" s="16">
        <v>2031</v>
      </c>
      <c r="S21" s="16">
        <v>2032</v>
      </c>
      <c r="T21" s="16">
        <v>2033</v>
      </c>
      <c r="U21" s="16">
        <v>2034</v>
      </c>
      <c r="V21" s="16">
        <v>2035</v>
      </c>
      <c r="W21" s="16">
        <v>2036</v>
      </c>
      <c r="X21" s="16">
        <v>2037</v>
      </c>
      <c r="Y21" s="16">
        <v>2038</v>
      </c>
      <c r="Z21" s="16">
        <v>2039</v>
      </c>
      <c r="AA21" s="16">
        <v>2040</v>
      </c>
      <c r="AB21" s="16">
        <v>2041</v>
      </c>
      <c r="AC21" s="16">
        <v>2042</v>
      </c>
      <c r="AD21" s="16">
        <v>2043</v>
      </c>
      <c r="AE21" s="16">
        <v>2044</v>
      </c>
      <c r="AF21" s="16">
        <v>2045</v>
      </c>
      <c r="AG21" s="16">
        <v>2046</v>
      </c>
      <c r="AH21" s="16">
        <v>2047</v>
      </c>
      <c r="AI21" s="16">
        <v>2048</v>
      </c>
      <c r="AJ21" s="16">
        <v>2049</v>
      </c>
      <c r="AK21" s="16">
        <v>2050</v>
      </c>
    </row>
    <row r="22" spans="1:37" x14ac:dyDescent="0.25">
      <c r="A22" s="22" t="s">
        <v>38</v>
      </c>
      <c r="B22" s="26">
        <f>TREND('Poland Fuel Price Data Conv'!$C22:$D22,'Poland Fuel Price Data Conv'!$C$21:$D$21,B$21)</f>
        <v>18.632911392405049</v>
      </c>
      <c r="C22" s="26">
        <f>TREND('Poland Fuel Price Data Conv'!$C22:$D22,'Poland Fuel Price Data Conv'!$C$21:$D$21,C$21)</f>
        <v>18.944303797468365</v>
      </c>
      <c r="D22" s="26">
        <f>TREND('Poland Fuel Price Data Conv'!$C22:$D22,'Poland Fuel Price Data Conv'!$C$21:$D$21,D$21)</f>
        <v>19.255696202531681</v>
      </c>
      <c r="E22" s="26">
        <f>TREND('Poland Fuel Price Data Conv'!$C22:$D22,'Poland Fuel Price Data Conv'!$C$21:$D$21,E$21)</f>
        <v>19.567088607594883</v>
      </c>
      <c r="F22" s="26">
        <f>TREND('Poland Fuel Price Data Conv'!$C22:$D22,'Poland Fuel Price Data Conv'!$C$21:$D$21,F$21)</f>
        <v>19.878481012658199</v>
      </c>
      <c r="G22" s="26">
        <f>TREND('Poland Fuel Price Data Conv'!$C22:$D22,'Poland Fuel Price Data Conv'!$C$21:$D$21,G$21)</f>
        <v>20.189873417721515</v>
      </c>
      <c r="H22" s="26">
        <f>TREND('Poland Fuel Price Data Conv'!$D22:$E22,'Poland Fuel Price Data Conv'!$D$21:$E$21,H$21)</f>
        <v>20.377215189873368</v>
      </c>
      <c r="I22" s="26">
        <f>TREND('Poland Fuel Price Data Conv'!$D22:$E22,'Poland Fuel Price Data Conv'!$D$21:$E$21,I$21)</f>
        <v>20.564556962025279</v>
      </c>
      <c r="J22" s="26">
        <f>TREND('Poland Fuel Price Data Conv'!$D22:$E22,'Poland Fuel Price Data Conv'!$D$21:$E$21,J$21)</f>
        <v>20.751898734177189</v>
      </c>
      <c r="K22" s="26">
        <f>TREND('Poland Fuel Price Data Conv'!$D22:$E22,'Poland Fuel Price Data Conv'!$D$21:$E$21,K$21)</f>
        <v>20.939240506329099</v>
      </c>
      <c r="L22" s="26">
        <f>TREND('Poland Fuel Price Data Conv'!$D22:$E22,'Poland Fuel Price Data Conv'!$D$21:$E$21,L$21)</f>
        <v>21.12658227848101</v>
      </c>
      <c r="M22" s="26">
        <f>TREND('Poland Fuel Price Data Conv'!$E22:$F22,'Poland Fuel Price Data Conv'!$E$21:$F$21,M$21)</f>
        <v>21.31544303797466</v>
      </c>
      <c r="N22" s="26">
        <f>TREND('Poland Fuel Price Data Conv'!$E22:$F22,'Poland Fuel Price Data Conv'!$E$21:$F$21,N$21)</f>
        <v>21.50430379746831</v>
      </c>
      <c r="O22" s="26">
        <f>TREND('Poland Fuel Price Data Conv'!$E22:$F22,'Poland Fuel Price Data Conv'!$E$21:$F$21,O$21)</f>
        <v>21.693164556962017</v>
      </c>
      <c r="P22" s="26">
        <f>TREND('Poland Fuel Price Data Conv'!$E22:$F22,'Poland Fuel Price Data Conv'!$E$21:$F$21,P$21)</f>
        <v>21.882025316455668</v>
      </c>
      <c r="Q22" s="26">
        <f>TREND('Poland Fuel Price Data Conv'!$E22:$F22,'Poland Fuel Price Data Conv'!$E$21:$F$21,Q$21)</f>
        <v>22.070886075949318</v>
      </c>
      <c r="R22" s="26">
        <f>TREND('Poland Fuel Price Data Conv'!$F22:$G22,'Poland Fuel Price Data Conv'!$F$21:$G$21,R$21)</f>
        <v>22.277974683544301</v>
      </c>
      <c r="S22" s="26">
        <f>TREND('Poland Fuel Price Data Conv'!$F22:$G22,'Poland Fuel Price Data Conv'!$F$21:$G$21,S$21)</f>
        <v>22.485063291139227</v>
      </c>
      <c r="T22" s="26">
        <f>TREND('Poland Fuel Price Data Conv'!$F22:$G22,'Poland Fuel Price Data Conv'!$F$21:$G$21,T$21)</f>
        <v>22.692151898734153</v>
      </c>
      <c r="U22" s="26">
        <f>TREND('Poland Fuel Price Data Conv'!$F22:$G22,'Poland Fuel Price Data Conv'!$F$21:$G$21,U$21)</f>
        <v>22.899240506329136</v>
      </c>
      <c r="V22" s="26">
        <f>TREND('Poland Fuel Price Data Conv'!$F22:$G22,'Poland Fuel Price Data Conv'!$F$21:$G$21,V$21)</f>
        <v>23.106329113924062</v>
      </c>
      <c r="W22" s="26">
        <f>TREND('Poland Fuel Price Data Conv'!$G22:$H22,'Poland Fuel Price Data Conv'!$G$21:$H$21,W$21)</f>
        <v>23.339746835443009</v>
      </c>
      <c r="X22" s="26">
        <f>TREND('Poland Fuel Price Data Conv'!$G22:$H22,'Poland Fuel Price Data Conv'!$G$21:$H$21,X$21)</f>
        <v>23.573164556962013</v>
      </c>
      <c r="Y22" s="26">
        <f>TREND('Poland Fuel Price Data Conv'!$G22:$H22,'Poland Fuel Price Data Conv'!$G$21:$H$21,Y$21)</f>
        <v>23.806582278481017</v>
      </c>
      <c r="Z22" s="26">
        <f>TREND('Poland Fuel Price Data Conv'!$G22:$H22,'Poland Fuel Price Data Conv'!$G$21:$H$21,Z$21)</f>
        <v>24.04000000000002</v>
      </c>
      <c r="AA22" s="26">
        <f>TREND('Poland Fuel Price Data Conv'!$G22:$H22,'Poland Fuel Price Data Conv'!$G$21:$H$21,AA$21)</f>
        <v>24.273417721518967</v>
      </c>
      <c r="AB22" s="26">
        <f>TREND('Poland Fuel Price Data Conv'!$H22:$I22,'Poland Fuel Price Data Conv'!$H$21:$I$21,AB$21)</f>
        <v>24.490126582278435</v>
      </c>
      <c r="AC22" s="26">
        <f>TREND('Poland Fuel Price Data Conv'!$H22:$I22,'Poland Fuel Price Data Conv'!$H$21:$I$21,AC$21)</f>
        <v>24.706835443037903</v>
      </c>
      <c r="AD22" s="26">
        <f>TREND('Poland Fuel Price Data Conv'!$H22:$I22,'Poland Fuel Price Data Conv'!$H$21:$I$21,AD$21)</f>
        <v>24.923544303797428</v>
      </c>
      <c r="AE22" s="26">
        <f>TREND('Poland Fuel Price Data Conv'!$H22:$I22,'Poland Fuel Price Data Conv'!$H$21:$I$21,AE$21)</f>
        <v>25.140253164556896</v>
      </c>
      <c r="AF22" s="26">
        <f>TREND('Poland Fuel Price Data Conv'!$H22:$I22,'Poland Fuel Price Data Conv'!$H$21:$I$21,AF$21)</f>
        <v>25.35696202531642</v>
      </c>
      <c r="AG22" s="26">
        <f>TREND('Poland Fuel Price Data Conv'!$I22:$J22,'Poland Fuel Price Data Conv'!$I$21:$J$21,AG$21)</f>
        <v>25.573164556962013</v>
      </c>
      <c r="AH22" s="26">
        <f>TREND('Poland Fuel Price Data Conv'!$I22:$J22,'Poland Fuel Price Data Conv'!$I$21:$J$21,AH$21)</f>
        <v>25.789367088607548</v>
      </c>
      <c r="AI22" s="26">
        <f>TREND('Poland Fuel Price Data Conv'!$I22:$J22,'Poland Fuel Price Data Conv'!$I$21:$J$21,AI$21)</f>
        <v>26.005569620253141</v>
      </c>
      <c r="AJ22" s="26">
        <f>TREND('Poland Fuel Price Data Conv'!$I22:$J22,'Poland Fuel Price Data Conv'!$I$21:$J$21,AJ$21)</f>
        <v>26.221772151898733</v>
      </c>
      <c r="AK22" s="26">
        <f>TREND('Poland Fuel Price Data Conv'!$I22:$J22,'Poland Fuel Price Data Conv'!$I$21:$J$21,AK$21)</f>
        <v>26.437974683544269</v>
      </c>
    </row>
    <row r="23" spans="1:37" x14ac:dyDescent="0.25">
      <c r="A23" s="15" t="s">
        <v>39</v>
      </c>
      <c r="B23" s="26">
        <f>TREND('Poland Fuel Price Data Conv'!$C23:$D23,'Poland Fuel Price Data Conv'!$C$21:$D$21,B$21)</f>
        <v>7.4987341772151979</v>
      </c>
      <c r="C23" s="26">
        <f>TREND('Poland Fuel Price Data Conv'!$C23:$D23,'Poland Fuel Price Data Conv'!$C$21:$D$21,C$21)</f>
        <v>7.6237974683544394</v>
      </c>
      <c r="D23" s="26">
        <f>TREND('Poland Fuel Price Data Conv'!$C23:$D23,'Poland Fuel Price Data Conv'!$C$21:$D$21,D$21)</f>
        <v>7.7488607594936809</v>
      </c>
      <c r="E23" s="26">
        <f>TREND('Poland Fuel Price Data Conv'!$C23:$D23,'Poland Fuel Price Data Conv'!$C$21:$D$21,E$21)</f>
        <v>7.8739240506329224</v>
      </c>
      <c r="F23" s="26">
        <f>TREND('Poland Fuel Price Data Conv'!$C23:$D23,'Poland Fuel Price Data Conv'!$C$21:$D$21,F$21)</f>
        <v>7.998987341772164</v>
      </c>
      <c r="G23" s="26">
        <f>TREND('Poland Fuel Price Data Conv'!$C23:$D23,'Poland Fuel Price Data Conv'!$C$21:$D$21,G$21)</f>
        <v>8.1240506329114055</v>
      </c>
      <c r="H23" s="26">
        <f>TREND('Poland Fuel Price Data Conv'!$D23:$E23,'Poland Fuel Price Data Conv'!$D$21:$E$21,H$21)</f>
        <v>8.1994936708860564</v>
      </c>
      <c r="I23" s="26">
        <f>TREND('Poland Fuel Price Data Conv'!$D23:$E23,'Poland Fuel Price Data Conv'!$D$21:$E$21,I$21)</f>
        <v>8.2749367088607357</v>
      </c>
      <c r="J23" s="26">
        <f>TREND('Poland Fuel Price Data Conv'!$D23:$E23,'Poland Fuel Price Data Conv'!$D$21:$E$21,J$21)</f>
        <v>8.3503797468354435</v>
      </c>
      <c r="K23" s="26">
        <f>TREND('Poland Fuel Price Data Conv'!$D23:$E23,'Poland Fuel Price Data Conv'!$D$21:$E$21,K$21)</f>
        <v>8.4258227848101228</v>
      </c>
      <c r="L23" s="26">
        <f>TREND('Poland Fuel Price Data Conv'!$D23:$E23,'Poland Fuel Price Data Conv'!$D$21:$E$21,L$21)</f>
        <v>8.5012658227848021</v>
      </c>
      <c r="M23" s="26">
        <f>TREND('Poland Fuel Price Data Conv'!$E23:$F23,'Poland Fuel Price Data Conv'!$E$21:$F$21,M$21)</f>
        <v>8.5777215189873459</v>
      </c>
      <c r="N23" s="26">
        <f>TREND('Poland Fuel Price Data Conv'!$E23:$F23,'Poland Fuel Price Data Conv'!$E$21:$F$21,N$21)</f>
        <v>8.6541772151898897</v>
      </c>
      <c r="O23" s="26">
        <f>TREND('Poland Fuel Price Data Conv'!$E23:$F23,'Poland Fuel Price Data Conv'!$E$21:$F$21,O$21)</f>
        <v>8.730632911392405</v>
      </c>
      <c r="P23" s="26">
        <f>TREND('Poland Fuel Price Data Conv'!$E23:$F23,'Poland Fuel Price Data Conv'!$E$21:$F$21,P$21)</f>
        <v>8.8070886075949488</v>
      </c>
      <c r="Q23" s="26">
        <f>TREND('Poland Fuel Price Data Conv'!$E23:$F23,'Poland Fuel Price Data Conv'!$E$21:$F$21,Q$21)</f>
        <v>8.8835443037974642</v>
      </c>
      <c r="R23" s="26">
        <f>TREND('Poland Fuel Price Data Conv'!$F23:$G23,'Poland Fuel Price Data Conv'!$F$21:$G$21,R$21)</f>
        <v>8.9665822784810132</v>
      </c>
      <c r="S23" s="26">
        <f>TREND('Poland Fuel Price Data Conv'!$F23:$G23,'Poland Fuel Price Data Conv'!$F$21:$G$21,S$21)</f>
        <v>9.0496202531645622</v>
      </c>
      <c r="T23" s="26">
        <f>TREND('Poland Fuel Price Data Conv'!$F23:$G23,'Poland Fuel Price Data Conv'!$F$21:$G$21,T$21)</f>
        <v>9.1326582278481112</v>
      </c>
      <c r="U23" s="26">
        <f>TREND('Poland Fuel Price Data Conv'!$F23:$G23,'Poland Fuel Price Data Conv'!$F$21:$G$21,U$21)</f>
        <v>9.2156962025316602</v>
      </c>
      <c r="V23" s="26">
        <f>TREND('Poland Fuel Price Data Conv'!$F23:$G23,'Poland Fuel Price Data Conv'!$F$21:$G$21,V$21)</f>
        <v>9.2987341772151808</v>
      </c>
      <c r="W23" s="26">
        <f>TREND('Poland Fuel Price Data Conv'!$G23:$H23,'Poland Fuel Price Data Conv'!$G$21:$H$21,W$21)</f>
        <v>9.3929113924050966</v>
      </c>
      <c r="X23" s="26">
        <f>TREND('Poland Fuel Price Data Conv'!$G23:$H23,'Poland Fuel Price Data Conv'!$G$21:$H$21,X$21)</f>
        <v>9.4870886075949556</v>
      </c>
      <c r="Y23" s="26">
        <f>TREND('Poland Fuel Price Data Conv'!$G23:$H23,'Poland Fuel Price Data Conv'!$G$21:$H$21,Y$21)</f>
        <v>9.5812658227848431</v>
      </c>
      <c r="Z23" s="26">
        <f>TREND('Poland Fuel Price Data Conv'!$G23:$H23,'Poland Fuel Price Data Conv'!$G$21:$H$21,Z$21)</f>
        <v>9.6754430379747021</v>
      </c>
      <c r="AA23" s="26">
        <f>TREND('Poland Fuel Price Data Conv'!$G23:$H23,'Poland Fuel Price Data Conv'!$G$21:$H$21,AA$21)</f>
        <v>9.7696202531645895</v>
      </c>
      <c r="AB23" s="26">
        <f>TREND('Poland Fuel Price Data Conv'!$H23:$I23,'Poland Fuel Price Data Conv'!$H$21:$I$21,AB$21)</f>
        <v>9.8567088607594826</v>
      </c>
      <c r="AC23" s="26">
        <f>TREND('Poland Fuel Price Data Conv'!$H23:$I23,'Poland Fuel Price Data Conv'!$H$21:$I$21,AC$21)</f>
        <v>9.9437974683544326</v>
      </c>
      <c r="AD23" s="26">
        <f>TREND('Poland Fuel Price Data Conv'!$H23:$I23,'Poland Fuel Price Data Conv'!$H$21:$I$21,AD$21)</f>
        <v>10.030886075949354</v>
      </c>
      <c r="AE23" s="26">
        <f>TREND('Poland Fuel Price Data Conv'!$H23:$I23,'Poland Fuel Price Data Conv'!$H$21:$I$21,AE$21)</f>
        <v>10.117974683544304</v>
      </c>
      <c r="AF23" s="26">
        <f>TREND('Poland Fuel Price Data Conv'!$H23:$I23,'Poland Fuel Price Data Conv'!$H$21:$I$21,AF$21)</f>
        <v>10.205063291139226</v>
      </c>
      <c r="AG23" s="26">
        <f>TREND('Poland Fuel Price Data Conv'!$I23:$J23,'Poland Fuel Price Data Conv'!$I$21:$J$21,AG$21)</f>
        <v>10.292151898734176</v>
      </c>
      <c r="AH23" s="26">
        <f>TREND('Poland Fuel Price Data Conv'!$I23:$J23,'Poland Fuel Price Data Conv'!$I$21:$J$21,AH$21)</f>
        <v>10.379240506329097</v>
      </c>
      <c r="AI23" s="26">
        <f>TREND('Poland Fuel Price Data Conv'!$I23:$J23,'Poland Fuel Price Data Conv'!$I$21:$J$21,AI$21)</f>
        <v>10.466329113924047</v>
      </c>
      <c r="AJ23" s="26">
        <f>TREND('Poland Fuel Price Data Conv'!$I23:$J23,'Poland Fuel Price Data Conv'!$I$21:$J$21,AJ$21)</f>
        <v>10.553417721518997</v>
      </c>
      <c r="AK23" s="26">
        <f>TREND('Poland Fuel Price Data Conv'!$I23:$J23,'Poland Fuel Price Data Conv'!$I$21:$J$21,AK$21)</f>
        <v>10.640506329113919</v>
      </c>
    </row>
    <row r="25" spans="1:37" x14ac:dyDescent="0.25">
      <c r="A25" s="5" t="s">
        <v>96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16"/>
      <c r="B26" s="16">
        <v>2015</v>
      </c>
      <c r="C26" s="16">
        <v>2016</v>
      </c>
      <c r="D26" s="16">
        <v>2017</v>
      </c>
      <c r="E26" s="16">
        <v>2018</v>
      </c>
      <c r="F26" s="16">
        <v>2019</v>
      </c>
      <c r="G26" s="16">
        <v>2020</v>
      </c>
      <c r="H26" s="16">
        <v>2021</v>
      </c>
      <c r="I26" s="16">
        <v>2022</v>
      </c>
      <c r="J26" s="16">
        <v>2023</v>
      </c>
      <c r="K26" s="16">
        <v>2024</v>
      </c>
      <c r="L26" s="16">
        <v>2025</v>
      </c>
      <c r="M26" s="16">
        <v>2026</v>
      </c>
      <c r="N26" s="16">
        <v>2027</v>
      </c>
      <c r="O26" s="16">
        <v>2028</v>
      </c>
      <c r="P26" s="16">
        <v>2029</v>
      </c>
      <c r="Q26" s="16">
        <v>2030</v>
      </c>
      <c r="R26" s="16">
        <v>2031</v>
      </c>
      <c r="S26" s="16">
        <v>2032</v>
      </c>
      <c r="T26" s="16">
        <v>2033</v>
      </c>
      <c r="U26" s="16">
        <v>2034</v>
      </c>
      <c r="V26" s="16">
        <v>2035</v>
      </c>
      <c r="W26" s="16">
        <v>2036</v>
      </c>
      <c r="X26" s="16">
        <v>2037</v>
      </c>
      <c r="Y26" s="16">
        <v>2038</v>
      </c>
      <c r="Z26" s="16">
        <v>2039</v>
      </c>
      <c r="AA26" s="16">
        <v>2040</v>
      </c>
      <c r="AB26" s="16">
        <v>2041</v>
      </c>
      <c r="AC26" s="16">
        <v>2042</v>
      </c>
      <c r="AD26" s="16">
        <v>2043</v>
      </c>
      <c r="AE26" s="16">
        <v>2044</v>
      </c>
      <c r="AF26" s="16">
        <v>2045</v>
      </c>
      <c r="AG26" s="16">
        <v>2046</v>
      </c>
      <c r="AH26" s="16">
        <v>2047</v>
      </c>
      <c r="AI26" s="16">
        <v>2048</v>
      </c>
      <c r="AJ26" s="16">
        <v>2049</v>
      </c>
      <c r="AK26" s="16">
        <v>2050</v>
      </c>
    </row>
    <row r="27" spans="1:37" x14ac:dyDescent="0.25">
      <c r="A27" s="15" t="s">
        <v>43</v>
      </c>
      <c r="B27" s="28">
        <f>'Poland Fuel Price Data Conv'!$B27*(B22/$C22)</f>
        <v>3.5306113938134308E-5</v>
      </c>
      <c r="C27" s="28">
        <f>'Poland Fuel Price Data Conv'!$B27*(C22/$C22)</f>
        <v>3.5896148179220023E-5</v>
      </c>
      <c r="D27" s="28">
        <f>'Poland Fuel Price Data Conv'!$B27*(D22/$C22)</f>
        <v>3.6486182420305738E-5</v>
      </c>
      <c r="E27" s="28">
        <f>'Poland Fuel Price Data Conv'!$B27*(E22/$C22)</f>
        <v>3.7076216661391236E-5</v>
      </c>
      <c r="F27" s="28">
        <f>'Poland Fuel Price Data Conv'!$B27*(F22/$C22)</f>
        <v>3.7666250902476951E-5</v>
      </c>
      <c r="G27" s="28">
        <f>'Poland Fuel Price Data Conv'!$B27*(G22/$C22)</f>
        <v>3.8256285143562666E-5</v>
      </c>
      <c r="H27" s="28">
        <f>'Poland Fuel Price Data Conv'!$B27*(H22/$C22)</f>
        <v>3.8611265093484043E-5</v>
      </c>
      <c r="I27" s="28">
        <f>'Poland Fuel Price Data Conv'!$B27*(I22/$C22)</f>
        <v>3.8966245043405529E-5</v>
      </c>
      <c r="J27" s="28">
        <f>'Poland Fuel Price Data Conv'!$B27*(J22/$C22)</f>
        <v>3.9321224993327007E-5</v>
      </c>
      <c r="K27" s="28">
        <f>'Poland Fuel Price Data Conv'!$B27*(K22/$C22)</f>
        <v>3.9676204943248493E-5</v>
      </c>
      <c r="L27" s="28">
        <f>'Poland Fuel Price Data Conv'!$B27*(L22/$C22)</f>
        <v>4.0031184893169965E-5</v>
      </c>
      <c r="M27" s="28">
        <f>'Poland Fuel Price Data Conv'!$B27*(M22/$C22)</f>
        <v>4.0389043058901567E-5</v>
      </c>
      <c r="N27" s="28">
        <f>'Poland Fuel Price Data Conv'!$B27*(N22/$C22)</f>
        <v>4.0746901224633162E-5</v>
      </c>
      <c r="O27" s="28">
        <f>'Poland Fuel Price Data Conv'!$B27*(O22/$C22)</f>
        <v>4.1104759390364859E-5</v>
      </c>
      <c r="P27" s="28">
        <f>'Poland Fuel Price Data Conv'!$B27*(P22/$C22)</f>
        <v>4.1462617556096454E-5</v>
      </c>
      <c r="Q27" s="28">
        <f>'Poland Fuel Price Data Conv'!$B27*(Q22/$C22)</f>
        <v>4.1820475721828042E-5</v>
      </c>
      <c r="R27" s="28">
        <f>'Poland Fuel Price Data Conv'!$B27*(R22/$C22)</f>
        <v>4.2212872477281856E-5</v>
      </c>
      <c r="S27" s="28">
        <f>'Poland Fuel Price Data Conv'!$B27*(S22/$C22)</f>
        <v>4.2605269232735562E-5</v>
      </c>
      <c r="T27" s="28">
        <f>'Poland Fuel Price Data Conv'!$B27*(T22/$C22)</f>
        <v>4.2997665988189261E-5</v>
      </c>
      <c r="U27" s="28">
        <f>'Poland Fuel Price Data Conv'!$B27*(U22/$C22)</f>
        <v>4.3390062743643068E-5</v>
      </c>
      <c r="V27" s="28">
        <f>'Poland Fuel Price Data Conv'!$B27*(V22/$C22)</f>
        <v>4.3782459499096767E-5</v>
      </c>
      <c r="W27" s="28">
        <f>'Poland Fuel Price Data Conv'!$B27*(W22/$C22)</f>
        <v>4.4224745328593435E-5</v>
      </c>
      <c r="X27" s="28">
        <f>'Poland Fuel Price Data Conv'!$B27*(X22/$C22)</f>
        <v>4.4667031158090205E-5</v>
      </c>
      <c r="Y27" s="28">
        <f>'Poland Fuel Price Data Conv'!$B27*(Y22/$C22)</f>
        <v>4.5109316987586974E-5</v>
      </c>
      <c r="Z27" s="28">
        <f>'Poland Fuel Price Data Conv'!$B27*(Z22/$C22)</f>
        <v>4.5551602817083731E-5</v>
      </c>
      <c r="AA27" s="28">
        <f>'Poland Fuel Price Data Conv'!$B27*(AA22/$C22)</f>
        <v>4.5993888646580399E-5</v>
      </c>
      <c r="AB27" s="28">
        <f>'Poland Fuel Price Data Conv'!$B27*(AB22/$C22)</f>
        <v>4.6404514102165175E-5</v>
      </c>
      <c r="AC27" s="28">
        <f>'Poland Fuel Price Data Conv'!$B27*(AC22/$C22)</f>
        <v>4.6815139557749944E-5</v>
      </c>
      <c r="AD27" s="28">
        <f>'Poland Fuel Price Data Conv'!$B27*(AD22/$C22)</f>
        <v>4.7225765013334828E-5</v>
      </c>
      <c r="AE27" s="28">
        <f>'Poland Fuel Price Data Conv'!$B27*(AE22/$C22)</f>
        <v>4.7636390468919597E-5</v>
      </c>
      <c r="AF27" s="28">
        <f>'Poland Fuel Price Data Conv'!$B27*(AF22/$C22)</f>
        <v>4.8047015924504488E-5</v>
      </c>
      <c r="AG27" s="28">
        <f>'Poland Fuel Price Data Conv'!$B27*(AG22/$C22)</f>
        <v>4.8456681974819293E-5</v>
      </c>
      <c r="AH27" s="28">
        <f>'Poland Fuel Price Data Conv'!$B27*(AH22/$C22)</f>
        <v>4.8866348025133996E-5</v>
      </c>
      <c r="AI27" s="28">
        <f>'Poland Fuel Price Data Conv'!$B27*(AI22/$C22)</f>
        <v>4.9276014075448801E-5</v>
      </c>
      <c r="AJ27" s="28">
        <f>'Poland Fuel Price Data Conv'!$B27*(AJ22/$C22)</f>
        <v>4.9685680125763613E-5</v>
      </c>
      <c r="AK27" s="28">
        <f>'Poland Fuel Price Data Conv'!$B27*(AK22/$C22)</f>
        <v>5.0095346176078316E-5</v>
      </c>
    </row>
    <row r="28" spans="1:37" x14ac:dyDescent="0.25">
      <c r="A28" s="15" t="s">
        <v>44</v>
      </c>
      <c r="B28" s="28">
        <f>'Poland Fuel Price Data Conv'!$B28*(B23/$C23)</f>
        <v>2.9983836514729607E-5</v>
      </c>
      <c r="C28" s="28">
        <f>'Poland Fuel Price Data Conv'!$B28*(C23/$C23)</f>
        <v>3.0483904551133272E-5</v>
      </c>
      <c r="D28" s="28">
        <f>'Poland Fuel Price Data Conv'!$B28*(D23/$C23)</f>
        <v>3.0983972587536933E-5</v>
      </c>
      <c r="E28" s="28">
        <f>'Poland Fuel Price Data Conv'!$B28*(E23/$C23)</f>
        <v>3.1484040623940598E-5</v>
      </c>
      <c r="F28" s="28">
        <f>'Poland Fuel Price Data Conv'!$B28*(F23/$C23)</f>
        <v>3.1984108660344263E-5</v>
      </c>
      <c r="G28" s="28">
        <f>'Poland Fuel Price Data Conv'!$B28*(G23/$C23)</f>
        <v>3.2484176696747927E-5</v>
      </c>
      <c r="H28" s="28">
        <f>'Poland Fuel Price Data Conv'!$B28*(H23/$C23)</f>
        <v>3.2785837172149196E-5</v>
      </c>
      <c r="I28" s="28">
        <f>'Poland Fuel Price Data Conv'!$B28*(I23/$C23)</f>
        <v>3.3087497647550572E-5</v>
      </c>
      <c r="J28" s="28">
        <f>'Poland Fuel Price Data Conv'!$B28*(J23/$C23)</f>
        <v>3.3389158122952071E-5</v>
      </c>
      <c r="K28" s="28">
        <f>'Poland Fuel Price Data Conv'!$B28*(K23/$C23)</f>
        <v>3.3690818598353454E-5</v>
      </c>
      <c r="L28" s="28">
        <f>'Poland Fuel Price Data Conv'!$B28*(L23/$C23)</f>
        <v>3.3992479073754838E-5</v>
      </c>
      <c r="M28" s="28">
        <f>'Poland Fuel Price Data Conv'!$B28*(M23/$C23)</f>
        <v>3.4298188683054291E-5</v>
      </c>
      <c r="N28" s="28">
        <f>'Poland Fuel Price Data Conv'!$B28*(N23/$C23)</f>
        <v>3.4603898292353737E-5</v>
      </c>
      <c r="O28" s="28">
        <f>'Poland Fuel Price Data Conv'!$B28*(O23/$C23)</f>
        <v>3.4909607901653082E-5</v>
      </c>
      <c r="P28" s="28">
        <f>'Poland Fuel Price Data Conv'!$B28*(P23/$C23)</f>
        <v>3.5215317510952528E-5</v>
      </c>
      <c r="Q28" s="28">
        <f>'Poland Fuel Price Data Conv'!$B28*(Q23/$C23)</f>
        <v>3.5521027120251873E-5</v>
      </c>
      <c r="R28" s="28">
        <f>'Poland Fuel Price Data Conv'!$B28*(R23/$C23)</f>
        <v>3.5853056099888322E-5</v>
      </c>
      <c r="S28" s="28">
        <f>'Poland Fuel Price Data Conv'!$B28*(S23/$C23)</f>
        <v>3.6185085079524785E-5</v>
      </c>
      <c r="T28" s="28">
        <f>'Poland Fuel Price Data Conv'!$B28*(T23/$C23)</f>
        <v>3.6517114059161241E-5</v>
      </c>
      <c r="U28" s="28">
        <f>'Poland Fuel Price Data Conv'!$B28*(U23/$C23)</f>
        <v>3.6849143038797697E-5</v>
      </c>
      <c r="V28" s="28">
        <f>'Poland Fuel Price Data Conv'!$B28*(V23/$C23)</f>
        <v>3.7181172018434038E-5</v>
      </c>
      <c r="W28" s="28">
        <f>'Poland Fuel Price Data Conv'!$B28*(W23/$C23)</f>
        <v>3.7557741470948706E-5</v>
      </c>
      <c r="X28" s="28">
        <f>'Poland Fuel Price Data Conv'!$B28*(X23/$C23)</f>
        <v>3.7934310923463143E-5</v>
      </c>
      <c r="Y28" s="28">
        <f>'Poland Fuel Price Data Conv'!$B28*(Y23/$C23)</f>
        <v>3.8310880375977696E-5</v>
      </c>
      <c r="Z28" s="28">
        <f>'Poland Fuel Price Data Conv'!$B28*(Z23/$C23)</f>
        <v>3.868744982849214E-5</v>
      </c>
      <c r="AA28" s="28">
        <f>'Poland Fuel Price Data Conv'!$B28*(AA23/$C23)</f>
        <v>3.9064019281006686E-5</v>
      </c>
      <c r="AB28" s="28">
        <f>'Poland Fuel Price Data Conv'!$B28*(AB23/$C23)</f>
        <v>3.9412244796234981E-5</v>
      </c>
      <c r="AC28" s="28">
        <f>'Poland Fuel Price Data Conv'!$B28*(AC23/$C23)</f>
        <v>3.9760470311463486E-5</v>
      </c>
      <c r="AD28" s="28">
        <f>'Poland Fuel Price Data Conv'!$B28*(AD23/$C23)</f>
        <v>4.0108695826691889E-5</v>
      </c>
      <c r="AE28" s="28">
        <f>'Poland Fuel Price Data Conv'!$B28*(AE23/$C23)</f>
        <v>4.04569213419204E-5</v>
      </c>
      <c r="AF28" s="28">
        <f>'Poland Fuel Price Data Conv'!$B28*(AF23/$C23)</f>
        <v>4.0805146857148797E-5</v>
      </c>
      <c r="AG28" s="28">
        <f>'Poland Fuel Price Data Conv'!$B28*(AG23/$C23)</f>
        <v>4.1153372372377315E-5</v>
      </c>
      <c r="AH28" s="28">
        <f>'Poland Fuel Price Data Conv'!$B28*(AH23/$C23)</f>
        <v>4.1501597887605711E-5</v>
      </c>
      <c r="AI28" s="28">
        <f>'Poland Fuel Price Data Conv'!$B28*(AI23/$C23)</f>
        <v>4.1849823402834223E-5</v>
      </c>
      <c r="AJ28" s="28">
        <f>'Poland Fuel Price Data Conv'!$B28*(AJ23/$C23)</f>
        <v>4.2198048918062734E-5</v>
      </c>
      <c r="AK28" s="28">
        <f>'Poland Fuel Price Data Conv'!$B28*(AK23/$C23)</f>
        <v>4.2546274433291137E-5</v>
      </c>
    </row>
    <row r="30" spans="1:37" x14ac:dyDescent="0.25">
      <c r="A30" s="5" t="s">
        <v>96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16"/>
      <c r="B31" s="16">
        <v>2015</v>
      </c>
      <c r="C31" s="16">
        <v>2016</v>
      </c>
      <c r="D31" s="16">
        <v>2017</v>
      </c>
      <c r="E31" s="16">
        <v>2018</v>
      </c>
      <c r="F31" s="16">
        <v>2019</v>
      </c>
      <c r="G31" s="16">
        <v>2020</v>
      </c>
      <c r="H31" s="16">
        <v>2021</v>
      </c>
      <c r="I31" s="16">
        <v>2022</v>
      </c>
      <c r="J31" s="16">
        <v>2023</v>
      </c>
      <c r="K31" s="16">
        <v>2024</v>
      </c>
      <c r="L31" s="16">
        <v>2025</v>
      </c>
      <c r="M31" s="16">
        <v>2026</v>
      </c>
      <c r="N31" s="16">
        <v>2027</v>
      </c>
      <c r="O31" s="16">
        <v>2028</v>
      </c>
      <c r="P31" s="16">
        <v>2029</v>
      </c>
      <c r="Q31" s="16">
        <v>2030</v>
      </c>
      <c r="R31" s="16">
        <v>2031</v>
      </c>
      <c r="S31" s="16">
        <v>2032</v>
      </c>
      <c r="T31" s="16">
        <v>2033</v>
      </c>
      <c r="U31" s="16">
        <v>2034</v>
      </c>
      <c r="V31" s="16">
        <v>2035</v>
      </c>
      <c r="W31" s="16">
        <v>2036</v>
      </c>
      <c r="X31" s="16">
        <v>2037</v>
      </c>
      <c r="Y31" s="16">
        <v>2038</v>
      </c>
      <c r="Z31" s="16">
        <v>2039</v>
      </c>
      <c r="AA31" s="16">
        <v>2040</v>
      </c>
      <c r="AB31" s="16">
        <v>2041</v>
      </c>
      <c r="AC31" s="16">
        <v>2042</v>
      </c>
      <c r="AD31" s="16">
        <v>2043</v>
      </c>
      <c r="AE31" s="16">
        <v>2044</v>
      </c>
      <c r="AF31" s="16">
        <v>2045</v>
      </c>
      <c r="AG31" s="16">
        <v>2046</v>
      </c>
      <c r="AH31" s="16">
        <v>2047</v>
      </c>
      <c r="AI31" s="16">
        <v>2048</v>
      </c>
      <c r="AJ31" s="16">
        <v>2049</v>
      </c>
      <c r="AK31" s="16">
        <v>2050</v>
      </c>
    </row>
    <row r="32" spans="1:37" x14ac:dyDescent="0.25">
      <c r="A32" s="15" t="s">
        <v>23</v>
      </c>
      <c r="B32" s="28">
        <f>'Poland Fuel Price Data Conv'!$B32*(B22/$C22)</f>
        <v>1.4799385853043562E-5</v>
      </c>
      <c r="C32" s="28">
        <f>'Poland Fuel Price Data Conv'!$B32*(C22/$C22)</f>
        <v>1.5046712545968087E-5</v>
      </c>
      <c r="D32" s="28">
        <f>'Poland Fuel Price Data Conv'!$B32*(D22/$C22)</f>
        <v>1.5294039238892612E-5</v>
      </c>
      <c r="E32" s="28">
        <f>'Poland Fuel Price Data Conv'!$B32*(E22/$C22)</f>
        <v>1.5541365931817046E-5</v>
      </c>
      <c r="F32" s="28">
        <f>'Poland Fuel Price Data Conv'!$B32*(F22/$C22)</f>
        <v>1.5788692624741569E-5</v>
      </c>
      <c r="G32" s="28">
        <f>'Poland Fuel Price Data Conv'!$B32*(G22/$C22)</f>
        <v>1.6036019317666096E-5</v>
      </c>
      <c r="H32" s="28">
        <f>'Poland Fuel Price Data Conv'!$B32*(H22/$C22)</f>
        <v>1.6184817490645032E-5</v>
      </c>
      <c r="I32" s="28">
        <f>'Poland Fuel Price Data Conv'!$B32*(I22/$C22)</f>
        <v>1.6333615663624012E-5</v>
      </c>
      <c r="J32" s="28">
        <f>'Poland Fuel Price Data Conv'!$B32*(J22/$C22)</f>
        <v>1.6482413836602989E-5</v>
      </c>
      <c r="K32" s="28">
        <f>'Poland Fuel Price Data Conv'!$B32*(K22/$C22)</f>
        <v>1.6631212009581973E-5</v>
      </c>
      <c r="L32" s="28">
        <f>'Poland Fuel Price Data Conv'!$B32*(L22/$C22)</f>
        <v>1.6780010182560949E-5</v>
      </c>
      <c r="M32" s="28">
        <f>'Poland Fuel Price Data Conv'!$B32*(M22/$C22)</f>
        <v>1.6930014827212709E-5</v>
      </c>
      <c r="N32" s="28">
        <f>'Poland Fuel Price Data Conv'!$B32*(N22/$C22)</f>
        <v>1.7080019471864465E-5</v>
      </c>
      <c r="O32" s="28">
        <f>'Poland Fuel Price Data Conv'!$B32*(O22/$C22)</f>
        <v>1.7230024116516268E-5</v>
      </c>
      <c r="P32" s="28">
        <f>'Poland Fuel Price Data Conv'!$B32*(P22/$C22)</f>
        <v>1.7380028761168024E-5</v>
      </c>
      <c r="Q32" s="28">
        <f>'Poland Fuel Price Data Conv'!$B32*(Q22/$C22)</f>
        <v>1.753003340581978E-5</v>
      </c>
      <c r="R32" s="28">
        <f>'Poland Fuel Price Data Conv'!$B32*(R22/$C22)</f>
        <v>1.7694515710545222E-5</v>
      </c>
      <c r="S32" s="28">
        <f>'Poland Fuel Price Data Conv'!$B32*(S22/$C22)</f>
        <v>1.7858998015270616E-5</v>
      </c>
      <c r="T32" s="28">
        <f>'Poland Fuel Price Data Conv'!$B32*(T22/$C22)</f>
        <v>1.802348031999601E-5</v>
      </c>
      <c r="U32" s="28">
        <f>'Poland Fuel Price Data Conv'!$B32*(U22/$C22)</f>
        <v>1.8187962624721448E-5</v>
      </c>
      <c r="V32" s="28">
        <f>'Poland Fuel Price Data Conv'!$B32*(V22/$C22)</f>
        <v>1.8352444929446842E-5</v>
      </c>
      <c r="W32" s="28">
        <f>'Poland Fuel Price Data Conv'!$B32*(W22/$C22)</f>
        <v>1.8537839409834124E-5</v>
      </c>
      <c r="X32" s="28">
        <f>'Poland Fuel Price Data Conv'!$B32*(X22/$C22)</f>
        <v>1.872323389022145E-5</v>
      </c>
      <c r="Y32" s="28">
        <f>'Poland Fuel Price Data Conv'!$B32*(Y22/$C22)</f>
        <v>1.8908628370608773E-5</v>
      </c>
      <c r="Z32" s="28">
        <f>'Poland Fuel Price Data Conv'!$B32*(Z22/$C22)</f>
        <v>1.9094022850996096E-5</v>
      </c>
      <c r="AA32" s="28">
        <f>'Poland Fuel Price Data Conv'!$B32*(AA22/$C22)</f>
        <v>1.9279417331383379E-5</v>
      </c>
      <c r="AB32" s="28">
        <f>'Poland Fuel Price Data Conv'!$B32*(AB22/$C22)</f>
        <v>1.9451540623369843E-5</v>
      </c>
      <c r="AC32" s="28">
        <f>'Poland Fuel Price Data Conv'!$B32*(AC22/$C22)</f>
        <v>1.9623663915356307E-5</v>
      </c>
      <c r="AD32" s="28">
        <f>'Poland Fuel Price Data Conv'!$B32*(AD22/$C22)</f>
        <v>1.9795787207342819E-5</v>
      </c>
      <c r="AE32" s="28">
        <f>'Poland Fuel Price Data Conv'!$B32*(AE22/$C22)</f>
        <v>1.996791049932928E-5</v>
      </c>
      <c r="AF32" s="28">
        <f>'Poland Fuel Price Data Conv'!$B32*(AF22/$C22)</f>
        <v>2.0140033791315791E-5</v>
      </c>
      <c r="AG32" s="28">
        <f>'Poland Fuel Price Data Conv'!$B32*(AG22/$C22)</f>
        <v>2.0311754926078026E-5</v>
      </c>
      <c r="AH32" s="28">
        <f>'Poland Fuel Price Data Conv'!$B32*(AH22/$C22)</f>
        <v>2.0483476060840217E-5</v>
      </c>
      <c r="AI32" s="28">
        <f>'Poland Fuel Price Data Conv'!$B32*(AI22/$C22)</f>
        <v>2.0655197195602452E-5</v>
      </c>
      <c r="AJ32" s="28">
        <f>'Poland Fuel Price Data Conv'!$B32*(AJ22/$C22)</f>
        <v>2.0826918330364691E-5</v>
      </c>
      <c r="AK32" s="28">
        <f>'Poland Fuel Price Data Conv'!$B32*(AK22/$C22)</f>
        <v>2.0998639465126882E-5</v>
      </c>
    </row>
    <row r="34" spans="1:37" x14ac:dyDescent="0.25">
      <c r="A34" s="5" t="s">
        <v>97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16"/>
      <c r="B35" s="16">
        <v>2015</v>
      </c>
      <c r="C35" s="16">
        <v>2016</v>
      </c>
      <c r="D35" s="16">
        <v>2017</v>
      </c>
      <c r="E35" s="16">
        <v>2018</v>
      </c>
      <c r="F35" s="16">
        <v>2019</v>
      </c>
      <c r="G35" s="16">
        <v>2020</v>
      </c>
      <c r="H35" s="16">
        <v>2021</v>
      </c>
      <c r="I35" s="16">
        <v>2022</v>
      </c>
      <c r="J35" s="16">
        <v>2023</v>
      </c>
      <c r="K35" s="16">
        <v>2024</v>
      </c>
      <c r="L35" s="16">
        <v>2025</v>
      </c>
      <c r="M35" s="16">
        <v>2026</v>
      </c>
      <c r="N35" s="16">
        <v>2027</v>
      </c>
      <c r="O35" s="16">
        <v>2028</v>
      </c>
      <c r="P35" s="16">
        <v>2029</v>
      </c>
      <c r="Q35" s="16">
        <v>2030</v>
      </c>
      <c r="R35" s="16">
        <v>2031</v>
      </c>
      <c r="S35" s="16">
        <v>2032</v>
      </c>
      <c r="T35" s="16">
        <v>2033</v>
      </c>
      <c r="U35" s="16">
        <v>2034</v>
      </c>
      <c r="V35" s="16">
        <v>2035</v>
      </c>
      <c r="W35" s="16">
        <v>2036</v>
      </c>
      <c r="X35" s="16">
        <v>2037</v>
      </c>
      <c r="Y35" s="16">
        <v>2038</v>
      </c>
      <c r="Z35" s="16">
        <v>2039</v>
      </c>
      <c r="AA35" s="16">
        <v>2040</v>
      </c>
      <c r="AB35" s="16">
        <v>2041</v>
      </c>
      <c r="AC35" s="16">
        <v>2042</v>
      </c>
      <c r="AD35" s="16">
        <v>2043</v>
      </c>
      <c r="AE35" s="16">
        <v>2044</v>
      </c>
      <c r="AF35" s="16">
        <v>2045</v>
      </c>
      <c r="AG35" s="16">
        <v>2046</v>
      </c>
      <c r="AH35" s="16">
        <v>2047</v>
      </c>
      <c r="AI35" s="16">
        <v>2048</v>
      </c>
      <c r="AJ35" s="16">
        <v>2049</v>
      </c>
      <c r="AK35" s="16">
        <v>2050</v>
      </c>
    </row>
    <row r="36" spans="1:37" x14ac:dyDescent="0.25">
      <c r="A36" s="15" t="s">
        <v>59</v>
      </c>
      <c r="B36" s="15">
        <f>'Poland Fuel Price Data Conv'!$B36</f>
        <v>7.0782237072068454E-6</v>
      </c>
      <c r="C36" s="15">
        <f>'Poland Fuel Price Data Conv'!$B36</f>
        <v>7.0782237072068454E-6</v>
      </c>
      <c r="D36" s="15">
        <f>'Poland Fuel Price Data Conv'!$B36</f>
        <v>7.0782237072068454E-6</v>
      </c>
      <c r="E36" s="15">
        <f>'Poland Fuel Price Data Conv'!$B36</f>
        <v>7.0782237072068454E-6</v>
      </c>
      <c r="F36" s="15">
        <f>'Poland Fuel Price Data Conv'!$B36</f>
        <v>7.0782237072068454E-6</v>
      </c>
      <c r="G36" s="15">
        <f>'Poland Fuel Price Data Conv'!$B36</f>
        <v>7.0782237072068454E-6</v>
      </c>
      <c r="H36" s="15">
        <f>'Poland Fuel Price Data Conv'!$B36</f>
        <v>7.0782237072068454E-6</v>
      </c>
      <c r="I36" s="15">
        <f>'Poland Fuel Price Data Conv'!$B36</f>
        <v>7.0782237072068454E-6</v>
      </c>
      <c r="J36" s="15">
        <f>'Poland Fuel Price Data Conv'!$B36</f>
        <v>7.0782237072068454E-6</v>
      </c>
      <c r="K36" s="15">
        <f>'Poland Fuel Price Data Conv'!$B36</f>
        <v>7.0782237072068454E-6</v>
      </c>
      <c r="L36" s="15">
        <f>'Poland Fuel Price Data Conv'!$B36</f>
        <v>7.0782237072068454E-6</v>
      </c>
      <c r="M36" s="15">
        <f>'Poland Fuel Price Data Conv'!$B36</f>
        <v>7.0782237072068454E-6</v>
      </c>
      <c r="N36" s="15">
        <f>'Poland Fuel Price Data Conv'!$B36</f>
        <v>7.0782237072068454E-6</v>
      </c>
      <c r="O36" s="15">
        <f>'Poland Fuel Price Data Conv'!$B36</f>
        <v>7.0782237072068454E-6</v>
      </c>
      <c r="P36" s="15">
        <f>'Poland Fuel Price Data Conv'!$B36</f>
        <v>7.0782237072068454E-6</v>
      </c>
      <c r="Q36" s="15">
        <f>'Poland Fuel Price Data Conv'!$B36</f>
        <v>7.0782237072068454E-6</v>
      </c>
      <c r="R36" s="15">
        <f>'Poland Fuel Price Data Conv'!$B36</f>
        <v>7.0782237072068454E-6</v>
      </c>
      <c r="S36" s="15">
        <f>'Poland Fuel Price Data Conv'!$B36</f>
        <v>7.0782237072068454E-6</v>
      </c>
      <c r="T36" s="15">
        <f>'Poland Fuel Price Data Conv'!$B36</f>
        <v>7.0782237072068454E-6</v>
      </c>
      <c r="U36" s="15">
        <f>'Poland Fuel Price Data Conv'!$B36</f>
        <v>7.0782237072068454E-6</v>
      </c>
      <c r="V36" s="15">
        <f>'Poland Fuel Price Data Conv'!$B36</f>
        <v>7.0782237072068454E-6</v>
      </c>
      <c r="W36" s="15">
        <f>'Poland Fuel Price Data Conv'!$B36</f>
        <v>7.0782237072068454E-6</v>
      </c>
      <c r="X36" s="15">
        <f>'Poland Fuel Price Data Conv'!$B36</f>
        <v>7.0782237072068454E-6</v>
      </c>
      <c r="Y36" s="15">
        <f>'Poland Fuel Price Data Conv'!$B36</f>
        <v>7.0782237072068454E-6</v>
      </c>
      <c r="Z36" s="15">
        <f>'Poland Fuel Price Data Conv'!$B36</f>
        <v>7.0782237072068454E-6</v>
      </c>
      <c r="AA36" s="15">
        <f>'Poland Fuel Price Data Conv'!$B36</f>
        <v>7.0782237072068454E-6</v>
      </c>
      <c r="AB36" s="15">
        <f>'Poland Fuel Price Data Conv'!$B36</f>
        <v>7.0782237072068454E-6</v>
      </c>
      <c r="AC36" s="15">
        <f>'Poland Fuel Price Data Conv'!$B36</f>
        <v>7.0782237072068454E-6</v>
      </c>
      <c r="AD36" s="15">
        <f>'Poland Fuel Price Data Conv'!$B36</f>
        <v>7.0782237072068454E-6</v>
      </c>
      <c r="AE36" s="15">
        <f>'Poland Fuel Price Data Conv'!$B36</f>
        <v>7.0782237072068454E-6</v>
      </c>
      <c r="AF36" s="15">
        <f>'Poland Fuel Price Data Conv'!$B36</f>
        <v>7.0782237072068454E-6</v>
      </c>
      <c r="AG36" s="15">
        <f>'Poland Fuel Price Data Conv'!$B36</f>
        <v>7.0782237072068454E-6</v>
      </c>
      <c r="AH36" s="15">
        <f>'Poland Fuel Price Data Conv'!$B36</f>
        <v>7.0782237072068454E-6</v>
      </c>
      <c r="AI36" s="15">
        <f>'Poland Fuel Price Data Conv'!$B36</f>
        <v>7.0782237072068454E-6</v>
      </c>
      <c r="AJ36" s="15">
        <f>'Poland Fuel Price Data Conv'!$B36</f>
        <v>7.0782237072068454E-6</v>
      </c>
      <c r="AK36" s="15">
        <f>'Poland Fuel Price Data Conv'!$B36</f>
        <v>7.0782237072068454E-6</v>
      </c>
    </row>
    <row r="38" spans="1:37" x14ac:dyDescent="0.25">
      <c r="A38" s="5" t="s">
        <v>98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16"/>
      <c r="B39" s="16">
        <v>2015</v>
      </c>
      <c r="C39" s="16">
        <v>2016</v>
      </c>
      <c r="D39" s="16">
        <v>2017</v>
      </c>
      <c r="E39" s="16">
        <v>2018</v>
      </c>
      <c r="F39" s="16">
        <v>2019</v>
      </c>
      <c r="G39" s="16">
        <v>2020</v>
      </c>
      <c r="H39" s="16">
        <v>2021</v>
      </c>
      <c r="I39" s="16">
        <v>2022</v>
      </c>
      <c r="J39" s="16">
        <v>2023</v>
      </c>
      <c r="K39" s="16">
        <v>2024</v>
      </c>
      <c r="L39" s="16">
        <v>2025</v>
      </c>
      <c r="M39" s="16">
        <v>2026</v>
      </c>
      <c r="N39" s="16">
        <v>2027</v>
      </c>
      <c r="O39" s="16">
        <v>2028</v>
      </c>
      <c r="P39" s="16">
        <v>2029</v>
      </c>
      <c r="Q39" s="16">
        <v>2030</v>
      </c>
      <c r="R39" s="16">
        <v>2031</v>
      </c>
      <c r="S39" s="16">
        <v>2032</v>
      </c>
      <c r="T39" s="16">
        <v>2033</v>
      </c>
      <c r="U39" s="16">
        <v>2034</v>
      </c>
      <c r="V39" s="16">
        <v>2035</v>
      </c>
      <c r="W39" s="16">
        <v>2036</v>
      </c>
      <c r="X39" s="16">
        <v>2037</v>
      </c>
      <c r="Y39" s="16">
        <v>2038</v>
      </c>
      <c r="Z39" s="16">
        <v>2039</v>
      </c>
      <c r="AA39" s="16">
        <v>2040</v>
      </c>
      <c r="AB39" s="16">
        <v>2041</v>
      </c>
      <c r="AC39" s="16">
        <v>2042</v>
      </c>
      <c r="AD39" s="16">
        <v>2043</v>
      </c>
      <c r="AE39" s="16">
        <v>2044</v>
      </c>
      <c r="AF39" s="16">
        <v>2045</v>
      </c>
      <c r="AG39" s="16">
        <v>2046</v>
      </c>
      <c r="AH39" s="16">
        <v>2047</v>
      </c>
      <c r="AI39" s="16">
        <v>2048</v>
      </c>
      <c r="AJ39" s="16">
        <v>2049</v>
      </c>
      <c r="AK39" s="16">
        <v>2050</v>
      </c>
    </row>
    <row r="40" spans="1:37" x14ac:dyDescent="0.25">
      <c r="A40" s="15" t="s">
        <v>82</v>
      </c>
      <c r="B40" s="10">
        <f>TREND('Poland Fuel Price Data Conv'!$B40:$C40,'Poland Fuel Price Data Conv'!$B$39:$C$39,B39)</f>
        <v>2.9752813869270665E-5</v>
      </c>
      <c r="C40" s="10">
        <f>TREND('Poland Fuel Price Data Conv'!$B40:$C40,'Poland Fuel Price Data Conv'!$B$39:$C$39,C39)</f>
        <v>3.2573314536724941E-5</v>
      </c>
      <c r="D40" s="10">
        <f>TREND('Poland Fuel Price Data Conv'!$B40:$C40,'Poland Fuel Price Data Conv'!$B$39:$C$39,D39)</f>
        <v>3.5393815204179217E-5</v>
      </c>
      <c r="E40" s="10">
        <f>TREND('Poland Fuel Price Data Conv'!$B40:$C40,'Poland Fuel Price Data Conv'!$B$39:$C$39,E39)</f>
        <v>3.8214315871634361E-5</v>
      </c>
      <c r="F40" s="10">
        <f>TREND('Poland Fuel Price Data Conv'!$B40:$C40,'Poland Fuel Price Data Conv'!$B$39:$C$39,F39)</f>
        <v>4.1034816539088637E-5</v>
      </c>
      <c r="G40" s="10">
        <f>TREND('Poland Fuel Price Data Conv'!$B40:$C40,'Poland Fuel Price Data Conv'!$B$39:$C$39,G39)</f>
        <v>4.3855317206542913E-5</v>
      </c>
      <c r="H40" s="10">
        <f>TREND('Poland Fuel Price Data Conv'!$B40:$C40,'Poland Fuel Price Data Conv'!$B$39:$C$39,H39)</f>
        <v>4.6675817873997189E-5</v>
      </c>
      <c r="I40" s="10">
        <f>TREND('Poland Fuel Price Data Conv'!$B40:$C40,'Poland Fuel Price Data Conv'!$B$39:$C$39,I39)</f>
        <v>4.9496318541451464E-5</v>
      </c>
      <c r="J40" s="10">
        <f>TREND('Poland Fuel Price Data Conv'!$B40:$C40,'Poland Fuel Price Data Conv'!$B$39:$C$39,J39)</f>
        <v>5.231681920890574E-5</v>
      </c>
      <c r="K40" s="10">
        <f>TREND('Poland Fuel Price Data Conv'!$B40:$C40,'Poland Fuel Price Data Conv'!$B$39:$C$39,K39)</f>
        <v>5.5137319876360016E-5</v>
      </c>
      <c r="L40" s="10">
        <f>TREND('Poland Fuel Price Data Conv'!$B40:$C40,'Poland Fuel Price Data Conv'!$B$39:$C$39,L39)</f>
        <v>5.7957820543814292E-5</v>
      </c>
      <c r="M40" s="10">
        <f>TREND('Poland Fuel Price Data Conv'!$B40:$C40,'Poland Fuel Price Data Conv'!$B$39:$C$39,M39)</f>
        <v>6.0778321211268568E-5</v>
      </c>
      <c r="N40" s="10">
        <f>TREND('Poland Fuel Price Data Conv'!$B40:$C40,'Poland Fuel Price Data Conv'!$B$39:$C$39,N39)</f>
        <v>6.3598821878723712E-5</v>
      </c>
      <c r="O40" s="10">
        <f>TREND('Poland Fuel Price Data Conv'!$B40:$C40,'Poland Fuel Price Data Conv'!$B$39:$C$39,O39)</f>
        <v>6.6419322546177988E-5</v>
      </c>
      <c r="P40" s="10">
        <f>TREND('Poland Fuel Price Data Conv'!$B40:$C40,'Poland Fuel Price Data Conv'!$B$39:$C$39,P39)</f>
        <v>6.9239823213632264E-5</v>
      </c>
      <c r="Q40" s="10">
        <f>TREND('Poland Fuel Price Data Conv'!$B40:$C40,'Poland Fuel Price Data Conv'!$B$39:$C$39,Q39)</f>
        <v>7.206032388108654E-5</v>
      </c>
      <c r="R40" s="10">
        <f>TREND('Poland Fuel Price Data Conv'!$B40:$C40,'Poland Fuel Price Data Conv'!$B$39:$C$39,R39)</f>
        <v>7.4880824548540816E-5</v>
      </c>
      <c r="S40" s="10">
        <f>TREND('Poland Fuel Price Data Conv'!$B40:$C40,'Poland Fuel Price Data Conv'!$B$39:$C$39,S39)</f>
        <v>7.7701325215995092E-5</v>
      </c>
      <c r="T40" s="10">
        <f>TREND('Poland Fuel Price Data Conv'!$B40:$C40,'Poland Fuel Price Data Conv'!$B$39:$C$39,T39)</f>
        <v>8.0521825883449367E-5</v>
      </c>
      <c r="U40" s="10">
        <f>TREND('Poland Fuel Price Data Conv'!$B40:$C40,'Poland Fuel Price Data Conv'!$B$39:$C$39,U39)</f>
        <v>8.3342326550903643E-5</v>
      </c>
      <c r="V40" s="10">
        <f>TREND('Poland Fuel Price Data Conv'!$B40:$C40,'Poland Fuel Price Data Conv'!$B$39:$C$39,V39)</f>
        <v>8.6162827218358787E-5</v>
      </c>
      <c r="W40" s="10">
        <f>TREND('Poland Fuel Price Data Conv'!$B40:$C40,'Poland Fuel Price Data Conv'!$B$39:$C$39,W39)</f>
        <v>8.8983327885813063E-5</v>
      </c>
      <c r="X40" s="10">
        <f>TREND('Poland Fuel Price Data Conv'!$B40:$C40,'Poland Fuel Price Data Conv'!$B$39:$C$39,X39)</f>
        <v>9.1803828553267339E-5</v>
      </c>
      <c r="Y40" s="10">
        <f>TREND('Poland Fuel Price Data Conv'!$B40:$C40,'Poland Fuel Price Data Conv'!$B$39:$C$39,Y39)</f>
        <v>9.4624329220721615E-5</v>
      </c>
      <c r="Z40" s="10">
        <f>TREND('Poland Fuel Price Data Conv'!$B40:$C40,'Poland Fuel Price Data Conv'!$B$39:$C$39,Z39)</f>
        <v>9.7444829888175891E-5</v>
      </c>
      <c r="AA40" s="10">
        <f>TREND('Poland Fuel Price Data Conv'!$B40:$C40,'Poland Fuel Price Data Conv'!$B$39:$C$39,AA39)</f>
        <v>1.0026533055563017E-4</v>
      </c>
      <c r="AB40" s="10">
        <f>TREND('Poland Fuel Price Data Conv'!$B40:$C40,'Poland Fuel Price Data Conv'!$B$39:$C$39,AB39)</f>
        <v>1.0308583122308444E-4</v>
      </c>
      <c r="AC40" s="10">
        <f>TREND('Poland Fuel Price Data Conv'!$B40:$C40,'Poland Fuel Price Data Conv'!$B$39:$C$39,AC39)</f>
        <v>1.0590633189053872E-4</v>
      </c>
      <c r="AD40" s="10">
        <f>TREND('Poland Fuel Price Data Conv'!$B40:$C40,'Poland Fuel Price Data Conv'!$B$39:$C$39,AD39)</f>
        <v>1.0872683255799299E-4</v>
      </c>
      <c r="AE40" s="10">
        <f>TREND('Poland Fuel Price Data Conv'!$B40:$C40,'Poland Fuel Price Data Conv'!$B$39:$C$39,AE39)</f>
        <v>1.1154733322544814E-4</v>
      </c>
      <c r="AF40" s="10">
        <f>TREND('Poland Fuel Price Data Conv'!$B40:$C40,'Poland Fuel Price Data Conv'!$B$39:$C$39,AF39)</f>
        <v>1.1436783389290241E-4</v>
      </c>
      <c r="AG40" s="10">
        <f>TREND('Poland Fuel Price Data Conv'!$B40:$C40,'Poland Fuel Price Data Conv'!$B$39:$C$39,AG39)</f>
        <v>1.1718833456035669E-4</v>
      </c>
      <c r="AH40" s="10">
        <f>TREND('Poland Fuel Price Data Conv'!$B40:$C40,'Poland Fuel Price Data Conv'!$B$39:$C$39,AH39)</f>
        <v>1.2000883522781097E-4</v>
      </c>
      <c r="AI40" s="10">
        <f>TREND('Poland Fuel Price Data Conv'!$B40:$C40,'Poland Fuel Price Data Conv'!$B$39:$C$39,AI39)</f>
        <v>1.2282933589526524E-4</v>
      </c>
      <c r="AJ40" s="10">
        <f>TREND('Poland Fuel Price Data Conv'!$B40:$C40,'Poland Fuel Price Data Conv'!$B$39:$C$39,AJ39)</f>
        <v>1.2564983656271952E-4</v>
      </c>
      <c r="AK40" s="10">
        <f>TREND('Poland Fuel Price Data Conv'!$B40:$C40,'Poland Fuel Price Data Conv'!$B$39:$C$39,AK39)</f>
        <v>1.2847033723017379E-4</v>
      </c>
    </row>
    <row r="42" spans="1:37" x14ac:dyDescent="0.25">
      <c r="A42" s="5" t="s">
        <v>108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16"/>
      <c r="B43" s="16">
        <v>2015</v>
      </c>
      <c r="C43" s="16">
        <v>2016</v>
      </c>
      <c r="D43" s="16">
        <v>2017</v>
      </c>
      <c r="E43" s="16">
        <v>2018</v>
      </c>
      <c r="F43" s="16">
        <v>2019</v>
      </c>
      <c r="G43" s="16">
        <v>2020</v>
      </c>
      <c r="H43" s="16">
        <v>2021</v>
      </c>
      <c r="I43" s="16">
        <v>2022</v>
      </c>
      <c r="J43" s="16">
        <v>2023</v>
      </c>
      <c r="K43" s="16">
        <v>2024</v>
      </c>
      <c r="L43" s="16">
        <v>2025</v>
      </c>
      <c r="M43" s="16">
        <v>2026</v>
      </c>
      <c r="N43" s="16">
        <v>2027</v>
      </c>
      <c r="O43" s="16">
        <v>2028</v>
      </c>
      <c r="P43" s="16">
        <v>2029</v>
      </c>
      <c r="Q43" s="16">
        <v>2030</v>
      </c>
      <c r="R43" s="16">
        <v>2031</v>
      </c>
      <c r="S43" s="16">
        <v>2032</v>
      </c>
      <c r="T43" s="16">
        <v>2033</v>
      </c>
      <c r="U43" s="16">
        <v>2034</v>
      </c>
      <c r="V43" s="16">
        <v>2035</v>
      </c>
      <c r="W43" s="16">
        <v>2036</v>
      </c>
      <c r="X43" s="16">
        <v>2037</v>
      </c>
      <c r="Y43" s="16">
        <v>2038</v>
      </c>
      <c r="Z43" s="16">
        <v>2039</v>
      </c>
      <c r="AA43" s="16">
        <v>2040</v>
      </c>
      <c r="AB43" s="16">
        <v>2041</v>
      </c>
      <c r="AC43" s="16">
        <v>2042</v>
      </c>
      <c r="AD43" s="16">
        <v>2043</v>
      </c>
      <c r="AE43" s="16">
        <v>2044</v>
      </c>
      <c r="AF43" s="16">
        <v>2045</v>
      </c>
      <c r="AG43" s="16">
        <v>2046</v>
      </c>
      <c r="AH43" s="16">
        <v>2047</v>
      </c>
      <c r="AI43" s="16">
        <v>2048</v>
      </c>
      <c r="AJ43" s="16">
        <v>2049</v>
      </c>
      <c r="AK43" s="16">
        <v>2050</v>
      </c>
    </row>
    <row r="44" spans="1:37" x14ac:dyDescent="0.25">
      <c r="A44" s="15" t="s">
        <v>106</v>
      </c>
      <c r="B44" s="10">
        <f>'Poland Fuel Price Data Conv'!$B44*(B40/$Q40)</f>
        <v>2.4960999044058772E-5</v>
      </c>
      <c r="C44" s="10">
        <f>'Poland Fuel Price Data Conv'!$B44*(C40/$Q40)</f>
        <v>2.7327246309726858E-5</v>
      </c>
      <c r="D44" s="10">
        <f>'Poland Fuel Price Data Conv'!$B44*(D40/$Q40)</f>
        <v>2.9693493575394947E-5</v>
      </c>
      <c r="E44" s="10">
        <f>'Poland Fuel Price Data Conv'!$B44*(E40/$Q40)</f>
        <v>3.2059740841063761E-5</v>
      </c>
      <c r="F44" s="10">
        <f>'Poland Fuel Price Data Conv'!$B44*(F40/$Q40)</f>
        <v>3.4425988106731856E-5</v>
      </c>
      <c r="G44" s="10">
        <f>'Poland Fuel Price Data Conv'!$B44*(G40/$Q40)</f>
        <v>3.6792235372399945E-5</v>
      </c>
      <c r="H44" s="10">
        <f>'Poland Fuel Price Data Conv'!$B44*(H40/$Q40)</f>
        <v>3.9158482638068027E-5</v>
      </c>
      <c r="I44" s="10">
        <f>'Poland Fuel Price Data Conv'!$B44*(I40/$Q40)</f>
        <v>4.1524729903736123E-5</v>
      </c>
      <c r="J44" s="10">
        <f>'Poland Fuel Price Data Conv'!$B44*(J40/$Q40)</f>
        <v>4.3890977169404212E-5</v>
      </c>
      <c r="K44" s="10">
        <f>'Poland Fuel Price Data Conv'!$B44*(K40/$Q40)</f>
        <v>4.6257224435072294E-5</v>
      </c>
      <c r="L44" s="10">
        <f>'Poland Fuel Price Data Conv'!$B44*(L40/$Q40)</f>
        <v>4.862347170074039E-5</v>
      </c>
      <c r="M44" s="10">
        <f>'Poland Fuel Price Data Conv'!$B44*(M40/$Q40)</f>
        <v>5.0989718966408472E-5</v>
      </c>
      <c r="N44" s="10">
        <f>'Poland Fuel Price Data Conv'!$B44*(N40/$Q40)</f>
        <v>5.3355966232077293E-5</v>
      </c>
      <c r="O44" s="10">
        <f>'Poland Fuel Price Data Conv'!$B44*(O40/$Q40)</f>
        <v>5.5722213497745381E-5</v>
      </c>
      <c r="P44" s="10">
        <f>'Poland Fuel Price Data Conv'!$B44*(P40/$Q40)</f>
        <v>5.808846076341347E-5</v>
      </c>
      <c r="Q44" s="10">
        <f>'Poland Fuel Price Data Conv'!$B44*(Q40/$Q40)</f>
        <v>6.0454708029081559E-5</v>
      </c>
      <c r="R44" s="10">
        <f>'Poland Fuel Price Data Conv'!$B44*(R40/$Q40)</f>
        <v>6.2820955294749648E-5</v>
      </c>
      <c r="S44" s="10">
        <f>'Poland Fuel Price Data Conv'!$B44*(S40/$Q40)</f>
        <v>6.5187202560417737E-5</v>
      </c>
      <c r="T44" s="10">
        <f>'Poland Fuel Price Data Conv'!$B44*(T40/$Q40)</f>
        <v>6.7553449826085826E-5</v>
      </c>
      <c r="U44" s="10">
        <f>'Poland Fuel Price Data Conv'!$B44*(U40/$Q40)</f>
        <v>6.9919697091753915E-5</v>
      </c>
      <c r="V44" s="10">
        <f>'Poland Fuel Price Data Conv'!$B44*(V40/$Q40)</f>
        <v>7.2285944357422736E-5</v>
      </c>
      <c r="W44" s="10">
        <f>'Poland Fuel Price Data Conv'!$B44*(W40/$Q40)</f>
        <v>7.4652191623090811E-5</v>
      </c>
      <c r="X44" s="10">
        <f>'Poland Fuel Price Data Conv'!$B44*(X40/$Q40)</f>
        <v>7.70184388887589E-5</v>
      </c>
      <c r="Y44" s="10">
        <f>'Poland Fuel Price Data Conv'!$B44*(Y40/$Q40)</f>
        <v>7.9384686154427002E-5</v>
      </c>
      <c r="Z44" s="10">
        <f>'Poland Fuel Price Data Conv'!$B44*(Z40/$Q40)</f>
        <v>8.1750933420095091E-5</v>
      </c>
      <c r="AA44" s="10">
        <f>'Poland Fuel Price Data Conv'!$B44*(AA40/$Q40)</f>
        <v>8.411718068576318E-5</v>
      </c>
      <c r="AB44" s="10">
        <f>'Poland Fuel Price Data Conv'!$B44*(AB40/$Q40)</f>
        <v>8.6483427951431269E-5</v>
      </c>
      <c r="AC44" s="10">
        <f>'Poland Fuel Price Data Conv'!$B44*(AC40/$Q40)</f>
        <v>8.8849675217099344E-5</v>
      </c>
      <c r="AD44" s="10">
        <f>'Poland Fuel Price Data Conv'!$B44*(AD40/$Q40)</f>
        <v>9.1215922482767447E-5</v>
      </c>
      <c r="AE44" s="10">
        <f>'Poland Fuel Price Data Conv'!$B44*(AE40/$Q40)</f>
        <v>9.3582169748436254E-5</v>
      </c>
      <c r="AF44" s="10">
        <f>'Poland Fuel Price Data Conv'!$B44*(AF40/$Q40)</f>
        <v>9.5948417014104343E-5</v>
      </c>
      <c r="AG44" s="10">
        <f>'Poland Fuel Price Data Conv'!$B44*(AG40/$Q40)</f>
        <v>9.8314664279772432E-5</v>
      </c>
      <c r="AH44" s="10">
        <f>'Poland Fuel Price Data Conv'!$B44*(AH40/$Q40)</f>
        <v>1.0068091154544052E-4</v>
      </c>
      <c r="AI44" s="10">
        <f>'Poland Fuel Price Data Conv'!$B44*(AI40/$Q40)</f>
        <v>1.0304715881110862E-4</v>
      </c>
      <c r="AJ44" s="10">
        <f>'Poland Fuel Price Data Conv'!$B44*(AJ40/$Q40)</f>
        <v>1.0541340607677671E-4</v>
      </c>
      <c r="AK44" s="10">
        <f>'Poland Fuel Price Data Conv'!$B44*(AK40/$Q40)</f>
        <v>1.0777965334244479E-4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U14" sqref="U14"/>
    </sheetView>
  </sheetViews>
  <sheetFormatPr defaultRowHeight="15" x14ac:dyDescent="0.25"/>
  <cols>
    <col min="1" max="1" width="20.7109375" customWidth="1"/>
    <col min="7" max="7" width="8.7109375" customWidth="1"/>
    <col min="13" max="13" width="8.7109375" customWidth="1"/>
    <col min="23" max="23" width="8.7109375" customWidth="1"/>
  </cols>
  <sheetData>
    <row r="1" spans="1:5" x14ac:dyDescent="0.25">
      <c r="A1" s="14" t="s">
        <v>119</v>
      </c>
    </row>
    <row r="2" spans="1:5" x14ac:dyDescent="0.25">
      <c r="A2" t="s">
        <v>120</v>
      </c>
    </row>
    <row r="3" spans="1:5" x14ac:dyDescent="0.25">
      <c r="A3" t="s">
        <v>121</v>
      </c>
    </row>
    <row r="5" spans="1:5" x14ac:dyDescent="0.25">
      <c r="A5" s="5" t="s">
        <v>122</v>
      </c>
      <c r="B5" s="11"/>
      <c r="C5" s="11"/>
      <c r="D5" s="11"/>
      <c r="E5" s="11"/>
    </row>
    <row r="6" spans="1:5" x14ac:dyDescent="0.25">
      <c r="B6">
        <v>2020</v>
      </c>
      <c r="C6">
        <v>2025</v>
      </c>
      <c r="D6">
        <v>2035</v>
      </c>
      <c r="E6">
        <v>2050</v>
      </c>
    </row>
    <row r="7" spans="1:5" x14ac:dyDescent="0.25">
      <c r="A7" t="s">
        <v>123</v>
      </c>
      <c r="B7">
        <v>5</v>
      </c>
      <c r="C7">
        <v>20</v>
      </c>
      <c r="D7">
        <v>40</v>
      </c>
      <c r="E7">
        <v>56</v>
      </c>
    </row>
    <row r="9" spans="1:5" x14ac:dyDescent="0.25">
      <c r="A9" s="5" t="s">
        <v>124</v>
      </c>
      <c r="B9" s="11"/>
      <c r="C9" s="11"/>
      <c r="D9" s="11"/>
      <c r="E9" s="11"/>
    </row>
    <row r="10" spans="1:5" x14ac:dyDescent="0.25">
      <c r="A10" s="15"/>
      <c r="B10" s="15">
        <v>2020</v>
      </c>
      <c r="C10" s="15">
        <v>2025</v>
      </c>
      <c r="D10" s="15">
        <v>2035</v>
      </c>
      <c r="E10" s="15">
        <v>2050</v>
      </c>
    </row>
    <row r="11" spans="1:5" x14ac:dyDescent="0.25">
      <c r="A11" s="15" t="s">
        <v>123</v>
      </c>
      <c r="B11" s="27">
        <f>B7*zloty_per_euro/zloty_per_usd</f>
        <v>5.6075949367088604</v>
      </c>
      <c r="C11" s="27">
        <f>C7*zloty_per_euro/zloty_per_usd</f>
        <v>22.430379746835442</v>
      </c>
      <c r="D11" s="27">
        <f>D7*zloty_per_euro/zloty_per_usd</f>
        <v>44.860759493670884</v>
      </c>
      <c r="E11" s="27">
        <f>E7*zloty_per_euro/zloty_per_usd</f>
        <v>62.805063291139234</v>
      </c>
    </row>
    <row r="13" spans="1:5" s="15" customFormat="1" x14ac:dyDescent="0.25">
      <c r="A13" s="5" t="s">
        <v>131</v>
      </c>
      <c r="B13" s="11"/>
      <c r="C13" s="11"/>
      <c r="D13" s="11"/>
      <c r="E13" s="11"/>
    </row>
    <row r="14" spans="1:5" s="15" customFormat="1" x14ac:dyDescent="0.25">
      <c r="B14" s="15">
        <v>2020</v>
      </c>
      <c r="C14" s="15">
        <v>2025</v>
      </c>
      <c r="D14" s="15">
        <v>2035</v>
      </c>
      <c r="E14" s="15">
        <v>2050</v>
      </c>
    </row>
    <row r="15" spans="1:5" s="15" customFormat="1" x14ac:dyDescent="0.25">
      <c r="A15" s="15" t="s">
        <v>123</v>
      </c>
      <c r="B15" s="10">
        <f>B11/10^6</f>
        <v>5.6075949367088604E-6</v>
      </c>
      <c r="C15" s="10">
        <f t="shared" ref="C15:E15" si="0">C11/10^6</f>
        <v>2.2430379746835442E-5</v>
      </c>
      <c r="D15" s="10">
        <f t="shared" si="0"/>
        <v>4.4860759493670883E-5</v>
      </c>
      <c r="E15" s="10">
        <f t="shared" si="0"/>
        <v>6.2805063291139235E-5</v>
      </c>
    </row>
    <row r="16" spans="1:5" s="15" customFormat="1" x14ac:dyDescent="0.25"/>
    <row r="17" spans="1:37" x14ac:dyDescent="0.25">
      <c r="A17" s="5" t="s">
        <v>129</v>
      </c>
      <c r="B17" s="11"/>
      <c r="C17" s="11"/>
      <c r="D17" s="11"/>
    </row>
    <row r="18" spans="1:37" s="15" customFormat="1" x14ac:dyDescent="0.25">
      <c r="A18" s="30" t="s">
        <v>130</v>
      </c>
      <c r="B18" s="12"/>
      <c r="C18" s="12"/>
      <c r="D18" s="12"/>
    </row>
    <row r="19" spans="1:37" x14ac:dyDescent="0.25">
      <c r="A19" t="s">
        <v>126</v>
      </c>
      <c r="B19">
        <v>9.4214277468284133E-2</v>
      </c>
    </row>
    <row r="20" spans="1:37" x14ac:dyDescent="0.25">
      <c r="A20" t="s">
        <v>127</v>
      </c>
      <c r="B20">
        <v>5.3605429034896589E-2</v>
      </c>
    </row>
    <row r="21" spans="1:37" x14ac:dyDescent="0.25">
      <c r="A21" t="s">
        <v>128</v>
      </c>
      <c r="B21">
        <v>7.9512680193781923E-2</v>
      </c>
    </row>
    <row r="23" spans="1:37" x14ac:dyDescent="0.25">
      <c r="A23" s="5" t="s">
        <v>132</v>
      </c>
      <c r="B23" s="11"/>
      <c r="C23" s="11"/>
      <c r="D23" s="11"/>
      <c r="E23" s="11"/>
    </row>
    <row r="24" spans="1:37" x14ac:dyDescent="0.25">
      <c r="A24" s="15"/>
      <c r="B24" s="15">
        <v>2020</v>
      </c>
      <c r="C24" s="15">
        <v>2025</v>
      </c>
      <c r="D24" s="15">
        <v>2035</v>
      </c>
      <c r="E24" s="15">
        <v>2050</v>
      </c>
    </row>
    <row r="25" spans="1:37" x14ac:dyDescent="0.25">
      <c r="A25" s="15" t="s">
        <v>126</v>
      </c>
      <c r="B25" s="10">
        <f>B$15*$B19</f>
        <v>5.2831550529683381E-7</v>
      </c>
      <c r="C25" s="10">
        <f t="shared" ref="C25:E25" si="1">C$15*$B19</f>
        <v>2.1132620211873352E-6</v>
      </c>
      <c r="D25" s="10">
        <f t="shared" si="1"/>
        <v>4.2265240423746705E-6</v>
      </c>
      <c r="E25" s="10">
        <f t="shared" si="1"/>
        <v>5.917133659324538E-6</v>
      </c>
    </row>
    <row r="26" spans="1:37" x14ac:dyDescent="0.25">
      <c r="A26" t="s">
        <v>127</v>
      </c>
      <c r="B26" s="10">
        <f t="shared" ref="B26:E26" si="2">B$15*$B20</f>
        <v>3.0059753243619224E-7</v>
      </c>
      <c r="C26" s="10">
        <f t="shared" si="2"/>
        <v>1.202390129744769E-6</v>
      </c>
      <c r="D26" s="10">
        <f t="shared" si="2"/>
        <v>2.4047802594895379E-6</v>
      </c>
      <c r="E26" s="10">
        <f t="shared" si="2"/>
        <v>3.3666923632853529E-6</v>
      </c>
    </row>
    <row r="27" spans="1:37" x14ac:dyDescent="0.25">
      <c r="A27" t="s">
        <v>128</v>
      </c>
      <c r="B27" s="10">
        <f t="shared" ref="B27:E27" si="3">B$15*$B21</f>
        <v>4.4587490285880242E-7</v>
      </c>
      <c r="C27" s="10">
        <f t="shared" si="3"/>
        <v>1.7834996114352097E-6</v>
      </c>
      <c r="D27" s="10">
        <f t="shared" si="3"/>
        <v>3.5669992228704194E-6</v>
      </c>
      <c r="E27" s="10">
        <f t="shared" si="3"/>
        <v>4.9937989120185871E-6</v>
      </c>
    </row>
    <row r="29" spans="1:37" x14ac:dyDescent="0.25">
      <c r="A29" s="5" t="s">
        <v>133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B30">
        <v>2015</v>
      </c>
      <c r="C30">
        <v>2016</v>
      </c>
      <c r="D30" s="15">
        <v>2017</v>
      </c>
      <c r="E30" s="15">
        <v>2018</v>
      </c>
      <c r="F30" s="15">
        <v>2019</v>
      </c>
      <c r="G30" s="15">
        <v>2020</v>
      </c>
      <c r="H30" s="15">
        <v>2021</v>
      </c>
      <c r="I30" s="15">
        <v>2022</v>
      </c>
      <c r="J30" s="15">
        <v>2023</v>
      </c>
      <c r="K30" s="15">
        <v>2024</v>
      </c>
      <c r="L30" s="15">
        <v>2025</v>
      </c>
      <c r="M30" s="15">
        <v>2026</v>
      </c>
      <c r="N30" s="15">
        <v>2027</v>
      </c>
      <c r="O30" s="15">
        <v>2028</v>
      </c>
      <c r="P30" s="15">
        <v>2029</v>
      </c>
      <c r="Q30" s="15">
        <v>2030</v>
      </c>
      <c r="R30" s="15">
        <v>2031</v>
      </c>
      <c r="S30" s="15">
        <v>2032</v>
      </c>
      <c r="T30" s="15">
        <v>2033</v>
      </c>
      <c r="U30" s="15">
        <v>2034</v>
      </c>
      <c r="V30" s="15">
        <v>2035</v>
      </c>
      <c r="W30" s="15">
        <v>2036</v>
      </c>
      <c r="X30" s="15">
        <v>2037</v>
      </c>
      <c r="Y30" s="15">
        <v>2038</v>
      </c>
      <c r="Z30" s="15">
        <v>2039</v>
      </c>
      <c r="AA30" s="15">
        <v>2040</v>
      </c>
      <c r="AB30" s="15">
        <v>2041</v>
      </c>
      <c r="AC30" s="15">
        <v>2042</v>
      </c>
      <c r="AD30" s="15">
        <v>2043</v>
      </c>
      <c r="AE30" s="15">
        <v>2044</v>
      </c>
      <c r="AF30" s="15">
        <v>2045</v>
      </c>
      <c r="AG30" s="15">
        <v>2046</v>
      </c>
      <c r="AH30" s="15">
        <v>2047</v>
      </c>
      <c r="AI30" s="15">
        <v>2048</v>
      </c>
      <c r="AJ30" s="15">
        <v>2049</v>
      </c>
      <c r="AK30" s="15">
        <v>2050</v>
      </c>
    </row>
    <row r="31" spans="1:37" x14ac:dyDescent="0.25">
      <c r="A31" s="15" t="s">
        <v>126</v>
      </c>
      <c r="B31" s="15">
        <f t="shared" ref="B31:F31" si="4">TREND($B25:$C25,$B$24:$C$24,B$30)</f>
        <v>-1.056631010593642E-6</v>
      </c>
      <c r="C31" s="15">
        <f t="shared" si="4"/>
        <v>-7.3964170741553856E-7</v>
      </c>
      <c r="D31" s="15">
        <f t="shared" si="4"/>
        <v>-4.2265240423743512E-7</v>
      </c>
      <c r="E31" s="15">
        <f t="shared" si="4"/>
        <v>-1.0566310105933167E-7</v>
      </c>
      <c r="F31" s="15">
        <f t="shared" si="4"/>
        <v>2.1132620211877177E-7</v>
      </c>
      <c r="G31">
        <f>TREND($B25:$C25,$B$24:$C$24,G$30)</f>
        <v>5.2831550529687521E-7</v>
      </c>
      <c r="H31" s="15">
        <f t="shared" ref="H31:L31" si="5">TREND($B25:$C25,$B$24:$C$24,H$30)</f>
        <v>8.4530480847497865E-7</v>
      </c>
      <c r="I31" s="15">
        <f t="shared" si="5"/>
        <v>1.1622941116530821E-6</v>
      </c>
      <c r="J31" s="15">
        <f t="shared" si="5"/>
        <v>1.4792834148311855E-6</v>
      </c>
      <c r="K31" s="15">
        <f t="shared" si="5"/>
        <v>1.796272718009289E-6</v>
      </c>
      <c r="L31" s="15">
        <f t="shared" si="5"/>
        <v>2.1132620211873924E-6</v>
      </c>
      <c r="M31" s="15">
        <f>TREND($C25:$D25,$C$24:$D$24,M$30)</f>
        <v>2.3245882233060558E-6</v>
      </c>
      <c r="N31" s="15">
        <f t="shared" ref="N31:V31" si="6">TREND($C25:$D25,$C$24:$D$24,N$30)</f>
        <v>2.5359144254247733E-6</v>
      </c>
      <c r="O31" s="15">
        <f t="shared" si="6"/>
        <v>2.7472406275434909E-6</v>
      </c>
      <c r="P31" s="15">
        <f t="shared" si="6"/>
        <v>2.9585668296622084E-6</v>
      </c>
      <c r="Q31" s="15">
        <f t="shared" si="6"/>
        <v>3.1698930317809802E-6</v>
      </c>
      <c r="R31" s="15">
        <f t="shared" si="6"/>
        <v>3.3812192338996978E-6</v>
      </c>
      <c r="S31" s="15">
        <f t="shared" si="6"/>
        <v>3.5925454360184153E-6</v>
      </c>
      <c r="T31" s="15">
        <f t="shared" si="6"/>
        <v>3.8038716381371871E-6</v>
      </c>
      <c r="U31" s="15">
        <f t="shared" si="6"/>
        <v>4.0151978402559046E-6</v>
      </c>
      <c r="V31" s="15">
        <f t="shared" si="6"/>
        <v>4.2265240423746222E-6</v>
      </c>
      <c r="W31" s="15">
        <f>TREND($D25:$E25,$D$24:$E$24,W$30)</f>
        <v>4.3392313501713204E-6</v>
      </c>
      <c r="X31" s="15">
        <f t="shared" ref="X31:AK31" si="7">TREND($D25:$E25,$D$24:$E$24,X$30)</f>
        <v>4.4519386579679643E-6</v>
      </c>
      <c r="Y31" s="15">
        <f t="shared" si="7"/>
        <v>4.5646459657646354E-6</v>
      </c>
      <c r="Z31" s="15">
        <f t="shared" si="7"/>
        <v>4.6773532735612793E-6</v>
      </c>
      <c r="AA31" s="15">
        <f t="shared" si="7"/>
        <v>4.7900605813579503E-6</v>
      </c>
      <c r="AB31" s="15">
        <f t="shared" si="7"/>
        <v>4.9027678891545943E-6</v>
      </c>
      <c r="AC31" s="15">
        <f t="shared" si="7"/>
        <v>5.0154751969512653E-6</v>
      </c>
      <c r="AD31" s="15">
        <f t="shared" si="7"/>
        <v>5.1281825047479093E-6</v>
      </c>
      <c r="AE31" s="15">
        <f t="shared" si="7"/>
        <v>5.2408898125445803E-6</v>
      </c>
      <c r="AF31" s="15">
        <f t="shared" si="7"/>
        <v>5.3535971203412243E-6</v>
      </c>
      <c r="AG31" s="15">
        <f t="shared" si="7"/>
        <v>5.4663044281378953E-6</v>
      </c>
      <c r="AH31" s="15">
        <f t="shared" si="7"/>
        <v>5.5790117359345393E-6</v>
      </c>
      <c r="AI31" s="15">
        <f t="shared" si="7"/>
        <v>5.6917190437312103E-6</v>
      </c>
      <c r="AJ31" s="15">
        <f t="shared" si="7"/>
        <v>5.8044263515278814E-6</v>
      </c>
      <c r="AK31" s="15">
        <f t="shared" si="7"/>
        <v>5.9171336593245253E-6</v>
      </c>
    </row>
    <row r="32" spans="1:37" x14ac:dyDescent="0.25">
      <c r="A32" s="15" t="s">
        <v>127</v>
      </c>
      <c r="B32" s="15">
        <f t="shared" ref="B32:F32" si="8">TREND($B26:$C26,$B$24:$C$24,B$30)</f>
        <v>-6.0119506487237972E-7</v>
      </c>
      <c r="C32" s="15">
        <f t="shared" si="8"/>
        <v>-4.2083654541068749E-7</v>
      </c>
      <c r="D32" s="15">
        <f t="shared" si="8"/>
        <v>-2.4047802594894105E-7</v>
      </c>
      <c r="E32" s="15">
        <f t="shared" si="8"/>
        <v>-6.0119506487248814E-8</v>
      </c>
      <c r="F32" s="15">
        <f t="shared" si="8"/>
        <v>1.2023901297449763E-7</v>
      </c>
      <c r="G32" s="15">
        <f t="shared" ref="G32:L33" si="9">TREND($B26:$C26,$B$24:$C$24,G$30)</f>
        <v>3.0059753243618986E-7</v>
      </c>
      <c r="H32" s="15">
        <f t="shared" si="9"/>
        <v>4.809560518979363E-7</v>
      </c>
      <c r="I32" s="15">
        <f t="shared" si="9"/>
        <v>6.6131457135962853E-7</v>
      </c>
      <c r="J32" s="15">
        <f t="shared" si="9"/>
        <v>8.4167309082132076E-7</v>
      </c>
      <c r="K32" s="15">
        <f t="shared" si="9"/>
        <v>1.0220316102830672E-6</v>
      </c>
      <c r="L32" s="15">
        <f t="shared" si="9"/>
        <v>1.2023901297447594E-6</v>
      </c>
      <c r="M32" s="15">
        <f t="shared" ref="M32:V33" si="10">TREND($C26:$D26,$C$24:$D$24,M$30)</f>
        <v>1.3226291427192571E-6</v>
      </c>
      <c r="N32" s="15">
        <f t="shared" si="10"/>
        <v>1.4428681556937276E-6</v>
      </c>
      <c r="O32" s="15">
        <f t="shared" si="10"/>
        <v>1.5631071686681981E-6</v>
      </c>
      <c r="P32" s="15">
        <f t="shared" si="10"/>
        <v>1.6833461816426957E-6</v>
      </c>
      <c r="Q32" s="15">
        <f t="shared" si="10"/>
        <v>1.8035851946171663E-6</v>
      </c>
      <c r="R32" s="15">
        <f t="shared" si="10"/>
        <v>1.9238242075916639E-6</v>
      </c>
      <c r="S32" s="15">
        <f t="shared" si="10"/>
        <v>2.0440632205661073E-6</v>
      </c>
      <c r="T32" s="15">
        <f t="shared" si="10"/>
        <v>2.1643022335406049E-6</v>
      </c>
      <c r="U32" s="15">
        <f t="shared" si="10"/>
        <v>2.2845412465150484E-6</v>
      </c>
      <c r="V32" s="15">
        <f t="shared" si="10"/>
        <v>2.404780259489546E-6</v>
      </c>
      <c r="W32" s="15">
        <f t="shared" ref="W32:AK33" si="11">TREND($D26:$E26,$D$24:$E$24,W$30)</f>
        <v>2.4689077330759248E-6</v>
      </c>
      <c r="X32" s="15">
        <f t="shared" si="11"/>
        <v>2.5330352066623037E-6</v>
      </c>
      <c r="Y32" s="15">
        <f t="shared" si="11"/>
        <v>2.5971626802487097E-6</v>
      </c>
      <c r="Z32" s="15">
        <f t="shared" si="11"/>
        <v>2.6612901538350885E-6</v>
      </c>
      <c r="AA32" s="15">
        <f t="shared" si="11"/>
        <v>2.7254176274214674E-6</v>
      </c>
      <c r="AB32" s="15">
        <f t="shared" si="11"/>
        <v>2.7895451010078733E-6</v>
      </c>
      <c r="AC32" s="15">
        <f t="shared" si="11"/>
        <v>2.8536725745942522E-6</v>
      </c>
      <c r="AD32" s="15">
        <f t="shared" si="11"/>
        <v>2.9178000481806311E-6</v>
      </c>
      <c r="AE32" s="15">
        <f t="shared" si="11"/>
        <v>2.981927521767037E-6</v>
      </c>
      <c r="AF32" s="15">
        <f t="shared" si="11"/>
        <v>3.0460549953534159E-6</v>
      </c>
      <c r="AG32" s="15">
        <f t="shared" si="11"/>
        <v>3.1101824689397947E-6</v>
      </c>
      <c r="AH32" s="15">
        <f t="shared" si="11"/>
        <v>3.1743099425262007E-6</v>
      </c>
      <c r="AI32" s="15">
        <f t="shared" si="11"/>
        <v>3.2384374161125795E-6</v>
      </c>
      <c r="AJ32" s="15">
        <f t="shared" si="11"/>
        <v>3.3025648896989584E-6</v>
      </c>
      <c r="AK32" s="15">
        <f t="shared" si="11"/>
        <v>3.3666923632853644E-6</v>
      </c>
    </row>
    <row r="33" spans="1:37" x14ac:dyDescent="0.25">
      <c r="A33" s="15" t="s">
        <v>128</v>
      </c>
      <c r="B33" s="15">
        <f t="shared" ref="B33:F33" si="12">TREND($B27:$C27,$B$24:$C$24,B$30)</f>
        <v>-8.9174980571766604E-7</v>
      </c>
      <c r="C33" s="15">
        <f t="shared" si="12"/>
        <v>-6.2422486400237707E-7</v>
      </c>
      <c r="D33" s="15">
        <f t="shared" si="12"/>
        <v>-3.566999222870881E-7</v>
      </c>
      <c r="E33" s="15">
        <f t="shared" si="12"/>
        <v>-8.917498057179913E-8</v>
      </c>
      <c r="F33" s="15">
        <f t="shared" si="12"/>
        <v>1.7834996114348984E-7</v>
      </c>
      <c r="G33" s="15">
        <f t="shared" si="9"/>
        <v>4.4587490285877881E-7</v>
      </c>
      <c r="H33" s="15">
        <f t="shared" si="9"/>
        <v>7.1339984457406778E-7</v>
      </c>
      <c r="I33" s="15">
        <f t="shared" si="9"/>
        <v>9.8092478628935675E-7</v>
      </c>
      <c r="J33" s="15">
        <f t="shared" si="9"/>
        <v>1.2484497280046457E-6</v>
      </c>
      <c r="K33" s="15">
        <f t="shared" si="9"/>
        <v>1.5159746697199347E-6</v>
      </c>
      <c r="L33" s="15">
        <f t="shared" si="9"/>
        <v>1.7834996114352237E-6</v>
      </c>
      <c r="M33" s="15">
        <f t="shared" si="10"/>
        <v>1.9618495725787135E-6</v>
      </c>
      <c r="N33" s="15">
        <f t="shared" si="10"/>
        <v>2.1401995337222575E-6</v>
      </c>
      <c r="O33" s="15">
        <f t="shared" si="10"/>
        <v>2.3185494948658016E-6</v>
      </c>
      <c r="P33" s="15">
        <f t="shared" si="10"/>
        <v>2.4968994560092914E-6</v>
      </c>
      <c r="Q33" s="15">
        <f t="shared" si="10"/>
        <v>2.6752494171528355E-6</v>
      </c>
      <c r="R33" s="15">
        <f t="shared" si="10"/>
        <v>2.8535993782963253E-6</v>
      </c>
      <c r="S33" s="15">
        <f t="shared" si="10"/>
        <v>3.0319493394398694E-6</v>
      </c>
      <c r="T33" s="15">
        <f t="shared" si="10"/>
        <v>3.2102993005833592E-6</v>
      </c>
      <c r="U33" s="15">
        <f t="shared" si="10"/>
        <v>3.3886492617269033E-6</v>
      </c>
      <c r="V33" s="15">
        <f t="shared" si="10"/>
        <v>3.5669992228704473E-6</v>
      </c>
      <c r="W33" s="15">
        <f t="shared" si="11"/>
        <v>3.6621192021469933E-6</v>
      </c>
      <c r="X33" s="15">
        <f t="shared" si="11"/>
        <v>3.7572391814235393E-6</v>
      </c>
      <c r="Y33" s="15">
        <f t="shared" si="11"/>
        <v>3.8523591607000853E-6</v>
      </c>
      <c r="Z33" s="15">
        <f t="shared" si="11"/>
        <v>3.9474791399766041E-6</v>
      </c>
      <c r="AA33" s="15">
        <f t="shared" si="11"/>
        <v>4.0425991192531501E-6</v>
      </c>
      <c r="AB33" s="15">
        <f t="shared" si="11"/>
        <v>4.1377190985296961E-6</v>
      </c>
      <c r="AC33" s="15">
        <f t="shared" si="11"/>
        <v>4.2328390778062421E-6</v>
      </c>
      <c r="AD33" s="15">
        <f t="shared" si="11"/>
        <v>4.3279590570827881E-6</v>
      </c>
      <c r="AE33" s="15">
        <f t="shared" si="11"/>
        <v>4.4230790363593341E-6</v>
      </c>
      <c r="AF33" s="15">
        <f t="shared" si="11"/>
        <v>4.51819901563588E-6</v>
      </c>
      <c r="AG33" s="15">
        <f t="shared" si="11"/>
        <v>4.613318994912426E-6</v>
      </c>
      <c r="AH33" s="15">
        <f t="shared" si="11"/>
        <v>4.708438974188972E-6</v>
      </c>
      <c r="AI33" s="15">
        <f t="shared" si="11"/>
        <v>4.803558953465518E-6</v>
      </c>
      <c r="AJ33" s="15">
        <f t="shared" si="11"/>
        <v>4.898678932742064E-6</v>
      </c>
      <c r="AK33" s="15">
        <f t="shared" si="11"/>
        <v>4.99379891201861E-6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5" x14ac:dyDescent="0.25"/>
  <sheetData>
    <row r="1" spans="1:3" x14ac:dyDescent="0.25">
      <c r="A1" s="16" t="s">
        <v>70</v>
      </c>
    </row>
    <row r="2" spans="1:3" x14ac:dyDescent="0.25">
      <c r="A2">
        <v>3412000</v>
      </c>
    </row>
    <row r="4" spans="1:3" x14ac:dyDescent="0.25">
      <c r="A4" s="16" t="s">
        <v>71</v>
      </c>
    </row>
    <row r="5" spans="1:3" x14ac:dyDescent="0.25">
      <c r="A5">
        <v>947817</v>
      </c>
    </row>
    <row r="7" spans="1:3" x14ac:dyDescent="0.25">
      <c r="A7" s="16" t="s">
        <v>72</v>
      </c>
      <c r="C7" s="16" t="s">
        <v>125</v>
      </c>
    </row>
    <row r="8" spans="1:3" x14ac:dyDescent="0.25">
      <c r="A8">
        <v>3.95</v>
      </c>
      <c r="C8">
        <v>4.43</v>
      </c>
    </row>
    <row r="9" spans="1:3" s="15" customFormat="1" x14ac:dyDescent="0.25"/>
    <row r="10" spans="1:3" s="15" customFormat="1" x14ac:dyDescent="0.25">
      <c r="A10" s="16" t="s">
        <v>74</v>
      </c>
    </row>
    <row r="11" spans="1:3" s="15" customFormat="1" x14ac:dyDescent="0.25">
      <c r="A11" s="15">
        <v>3.7854100000000002</v>
      </c>
    </row>
    <row r="13" spans="1:3" x14ac:dyDescent="0.25">
      <c r="A13" s="16" t="s">
        <v>73</v>
      </c>
    </row>
    <row r="14" spans="1:3" x14ac:dyDescent="0.25">
      <c r="A14">
        <v>120405</v>
      </c>
      <c r="B14" t="s">
        <v>75</v>
      </c>
    </row>
    <row r="16" spans="1:3" x14ac:dyDescent="0.25">
      <c r="A16" s="16" t="s">
        <v>91</v>
      </c>
    </row>
    <row r="17" spans="1:2" x14ac:dyDescent="0.25">
      <c r="A17">
        <v>137381</v>
      </c>
      <c r="B17" t="s">
        <v>75</v>
      </c>
    </row>
    <row r="19" spans="1:2" x14ac:dyDescent="0.25">
      <c r="A19" s="16" t="s">
        <v>76</v>
      </c>
    </row>
    <row r="20" spans="1:2" x14ac:dyDescent="0.25">
      <c r="A20">
        <v>5778000</v>
      </c>
      <c r="B20" t="s">
        <v>77</v>
      </c>
    </row>
    <row r="22" spans="1:2" x14ac:dyDescent="0.25">
      <c r="A22" s="16" t="s">
        <v>78</v>
      </c>
    </row>
    <row r="23" spans="1:2" x14ac:dyDescent="0.25">
      <c r="A23">
        <v>42</v>
      </c>
    </row>
    <row r="25" spans="1:2" x14ac:dyDescent="0.25">
      <c r="A25" s="16" t="s">
        <v>79</v>
      </c>
    </row>
    <row r="26" spans="1:2" x14ac:dyDescent="0.25">
      <c r="A26">
        <v>264.17200000000003</v>
      </c>
    </row>
    <row r="28" spans="1:2" x14ac:dyDescent="0.25">
      <c r="A28" s="16" t="s">
        <v>80</v>
      </c>
    </row>
    <row r="29" spans="1:2" x14ac:dyDescent="0.25">
      <c r="A29">
        <v>1.0549999999999999</v>
      </c>
    </row>
    <row r="31" spans="1:2" x14ac:dyDescent="0.25">
      <c r="A31" s="16" t="s">
        <v>99</v>
      </c>
    </row>
    <row r="32" spans="1:2" x14ac:dyDescent="0.25">
      <c r="A32">
        <v>118300</v>
      </c>
    </row>
    <row r="34" spans="1:1" x14ac:dyDescent="0.25">
      <c r="A34" s="16" t="s">
        <v>118</v>
      </c>
    </row>
    <row r="35" spans="1:1" x14ac:dyDescent="0.25">
      <c r="A35">
        <v>0.97099999999999997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/>
  </sheetViews>
  <sheetFormatPr defaultRowHeight="15" x14ac:dyDescent="0.25"/>
  <cols>
    <col min="1" max="1" width="30" customWidth="1"/>
    <col min="2" max="2" width="13.42578125" customWidth="1"/>
    <col min="3" max="3" width="16.7109375" customWidth="1"/>
  </cols>
  <sheetData>
    <row r="1" spans="1:37" x14ac:dyDescent="0.25">
      <c r="A1" s="5" t="s">
        <v>7</v>
      </c>
      <c r="B1" s="8" t="s">
        <v>9</v>
      </c>
      <c r="C1" s="5" t="s">
        <v>10</v>
      </c>
    </row>
    <row r="2" spans="1:37" x14ac:dyDescent="0.25">
      <c r="A2" t="s">
        <v>8</v>
      </c>
      <c r="B2" s="9">
        <v>0.75</v>
      </c>
      <c r="C2" t="s">
        <v>11</v>
      </c>
    </row>
    <row r="4" spans="1:37" s="1" customFormat="1" x14ac:dyDescent="0.25">
      <c r="A4" s="5" t="s">
        <v>17</v>
      </c>
      <c r="B4" s="5"/>
      <c r="C4" s="5"/>
    </row>
    <row r="5" spans="1:37" s="12" customFormat="1" x14ac:dyDescent="0.25">
      <c r="A5" s="13"/>
      <c r="B5" s="13">
        <v>1000000</v>
      </c>
      <c r="C5" s="13" t="s">
        <v>18</v>
      </c>
    </row>
    <row r="6" spans="1:37" s="1" customFormat="1" x14ac:dyDescent="0.25"/>
    <row r="7" spans="1:37" x14ac:dyDescent="0.25">
      <c r="A7" t="s">
        <v>117</v>
      </c>
    </row>
    <row r="9" spans="1:37" s="1" customFormat="1" x14ac:dyDescent="0.25">
      <c r="A9" s="5" t="s">
        <v>15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B10" s="1">
        <v>2015</v>
      </c>
      <c r="C10" s="1">
        <v>2016</v>
      </c>
      <c r="D10" s="1">
        <v>2017</v>
      </c>
      <c r="E10" s="1">
        <v>2018</v>
      </c>
      <c r="F10" s="1">
        <v>2019</v>
      </c>
      <c r="G10" s="1">
        <v>2020</v>
      </c>
      <c r="H10" s="1">
        <v>2021</v>
      </c>
      <c r="I10" s="1">
        <v>2022</v>
      </c>
      <c r="J10" s="1">
        <v>2023</v>
      </c>
      <c r="K10" s="1">
        <v>2024</v>
      </c>
      <c r="L10" s="1">
        <v>2025</v>
      </c>
      <c r="M10" s="1">
        <v>2026</v>
      </c>
      <c r="N10" s="1">
        <v>2027</v>
      </c>
      <c r="O10" s="1">
        <v>2028</v>
      </c>
      <c r="P10" s="1">
        <v>2029</v>
      </c>
      <c r="Q10" s="1">
        <v>2030</v>
      </c>
      <c r="R10" s="1">
        <v>2031</v>
      </c>
      <c r="S10" s="1">
        <v>2032</v>
      </c>
      <c r="T10" s="1">
        <v>2033</v>
      </c>
      <c r="U10" s="1">
        <v>2034</v>
      </c>
      <c r="V10" s="1">
        <v>2035</v>
      </c>
      <c r="W10" s="1">
        <v>2036</v>
      </c>
      <c r="X10" s="1">
        <v>2037</v>
      </c>
      <c r="Y10" s="1">
        <v>2038</v>
      </c>
      <c r="Z10" s="1">
        <v>2039</v>
      </c>
      <c r="AA10" s="1">
        <v>2040</v>
      </c>
      <c r="AB10" s="15">
        <v>2041</v>
      </c>
      <c r="AC10" s="15">
        <v>2042</v>
      </c>
      <c r="AD10" s="15">
        <v>2043</v>
      </c>
      <c r="AE10" s="15">
        <v>2044</v>
      </c>
      <c r="AF10" s="15">
        <v>2045</v>
      </c>
      <c r="AG10" s="15">
        <v>2046</v>
      </c>
      <c r="AH10" s="15">
        <v>2047</v>
      </c>
      <c r="AI10" s="15">
        <v>2048</v>
      </c>
      <c r="AJ10" s="15">
        <v>2049</v>
      </c>
      <c r="AK10" s="15">
        <v>2050</v>
      </c>
    </row>
    <row r="11" spans="1:37" x14ac:dyDescent="0.25">
      <c r="A11" s="1" t="s">
        <v>8</v>
      </c>
      <c r="B11" s="10">
        <f t="shared" ref="B11:AA11" si="0">$B2/$B$5</f>
        <v>7.5000000000000002E-7</v>
      </c>
      <c r="C11" s="10">
        <f t="shared" si="0"/>
        <v>7.5000000000000002E-7</v>
      </c>
      <c r="D11" s="10">
        <f t="shared" si="0"/>
        <v>7.5000000000000002E-7</v>
      </c>
      <c r="E11" s="10">
        <f t="shared" si="0"/>
        <v>7.5000000000000002E-7</v>
      </c>
      <c r="F11" s="10">
        <f t="shared" si="0"/>
        <v>7.5000000000000002E-7</v>
      </c>
      <c r="G11" s="10">
        <f t="shared" si="0"/>
        <v>7.5000000000000002E-7</v>
      </c>
      <c r="H11" s="10">
        <f t="shared" si="0"/>
        <v>7.5000000000000002E-7</v>
      </c>
      <c r="I11" s="10">
        <f t="shared" si="0"/>
        <v>7.5000000000000002E-7</v>
      </c>
      <c r="J11" s="10">
        <f t="shared" si="0"/>
        <v>7.5000000000000002E-7</v>
      </c>
      <c r="K11" s="10">
        <f t="shared" si="0"/>
        <v>7.5000000000000002E-7</v>
      </c>
      <c r="L11" s="10">
        <f t="shared" si="0"/>
        <v>7.5000000000000002E-7</v>
      </c>
      <c r="M11" s="10">
        <f t="shared" si="0"/>
        <v>7.5000000000000002E-7</v>
      </c>
      <c r="N11" s="10">
        <f t="shared" si="0"/>
        <v>7.5000000000000002E-7</v>
      </c>
      <c r="O11" s="10">
        <f t="shared" si="0"/>
        <v>7.5000000000000002E-7</v>
      </c>
      <c r="P11" s="10">
        <f t="shared" si="0"/>
        <v>7.5000000000000002E-7</v>
      </c>
      <c r="Q11" s="10">
        <f t="shared" si="0"/>
        <v>7.5000000000000002E-7</v>
      </c>
      <c r="R11" s="10">
        <f t="shared" si="0"/>
        <v>7.5000000000000002E-7</v>
      </c>
      <c r="S11" s="10">
        <f t="shared" si="0"/>
        <v>7.5000000000000002E-7</v>
      </c>
      <c r="T11" s="10">
        <f t="shared" si="0"/>
        <v>7.5000000000000002E-7</v>
      </c>
      <c r="U11" s="10">
        <f t="shared" si="0"/>
        <v>7.5000000000000002E-7</v>
      </c>
      <c r="V11" s="10">
        <f t="shared" si="0"/>
        <v>7.5000000000000002E-7</v>
      </c>
      <c r="W11" s="10">
        <f t="shared" si="0"/>
        <v>7.5000000000000002E-7</v>
      </c>
      <c r="X11" s="10">
        <f t="shared" si="0"/>
        <v>7.5000000000000002E-7</v>
      </c>
      <c r="Y11" s="10">
        <f t="shared" si="0"/>
        <v>7.5000000000000002E-7</v>
      </c>
      <c r="Z11" s="10">
        <f t="shared" si="0"/>
        <v>7.5000000000000002E-7</v>
      </c>
      <c r="AA11" s="10">
        <f t="shared" si="0"/>
        <v>7.5000000000000002E-7</v>
      </c>
      <c r="AB11" s="10">
        <f t="shared" ref="AB11:AK11" si="1">$B2/$B$5</f>
        <v>7.5000000000000002E-7</v>
      </c>
      <c r="AC11" s="10">
        <f t="shared" si="1"/>
        <v>7.5000000000000002E-7</v>
      </c>
      <c r="AD11" s="10">
        <f t="shared" si="1"/>
        <v>7.5000000000000002E-7</v>
      </c>
      <c r="AE11" s="10">
        <f t="shared" si="1"/>
        <v>7.5000000000000002E-7</v>
      </c>
      <c r="AF11" s="10">
        <f t="shared" si="1"/>
        <v>7.5000000000000002E-7</v>
      </c>
      <c r="AG11" s="10">
        <f t="shared" si="1"/>
        <v>7.5000000000000002E-7</v>
      </c>
      <c r="AH11" s="10">
        <f t="shared" si="1"/>
        <v>7.5000000000000002E-7</v>
      </c>
      <c r="AI11" s="10">
        <f t="shared" si="1"/>
        <v>7.5000000000000002E-7</v>
      </c>
      <c r="AJ11" s="10">
        <f t="shared" si="1"/>
        <v>7.5000000000000002E-7</v>
      </c>
      <c r="AK11" s="10">
        <f t="shared" si="1"/>
        <v>7.5000000000000002E-7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10" width="10" style="12" customWidth="1"/>
    <col min="11" max="27" width="10" style="1" customWidth="1"/>
    <col min="28" max="28" width="9.140625" style="1" customWidth="1"/>
    <col min="29" max="16384" width="9.140625" style="1"/>
  </cols>
  <sheetData>
    <row r="1" spans="1:37" x14ac:dyDescent="0.25">
      <c r="A1" s="2" t="s">
        <v>0</v>
      </c>
      <c r="B1" s="17">
        <v>2015</v>
      </c>
      <c r="C1" s="17">
        <v>2016</v>
      </c>
      <c r="D1" s="17">
        <v>2017</v>
      </c>
      <c r="E1" s="17">
        <v>2018</v>
      </c>
      <c r="F1" s="17">
        <v>2019</v>
      </c>
      <c r="G1" s="17">
        <v>2020</v>
      </c>
      <c r="H1" s="17">
        <v>2021</v>
      </c>
      <c r="I1" s="17">
        <v>2022</v>
      </c>
      <c r="J1" s="17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18">
        <f>'Poland Fuel Price Data Annual'!B$4</f>
        <v>3.0372327006692856E-5</v>
      </c>
      <c r="C2" s="18">
        <f>'Poland Fuel Price Data Annual'!C$4</f>
        <v>3.1468235713119803E-5</v>
      </c>
      <c r="D2" s="18">
        <f>'Poland Fuel Price Data Annual'!D$4</f>
        <v>3.2564144419546751E-5</v>
      </c>
      <c r="E2" s="18">
        <f>'Poland Fuel Price Data Annual'!E$4</f>
        <v>3.3660053125974133E-5</v>
      </c>
      <c r="F2" s="18">
        <f>'Poland Fuel Price Data Annual'!F$4</f>
        <v>3.4755961832401081E-5</v>
      </c>
      <c r="G2" s="18">
        <f>'Poland Fuel Price Data Annual'!G$4</f>
        <v>3.5851870538828028E-5</v>
      </c>
      <c r="H2" s="18">
        <f>'Poland Fuel Price Data Annual'!H$4</f>
        <v>3.6759909181296145E-5</v>
      </c>
      <c r="I2" s="18">
        <f>'Poland Fuel Price Data Annual'!I$4</f>
        <v>3.7667947823764262E-5</v>
      </c>
      <c r="J2" s="18">
        <f>'Poland Fuel Price Data Annual'!J$4</f>
        <v>3.8575986466232379E-5</v>
      </c>
      <c r="K2" s="18">
        <f>'Poland Fuel Price Data Annual'!K$4</f>
        <v>3.9484025108700496E-5</v>
      </c>
      <c r="L2" s="18">
        <f>'Poland Fuel Price Data Annual'!L$4</f>
        <v>4.0392063751168612E-5</v>
      </c>
      <c r="M2" s="18">
        <f>'Poland Fuel Price Data Annual'!M$4</f>
        <v>4.1534939973585268E-5</v>
      </c>
      <c r="N2" s="18">
        <f>'Poland Fuel Price Data Annual'!N$4</f>
        <v>4.2677816196002357E-5</v>
      </c>
      <c r="O2" s="18">
        <f>'Poland Fuel Price Data Annual'!O$4</f>
        <v>4.3820692418419013E-5</v>
      </c>
      <c r="P2" s="18">
        <f>'Poland Fuel Price Data Annual'!P$4</f>
        <v>4.4963568640835668E-5</v>
      </c>
      <c r="Q2" s="18">
        <f>'Poland Fuel Price Data Annual'!Q$4</f>
        <v>4.6106444863252757E-5</v>
      </c>
      <c r="R2" s="18">
        <f>'Poland Fuel Price Data Annual'!R$4</f>
        <v>4.7437191149628244E-5</v>
      </c>
      <c r="S2" s="18">
        <f>'Poland Fuel Price Data Annual'!S$4</f>
        <v>4.8767937436004164E-5</v>
      </c>
      <c r="T2" s="18">
        <f>'Poland Fuel Price Data Annual'!T$4</f>
        <v>5.0098683722379651E-5</v>
      </c>
      <c r="U2" s="18">
        <f>'Poland Fuel Price Data Annual'!U$4</f>
        <v>5.1429430008755571E-5</v>
      </c>
      <c r="V2" s="18">
        <f>'Poland Fuel Price Data Annual'!V$4</f>
        <v>5.2760176295131057E-5</v>
      </c>
      <c r="W2" s="18">
        <f>'Poland Fuel Price Data Annual'!W$4</f>
        <v>5.3777805808241826E-5</v>
      </c>
      <c r="X2" s="18">
        <f>'Poland Fuel Price Data Annual'!X$4</f>
        <v>5.4795435321352594E-5</v>
      </c>
      <c r="Y2" s="18">
        <f>'Poland Fuel Price Data Annual'!Y$4</f>
        <v>5.5813064834463362E-5</v>
      </c>
      <c r="Z2" s="18">
        <f>'Poland Fuel Price Data Annual'!Z$4</f>
        <v>5.6830694347574564E-5</v>
      </c>
      <c r="AA2" s="18">
        <f>'Poland Fuel Price Data Annual'!AA$4</f>
        <v>5.7848323860685332E-5</v>
      </c>
      <c r="AB2" s="18">
        <f>'Poland Fuel Price Data Annual'!AB$4</f>
        <v>5.8098817279297161E-5</v>
      </c>
      <c r="AC2" s="18">
        <f>'Poland Fuel Price Data Annual'!AC$4</f>
        <v>5.8349310697909044E-5</v>
      </c>
      <c r="AD2" s="18">
        <f>'Poland Fuel Price Data Annual'!AD$4</f>
        <v>5.8599804116520927E-5</v>
      </c>
      <c r="AE2" s="18">
        <f>'Poland Fuel Price Data Annual'!AE$4</f>
        <v>5.885029753513281E-5</v>
      </c>
      <c r="AF2" s="18">
        <f>'Poland Fuel Price Data Annual'!AF$4</f>
        <v>5.9100790953744802E-5</v>
      </c>
      <c r="AG2" s="18">
        <f>'Poland Fuel Price Data Annual'!AG$4</f>
        <v>5.9179070147061008E-5</v>
      </c>
      <c r="AH2" s="18">
        <f>'Poland Fuel Price Data Annual'!AH$4</f>
        <v>5.9257349340377242E-5</v>
      </c>
      <c r="AI2" s="18">
        <f>'Poland Fuel Price Data Annual'!AI$4</f>
        <v>5.9335628533693449E-5</v>
      </c>
      <c r="AJ2" s="18">
        <f>'Poland Fuel Price Data Annual'!AJ$4</f>
        <v>5.9413907727009656E-5</v>
      </c>
      <c r="AK2" s="18">
        <f>'Poland Fuel Price Data Annual'!AK$4</f>
        <v>5.9492186920325889E-5</v>
      </c>
    </row>
    <row r="3" spans="1:37" x14ac:dyDescent="0.25">
      <c r="A3" s="2" t="s">
        <v>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</row>
    <row r="4" spans="1:37" x14ac:dyDescent="0.25">
      <c r="A4" s="2" t="s">
        <v>4</v>
      </c>
      <c r="B4" s="18">
        <f>'Poland Fuel Price Data Annual'!B$4</f>
        <v>3.0372327006692856E-5</v>
      </c>
      <c r="C4" s="18">
        <f>'Poland Fuel Price Data Annual'!C$4</f>
        <v>3.1468235713119803E-5</v>
      </c>
      <c r="D4" s="18">
        <f>'Poland Fuel Price Data Annual'!D$4</f>
        <v>3.2564144419546751E-5</v>
      </c>
      <c r="E4" s="18">
        <f>'Poland Fuel Price Data Annual'!E$4</f>
        <v>3.3660053125974133E-5</v>
      </c>
      <c r="F4" s="18">
        <f>'Poland Fuel Price Data Annual'!F$4</f>
        <v>3.4755961832401081E-5</v>
      </c>
      <c r="G4" s="18">
        <f>'Poland Fuel Price Data Annual'!G$4</f>
        <v>3.5851870538828028E-5</v>
      </c>
      <c r="H4" s="18">
        <f>'Poland Fuel Price Data Annual'!H$4</f>
        <v>3.6759909181296145E-5</v>
      </c>
      <c r="I4" s="18">
        <f>'Poland Fuel Price Data Annual'!I$4</f>
        <v>3.7667947823764262E-5</v>
      </c>
      <c r="J4" s="18">
        <f>'Poland Fuel Price Data Annual'!J$4</f>
        <v>3.8575986466232379E-5</v>
      </c>
      <c r="K4" s="18">
        <f>'Poland Fuel Price Data Annual'!K$4</f>
        <v>3.9484025108700496E-5</v>
      </c>
      <c r="L4" s="18">
        <f>'Poland Fuel Price Data Annual'!L$4</f>
        <v>4.0392063751168612E-5</v>
      </c>
      <c r="M4" s="18">
        <f>'Poland Fuel Price Data Annual'!M$4</f>
        <v>4.1534939973585268E-5</v>
      </c>
      <c r="N4" s="18">
        <f>'Poland Fuel Price Data Annual'!N$4</f>
        <v>4.2677816196002357E-5</v>
      </c>
      <c r="O4" s="18">
        <f>'Poland Fuel Price Data Annual'!O$4</f>
        <v>4.3820692418419013E-5</v>
      </c>
      <c r="P4" s="18">
        <f>'Poland Fuel Price Data Annual'!P$4</f>
        <v>4.4963568640835668E-5</v>
      </c>
      <c r="Q4" s="18">
        <f>'Poland Fuel Price Data Annual'!Q$4</f>
        <v>4.6106444863252757E-5</v>
      </c>
      <c r="R4" s="18">
        <f>'Poland Fuel Price Data Annual'!R$4</f>
        <v>4.7437191149628244E-5</v>
      </c>
      <c r="S4" s="18">
        <f>'Poland Fuel Price Data Annual'!S$4</f>
        <v>4.8767937436004164E-5</v>
      </c>
      <c r="T4" s="18">
        <f>'Poland Fuel Price Data Annual'!T$4</f>
        <v>5.0098683722379651E-5</v>
      </c>
      <c r="U4" s="18">
        <f>'Poland Fuel Price Data Annual'!U$4</f>
        <v>5.1429430008755571E-5</v>
      </c>
      <c r="V4" s="18">
        <f>'Poland Fuel Price Data Annual'!V$4</f>
        <v>5.2760176295131057E-5</v>
      </c>
      <c r="W4" s="18">
        <f>'Poland Fuel Price Data Annual'!W$4</f>
        <v>5.3777805808241826E-5</v>
      </c>
      <c r="X4" s="18">
        <f>'Poland Fuel Price Data Annual'!X$4</f>
        <v>5.4795435321352594E-5</v>
      </c>
      <c r="Y4" s="18">
        <f>'Poland Fuel Price Data Annual'!Y$4</f>
        <v>5.5813064834463362E-5</v>
      </c>
      <c r="Z4" s="18">
        <f>'Poland Fuel Price Data Annual'!Z$4</f>
        <v>5.6830694347574564E-5</v>
      </c>
      <c r="AA4" s="18">
        <f>'Poland Fuel Price Data Annual'!AA$4</f>
        <v>5.7848323860685332E-5</v>
      </c>
      <c r="AB4" s="18">
        <f>'Poland Fuel Price Data Annual'!AB$4</f>
        <v>5.8098817279297161E-5</v>
      </c>
      <c r="AC4" s="18">
        <f>'Poland Fuel Price Data Annual'!AC$4</f>
        <v>5.8349310697909044E-5</v>
      </c>
      <c r="AD4" s="18">
        <f>'Poland Fuel Price Data Annual'!AD$4</f>
        <v>5.8599804116520927E-5</v>
      </c>
      <c r="AE4" s="18">
        <f>'Poland Fuel Price Data Annual'!AE$4</f>
        <v>5.885029753513281E-5</v>
      </c>
      <c r="AF4" s="18">
        <f>'Poland Fuel Price Data Annual'!AF$4</f>
        <v>5.9100790953744802E-5</v>
      </c>
      <c r="AG4" s="18">
        <f>'Poland Fuel Price Data Annual'!AG$4</f>
        <v>5.9179070147061008E-5</v>
      </c>
      <c r="AH4" s="18">
        <f>'Poland Fuel Price Data Annual'!AH$4</f>
        <v>5.9257349340377242E-5</v>
      </c>
      <c r="AI4" s="18">
        <f>'Poland Fuel Price Data Annual'!AI$4</f>
        <v>5.9335628533693449E-5</v>
      </c>
      <c r="AJ4" s="18">
        <f>'Poland Fuel Price Data Annual'!AJ$4</f>
        <v>5.9413907727009656E-5</v>
      </c>
      <c r="AK4" s="18">
        <f>'Poland Fuel Price Data Annual'!AK$4</f>
        <v>5.9492186920325889E-5</v>
      </c>
    </row>
    <row r="5" spans="1:37" x14ac:dyDescent="0.25">
      <c r="A5" s="2" t="s">
        <v>5</v>
      </c>
      <c r="B5" s="18">
        <f>'Poland Fuel Price Data Annual'!B$4</f>
        <v>3.0372327006692856E-5</v>
      </c>
      <c r="C5" s="18">
        <f>'Poland Fuel Price Data Annual'!C$4</f>
        <v>3.1468235713119803E-5</v>
      </c>
      <c r="D5" s="18">
        <f>'Poland Fuel Price Data Annual'!D$4</f>
        <v>3.2564144419546751E-5</v>
      </c>
      <c r="E5" s="18">
        <f>'Poland Fuel Price Data Annual'!E$4</f>
        <v>3.3660053125974133E-5</v>
      </c>
      <c r="F5" s="18">
        <f>'Poland Fuel Price Data Annual'!F$4</f>
        <v>3.4755961832401081E-5</v>
      </c>
      <c r="G5" s="18">
        <f>'Poland Fuel Price Data Annual'!G$4</f>
        <v>3.5851870538828028E-5</v>
      </c>
      <c r="H5" s="18">
        <f>'Poland Fuel Price Data Annual'!H$4</f>
        <v>3.6759909181296145E-5</v>
      </c>
      <c r="I5" s="18">
        <f>'Poland Fuel Price Data Annual'!I$4</f>
        <v>3.7667947823764262E-5</v>
      </c>
      <c r="J5" s="18">
        <f>'Poland Fuel Price Data Annual'!J$4</f>
        <v>3.8575986466232379E-5</v>
      </c>
      <c r="K5" s="18">
        <f>'Poland Fuel Price Data Annual'!K$4</f>
        <v>3.9484025108700496E-5</v>
      </c>
      <c r="L5" s="18">
        <f>'Poland Fuel Price Data Annual'!L$4</f>
        <v>4.0392063751168612E-5</v>
      </c>
      <c r="M5" s="18">
        <f>'Poland Fuel Price Data Annual'!M$4</f>
        <v>4.1534939973585268E-5</v>
      </c>
      <c r="N5" s="18">
        <f>'Poland Fuel Price Data Annual'!N$4</f>
        <v>4.2677816196002357E-5</v>
      </c>
      <c r="O5" s="18">
        <f>'Poland Fuel Price Data Annual'!O$4</f>
        <v>4.3820692418419013E-5</v>
      </c>
      <c r="P5" s="18">
        <f>'Poland Fuel Price Data Annual'!P$4</f>
        <v>4.4963568640835668E-5</v>
      </c>
      <c r="Q5" s="18">
        <f>'Poland Fuel Price Data Annual'!Q$4</f>
        <v>4.6106444863252757E-5</v>
      </c>
      <c r="R5" s="18">
        <f>'Poland Fuel Price Data Annual'!R$4</f>
        <v>4.7437191149628244E-5</v>
      </c>
      <c r="S5" s="18">
        <f>'Poland Fuel Price Data Annual'!S$4</f>
        <v>4.8767937436004164E-5</v>
      </c>
      <c r="T5" s="18">
        <f>'Poland Fuel Price Data Annual'!T$4</f>
        <v>5.0098683722379651E-5</v>
      </c>
      <c r="U5" s="18">
        <f>'Poland Fuel Price Data Annual'!U$4</f>
        <v>5.1429430008755571E-5</v>
      </c>
      <c r="V5" s="18">
        <f>'Poland Fuel Price Data Annual'!V$4</f>
        <v>5.2760176295131057E-5</v>
      </c>
      <c r="W5" s="18">
        <f>'Poland Fuel Price Data Annual'!W$4</f>
        <v>5.3777805808241826E-5</v>
      </c>
      <c r="X5" s="18">
        <f>'Poland Fuel Price Data Annual'!X$4</f>
        <v>5.4795435321352594E-5</v>
      </c>
      <c r="Y5" s="18">
        <f>'Poland Fuel Price Data Annual'!Y$4</f>
        <v>5.5813064834463362E-5</v>
      </c>
      <c r="Z5" s="18">
        <f>'Poland Fuel Price Data Annual'!Z$4</f>
        <v>5.6830694347574564E-5</v>
      </c>
      <c r="AA5" s="18">
        <f>'Poland Fuel Price Data Annual'!AA$4</f>
        <v>5.7848323860685332E-5</v>
      </c>
      <c r="AB5" s="18">
        <f>'Poland Fuel Price Data Annual'!AB$4</f>
        <v>5.8098817279297161E-5</v>
      </c>
      <c r="AC5" s="18">
        <f>'Poland Fuel Price Data Annual'!AC$4</f>
        <v>5.8349310697909044E-5</v>
      </c>
      <c r="AD5" s="18">
        <f>'Poland Fuel Price Data Annual'!AD$4</f>
        <v>5.8599804116520927E-5</v>
      </c>
      <c r="AE5" s="18">
        <f>'Poland Fuel Price Data Annual'!AE$4</f>
        <v>5.885029753513281E-5</v>
      </c>
      <c r="AF5" s="18">
        <f>'Poland Fuel Price Data Annual'!AF$4</f>
        <v>5.9100790953744802E-5</v>
      </c>
      <c r="AG5" s="18">
        <f>'Poland Fuel Price Data Annual'!AG$4</f>
        <v>5.9179070147061008E-5</v>
      </c>
      <c r="AH5" s="18">
        <f>'Poland Fuel Price Data Annual'!AH$4</f>
        <v>5.9257349340377242E-5</v>
      </c>
      <c r="AI5" s="18">
        <f>'Poland Fuel Price Data Annual'!AI$4</f>
        <v>5.9335628533693449E-5</v>
      </c>
      <c r="AJ5" s="18">
        <f>'Poland Fuel Price Data Annual'!AJ$4</f>
        <v>5.9413907727009656E-5</v>
      </c>
      <c r="AK5" s="18">
        <f>'Poland Fuel Price Data Annual'!AK$4</f>
        <v>5.9492186920325889E-5</v>
      </c>
    </row>
    <row r="6" spans="1:37" x14ac:dyDescent="0.25">
      <c r="A6" s="2" t="s">
        <v>3</v>
      </c>
      <c r="B6" s="18">
        <f>'Poland Fuel Price Data Annual'!B$3</f>
        <v>4.3679789870449889E-5</v>
      </c>
      <c r="C6" s="18">
        <f>'Poland Fuel Price Data Annual'!C$3</f>
        <v>4.5120127027468461E-5</v>
      </c>
      <c r="D6" s="18">
        <f>'Poland Fuel Price Data Annual'!D$3</f>
        <v>4.6560464184486599E-5</v>
      </c>
      <c r="E6" s="18">
        <f>'Poland Fuel Price Data Annual'!E$3</f>
        <v>4.8000801341505171E-5</v>
      </c>
      <c r="F6" s="18">
        <f>'Poland Fuel Price Data Annual'!F$3</f>
        <v>4.9441138498523308E-5</v>
      </c>
      <c r="G6" s="18">
        <f>'Poland Fuel Price Data Annual'!G$3</f>
        <v>5.088147565554188E-5</v>
      </c>
      <c r="H6" s="18">
        <f>'Poland Fuel Price Data Annual'!H$3</f>
        <v>5.2071319393948243E-5</v>
      </c>
      <c r="I6" s="18">
        <f>'Poland Fuel Price Data Annual'!I$3</f>
        <v>5.326116313235504E-5</v>
      </c>
      <c r="J6" s="18">
        <f>'Poland Fuel Price Data Annual'!J$3</f>
        <v>5.4451006870761404E-5</v>
      </c>
      <c r="K6" s="18">
        <f>'Poland Fuel Price Data Annual'!K$3</f>
        <v>5.5640850609167767E-5</v>
      </c>
      <c r="L6" s="18">
        <f>'Poland Fuel Price Data Annual'!L$3</f>
        <v>5.6830694347574564E-5</v>
      </c>
      <c r="M6" s="18">
        <f>'Poland Fuel Price Data Annual'!M$3</f>
        <v>5.8349310697909315E-5</v>
      </c>
      <c r="N6" s="18">
        <f>'Poland Fuel Price Data Annual'!N$3</f>
        <v>5.9867927048244066E-5</v>
      </c>
      <c r="O6" s="18">
        <f>'Poland Fuel Price Data Annual'!O$3</f>
        <v>6.1386543398578818E-5</v>
      </c>
      <c r="P6" s="18">
        <f>'Poland Fuel Price Data Annual'!P$3</f>
        <v>6.2905159748913135E-5</v>
      </c>
      <c r="Q6" s="18">
        <f>'Poland Fuel Price Data Annual'!Q$3</f>
        <v>6.4423776099247886E-5</v>
      </c>
      <c r="R6" s="18">
        <f>'Poland Fuel Price Data Annual'!R$3</f>
        <v>6.6177230029530743E-5</v>
      </c>
      <c r="S6" s="18">
        <f>'Poland Fuel Price Data Annual'!S$3</f>
        <v>6.7930683959814032E-5</v>
      </c>
      <c r="T6" s="18">
        <f>'Poland Fuel Price Data Annual'!T$3</f>
        <v>6.9684137890097322E-5</v>
      </c>
      <c r="U6" s="18">
        <f>'Poland Fuel Price Data Annual'!U$3</f>
        <v>7.1437591820380612E-5</v>
      </c>
      <c r="V6" s="18">
        <f>'Poland Fuel Price Data Annual'!V$3</f>
        <v>7.3191045750663902E-5</v>
      </c>
      <c r="W6" s="18">
        <f>'Poland Fuel Price Data Annual'!W$3</f>
        <v>7.4521792037039822E-5</v>
      </c>
      <c r="X6" s="18">
        <f>'Poland Fuel Price Data Annual'!X$3</f>
        <v>7.5852538323415309E-5</v>
      </c>
      <c r="Y6" s="18">
        <f>'Poland Fuel Price Data Annual'!Y$3</f>
        <v>7.7183284609791229E-5</v>
      </c>
      <c r="Z6" s="18">
        <f>'Poland Fuel Price Data Annual'!Z$3</f>
        <v>7.8514030896166716E-5</v>
      </c>
      <c r="AA6" s="18">
        <f>'Poland Fuel Price Data Annual'!AA$3</f>
        <v>7.9844777182542636E-5</v>
      </c>
      <c r="AB6" s="18">
        <f>'Poland Fuel Price Data Annual'!AB$3</f>
        <v>8.0173549794470807E-5</v>
      </c>
      <c r="AC6" s="18">
        <f>'Poland Fuel Price Data Annual'!AC$3</f>
        <v>8.050232240639887E-5</v>
      </c>
      <c r="AD6" s="18">
        <f>'Poland Fuel Price Data Annual'!AD$3</f>
        <v>8.0831095018327041E-5</v>
      </c>
      <c r="AE6" s="18">
        <f>'Poland Fuel Price Data Annual'!AE$3</f>
        <v>8.1159867630255103E-5</v>
      </c>
      <c r="AF6" s="18">
        <f>'Poland Fuel Price Data Annual'!AF$3</f>
        <v>8.1488640242183275E-5</v>
      </c>
      <c r="AG6" s="18">
        <f>'Poland Fuel Price Data Annual'!AG$3</f>
        <v>8.1582575274162676E-5</v>
      </c>
      <c r="AH6" s="18">
        <f>'Poland Fuel Price Data Annual'!AH$3</f>
        <v>8.1676510306142119E-5</v>
      </c>
      <c r="AI6" s="18">
        <f>'Poland Fuel Price Data Annual'!AI$3</f>
        <v>8.1770445338121589E-5</v>
      </c>
      <c r="AJ6" s="18">
        <f>'Poland Fuel Price Data Annual'!AJ$3</f>
        <v>8.1864380370101058E-5</v>
      </c>
      <c r="AK6" s="18">
        <f>'Poland Fuel Price Data Annual'!AK$3</f>
        <v>8.1958315402080501E-5</v>
      </c>
    </row>
    <row r="7" spans="1:37" x14ac:dyDescent="0.25">
      <c r="A7" s="2" t="s">
        <v>20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</row>
    <row r="8" spans="1:37" x14ac:dyDescent="0.25">
      <c r="A8" s="2" t="s">
        <v>22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2" customWidth="1"/>
    <col min="6" max="27" width="10" style="1" customWidth="1"/>
    <col min="28" max="16384" width="9.140625" style="1"/>
  </cols>
  <sheetData>
    <row r="1" spans="1:37" x14ac:dyDescent="0.25">
      <c r="A1" s="2" t="s">
        <v>0</v>
      </c>
      <c r="B1" s="2">
        <v>2015</v>
      </c>
      <c r="C1" s="2">
        <v>2016</v>
      </c>
      <c r="D1" s="2">
        <v>2017</v>
      </c>
      <c r="E1" s="17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6">
        <v>2041</v>
      </c>
      <c r="AC1" s="16">
        <v>2042</v>
      </c>
      <c r="AD1" s="16">
        <v>2043</v>
      </c>
      <c r="AE1" s="16">
        <v>2044</v>
      </c>
      <c r="AF1" s="16">
        <v>2045</v>
      </c>
      <c r="AG1" s="16">
        <v>2046</v>
      </c>
      <c r="AH1" s="16">
        <v>2047</v>
      </c>
      <c r="AI1" s="16">
        <v>2048</v>
      </c>
      <c r="AJ1" s="16">
        <v>2049</v>
      </c>
      <c r="AK1" s="16">
        <v>2050</v>
      </c>
    </row>
    <row r="2" spans="1:37" x14ac:dyDescent="0.25">
      <c r="A2" s="2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</row>
    <row r="3" spans="1:37" x14ac:dyDescent="0.25">
      <c r="A3" s="2" t="s">
        <v>2</v>
      </c>
      <c r="B3" s="15">
        <f>'Poland Fuel Price Data Annual'!B$12+'ETS Tax'!B31</f>
        <v>2.678267181778943E-6</v>
      </c>
      <c r="C3" s="15">
        <f>'Poland Fuel Price Data Annual'!C$12+'ETS Tax'!C31</f>
        <v>3.0353486124457826E-6</v>
      </c>
      <c r="D3" s="15">
        <f>'Poland Fuel Price Data Annual'!D$12+'ETS Tax'!D31</f>
        <v>3.3924300431126356E-6</v>
      </c>
      <c r="E3" s="15">
        <f>'Poland Fuel Price Data Annual'!E$12+'ETS Tax'!E31</f>
        <v>3.7495114737794887E-6</v>
      </c>
      <c r="F3" s="15">
        <f>'Poland Fuel Price Data Annual'!F$12+'ETS Tax'!F31</f>
        <v>4.1065929044463282E-6</v>
      </c>
      <c r="G3" s="15">
        <f>'Poland Fuel Price Data Annual'!G$12+'ETS Tax'!G31</f>
        <v>4.4636743351131813E-6</v>
      </c>
      <c r="H3" s="15">
        <f>'Poland Fuel Price Data Annual'!H$12+'ETS Tax'!H31</f>
        <v>4.8249759897262185E-6</v>
      </c>
      <c r="I3" s="15">
        <f>'Poland Fuel Price Data Annual'!I$12+'ETS Tax'!I31</f>
        <v>5.1862776443392422E-6</v>
      </c>
      <c r="J3" s="15">
        <f>'Poland Fuel Price Data Annual'!J$12+'ETS Tax'!J31</f>
        <v>5.5475792989522795E-6</v>
      </c>
      <c r="K3" s="15">
        <f>'Poland Fuel Price Data Annual'!K$12+'ETS Tax'!K31</f>
        <v>5.9088809535653167E-6</v>
      </c>
      <c r="L3" s="15">
        <f>'Poland Fuel Price Data Annual'!L$12+'ETS Tax'!L31</f>
        <v>6.2701826081783404E-6</v>
      </c>
      <c r="M3" s="15">
        <f>'Poland Fuel Price Data Annual'!M$12+'ETS Tax'!M31</f>
        <v>6.5448121694897663E-6</v>
      </c>
      <c r="N3" s="15">
        <f>'Poland Fuel Price Data Annual'!N$12+'ETS Tax'!N31</f>
        <v>6.8194417308012193E-6</v>
      </c>
      <c r="O3" s="15">
        <f>'Poland Fuel Price Data Annual'!O$12+'ETS Tax'!O31</f>
        <v>7.0940712921126995E-6</v>
      </c>
      <c r="P3" s="15">
        <f>'Poland Fuel Price Data Annual'!P$12+'ETS Tax'!P31</f>
        <v>7.3687008534241796E-6</v>
      </c>
      <c r="Q3" s="15">
        <f>'Poland Fuel Price Data Annual'!Q$12+'ETS Tax'!Q31</f>
        <v>7.6433304147357139E-6</v>
      </c>
      <c r="R3" s="15">
        <f>'Poland Fuel Price Data Annual'!R$12+'ETS Tax'!R31</f>
        <v>7.9264004239395353E-6</v>
      </c>
      <c r="S3" s="15">
        <f>'Poland Fuel Price Data Annual'!S$12+'ETS Tax'!S31</f>
        <v>8.2094704331433838E-6</v>
      </c>
      <c r="T3" s="15">
        <f>'Poland Fuel Price Data Annual'!T$12+'ETS Tax'!T31</f>
        <v>8.4925404423472593E-6</v>
      </c>
      <c r="U3" s="15">
        <f>'Poland Fuel Price Data Annual'!U$12+'ETS Tax'!U31</f>
        <v>8.7756104515511078E-6</v>
      </c>
      <c r="V3" s="15">
        <f>'Poland Fuel Price Data Annual'!V$12+'ETS Tax'!V31</f>
        <v>9.0586804607549563E-6</v>
      </c>
      <c r="W3" s="15">
        <f>'Poland Fuel Price Data Annual'!W$12+'ETS Tax'!W31</f>
        <v>9.2452416876098774E-6</v>
      </c>
      <c r="X3" s="15">
        <f>'Poland Fuel Price Data Annual'!X$12+'ETS Tax'!X31</f>
        <v>9.4318029144647173E-6</v>
      </c>
      <c r="Y3" s="15">
        <f>'Poland Fuel Price Data Annual'!Y$12+'ETS Tax'!Y31</f>
        <v>9.6183641413196113E-6</v>
      </c>
      <c r="Z3" s="15">
        <f>'Poland Fuel Price Data Annual'!Z$12+'ETS Tax'!Z31</f>
        <v>9.8049253681744782E-6</v>
      </c>
      <c r="AA3" s="15">
        <f>'Poland Fuel Price Data Annual'!AA$12+'ETS Tax'!AA31</f>
        <v>9.9914865950293452E-6</v>
      </c>
      <c r="AB3" s="15">
        <f>'Poland Fuel Price Data Annual'!AB$12+'ETS Tax'!AB31</f>
        <v>1.0184378157803488E-5</v>
      </c>
      <c r="AC3" s="15">
        <f>'Poland Fuel Price Data Annual'!AC$12+'ETS Tax'!AC31</f>
        <v>1.0377269720577659E-5</v>
      </c>
      <c r="AD3" s="15">
        <f>'Poland Fuel Price Data Annual'!AD$12+'ETS Tax'!AD31</f>
        <v>1.0570161283351802E-5</v>
      </c>
      <c r="AE3" s="15">
        <f>'Poland Fuel Price Data Annual'!AE$12+'ETS Tax'!AE31</f>
        <v>1.0763052846125945E-5</v>
      </c>
      <c r="AF3" s="15">
        <f>'Poland Fuel Price Data Annual'!AF$12+'ETS Tax'!AF31</f>
        <v>1.0955944408900088E-5</v>
      </c>
      <c r="AG3" s="15">
        <f>'Poland Fuel Price Data Annual'!AG$12+'ETS Tax'!AG31</f>
        <v>1.1155166307593535E-5</v>
      </c>
      <c r="AH3" s="15">
        <f>'Poland Fuel Price Data Annual'!AH$12+'ETS Tax'!AH31</f>
        <v>1.1354388206286927E-5</v>
      </c>
      <c r="AI3" s="15">
        <f>'Poland Fuel Price Data Annual'!AI$12+'ETS Tax'!AI31</f>
        <v>1.1553610104980374E-5</v>
      </c>
      <c r="AJ3" s="15">
        <f>'Poland Fuel Price Data Annual'!AJ$12+'ETS Tax'!AJ31</f>
        <v>1.175283200367382E-5</v>
      </c>
      <c r="AK3" s="15">
        <f>'Poland Fuel Price Data Annual'!AK$12+'ETS Tax'!AK31</f>
        <v>1.1952053902367213E-5</v>
      </c>
    </row>
    <row r="4" spans="1:37" x14ac:dyDescent="0.25">
      <c r="A4" s="2" t="s">
        <v>4</v>
      </c>
      <c r="B4" s="15">
        <f>'Poland Fuel Price Data Annual'!B$13</f>
        <v>5.602347288558864E-6</v>
      </c>
      <c r="C4" s="15">
        <f>'Poland Fuel Price Data Annual'!C$13</f>
        <v>5.6635405357785345E-6</v>
      </c>
      <c r="D4" s="15">
        <f>'Poland Fuel Price Data Annual'!D$13</f>
        <v>5.724733782998205E-6</v>
      </c>
      <c r="E4" s="15">
        <f>'Poland Fuel Price Data Annual'!E$13</f>
        <v>5.7859270302178484E-6</v>
      </c>
      <c r="F4" s="15">
        <f>'Poland Fuel Price Data Annual'!F$13</f>
        <v>5.8471202774375188E-6</v>
      </c>
      <c r="G4" s="15">
        <f>'Poland Fuel Price Data Annual'!G$13</f>
        <v>5.9083135246571893E-6</v>
      </c>
      <c r="H4" s="15">
        <f>'Poland Fuel Price Data Annual'!H$13</f>
        <v>5.973726995823044E-6</v>
      </c>
      <c r="I4" s="15">
        <f>'Poland Fuel Price Data Annual'!I$13</f>
        <v>6.0391404669888986E-6</v>
      </c>
      <c r="J4" s="15">
        <f>'Poland Fuel Price Data Annual'!J$13</f>
        <v>6.1045539381547533E-6</v>
      </c>
      <c r="K4" s="15">
        <f>'Poland Fuel Price Data Annual'!K$13</f>
        <v>6.1699674093205808E-6</v>
      </c>
      <c r="L4" s="15">
        <f>'Poland Fuel Price Data Annual'!L$13</f>
        <v>6.2353808804864355E-6</v>
      </c>
      <c r="M4" s="15">
        <f>'Poland Fuel Price Data Annual'!M$13</f>
        <v>6.3303359192755522E-6</v>
      </c>
      <c r="N4" s="15">
        <f>'Poland Fuel Price Data Annual'!N$13</f>
        <v>6.4252909580646961E-6</v>
      </c>
      <c r="O4" s="15">
        <f>'Poland Fuel Price Data Annual'!O$13</f>
        <v>6.52024599685384E-6</v>
      </c>
      <c r="P4" s="15">
        <f>'Poland Fuel Price Data Annual'!P$13</f>
        <v>6.6152010356429567E-6</v>
      </c>
      <c r="Q4" s="15">
        <f>'Poland Fuel Price Data Annual'!Q$13</f>
        <v>6.7101560744321006E-6</v>
      </c>
      <c r="R4" s="15">
        <f>'Poland Fuel Price Data Annual'!R$13</f>
        <v>6.8177717850597969E-6</v>
      </c>
      <c r="S4" s="15">
        <f>'Poland Fuel Price Data Annual'!S$13</f>
        <v>6.9253874956874662E-6</v>
      </c>
      <c r="T4" s="15">
        <f>'Poland Fuel Price Data Annual'!T$13</f>
        <v>7.0330032063151626E-6</v>
      </c>
      <c r="U4" s="15">
        <f>'Poland Fuel Price Data Annual'!U$13</f>
        <v>7.1406189169428318E-6</v>
      </c>
      <c r="V4" s="15">
        <f>'Poland Fuel Price Data Annual'!V$13</f>
        <v>7.2482346275705282E-6</v>
      </c>
      <c r="W4" s="15">
        <f>'Poland Fuel Price Data Annual'!W$13</f>
        <v>7.3600705621443816E-6</v>
      </c>
      <c r="X4" s="15">
        <f>'Poland Fuel Price Data Annual'!X$13</f>
        <v>7.4719064967182622E-6</v>
      </c>
      <c r="Y4" s="15">
        <f>'Poland Fuel Price Data Annual'!Y$13</f>
        <v>7.5837424312921427E-6</v>
      </c>
      <c r="Z4" s="15">
        <f>'Poland Fuel Price Data Annual'!Z$13</f>
        <v>7.6955783658659961E-6</v>
      </c>
      <c r="AA4" s="15">
        <f>'Poland Fuel Price Data Annual'!AA$13</f>
        <v>7.8074143004398767E-6</v>
      </c>
      <c r="AB4" s="15">
        <f>'Poland Fuel Price Data Annual'!AB$13</f>
        <v>7.9276906829060443E-6</v>
      </c>
      <c r="AC4" s="15">
        <f>'Poland Fuel Price Data Annual'!AC$13</f>
        <v>8.0479670653723202E-6</v>
      </c>
      <c r="AD4" s="15">
        <f>'Poland Fuel Price Data Annual'!AD$13</f>
        <v>8.168243447838542E-6</v>
      </c>
      <c r="AE4" s="15">
        <f>'Poland Fuel Price Data Annual'!AE$13</f>
        <v>8.2885198303047638E-6</v>
      </c>
      <c r="AF4" s="15">
        <f>'Poland Fuel Price Data Annual'!AF$13</f>
        <v>8.4087962127709856E-6</v>
      </c>
      <c r="AG4" s="15">
        <f>'Poland Fuel Price Data Annual'!AG$13</f>
        <v>8.537513043129657E-6</v>
      </c>
      <c r="AH4" s="15">
        <f>'Poland Fuel Price Data Annual'!AH$13</f>
        <v>8.6662298734882471E-6</v>
      </c>
      <c r="AI4" s="15">
        <f>'Poland Fuel Price Data Annual'!AI$13</f>
        <v>8.7949467038468373E-6</v>
      </c>
      <c r="AJ4" s="15">
        <f>'Poland Fuel Price Data Annual'!AJ$13</f>
        <v>8.9236635342054274E-6</v>
      </c>
      <c r="AK4" s="15">
        <f>'Poland Fuel Price Data Annual'!AK$13</f>
        <v>9.0523803645640175E-6</v>
      </c>
    </row>
    <row r="5" spans="1:37" x14ac:dyDescent="0.25">
      <c r="A5" s="2" t="s">
        <v>5</v>
      </c>
      <c r="B5" s="15">
        <f>'Poland Fuel Price Data Annual'!B$13</f>
        <v>5.602347288558864E-6</v>
      </c>
      <c r="C5" s="15">
        <f>'Poland Fuel Price Data Annual'!C$13</f>
        <v>5.6635405357785345E-6</v>
      </c>
      <c r="D5" s="15">
        <f>'Poland Fuel Price Data Annual'!D$13</f>
        <v>5.724733782998205E-6</v>
      </c>
      <c r="E5" s="15">
        <f>'Poland Fuel Price Data Annual'!E$13</f>
        <v>5.7859270302178484E-6</v>
      </c>
      <c r="F5" s="15">
        <f>'Poland Fuel Price Data Annual'!F$13</f>
        <v>5.8471202774375188E-6</v>
      </c>
      <c r="G5" s="15">
        <f>'Poland Fuel Price Data Annual'!G$13</f>
        <v>5.9083135246571893E-6</v>
      </c>
      <c r="H5" s="15">
        <f>'Poland Fuel Price Data Annual'!H$13</f>
        <v>5.973726995823044E-6</v>
      </c>
      <c r="I5" s="15">
        <f>'Poland Fuel Price Data Annual'!I$13</f>
        <v>6.0391404669888986E-6</v>
      </c>
      <c r="J5" s="15">
        <f>'Poland Fuel Price Data Annual'!J$13</f>
        <v>6.1045539381547533E-6</v>
      </c>
      <c r="K5" s="15">
        <f>'Poland Fuel Price Data Annual'!K$13</f>
        <v>6.1699674093205808E-6</v>
      </c>
      <c r="L5" s="15">
        <f>'Poland Fuel Price Data Annual'!L$13</f>
        <v>6.2353808804864355E-6</v>
      </c>
      <c r="M5" s="15">
        <f>'Poland Fuel Price Data Annual'!M$13</f>
        <v>6.3303359192755522E-6</v>
      </c>
      <c r="N5" s="15">
        <f>'Poland Fuel Price Data Annual'!N$13</f>
        <v>6.4252909580646961E-6</v>
      </c>
      <c r="O5" s="15">
        <f>'Poland Fuel Price Data Annual'!O$13</f>
        <v>6.52024599685384E-6</v>
      </c>
      <c r="P5" s="15">
        <f>'Poland Fuel Price Data Annual'!P$13</f>
        <v>6.6152010356429567E-6</v>
      </c>
      <c r="Q5" s="15">
        <f>'Poland Fuel Price Data Annual'!Q$13</f>
        <v>6.7101560744321006E-6</v>
      </c>
      <c r="R5" s="15">
        <f>'Poland Fuel Price Data Annual'!R$13</f>
        <v>6.8177717850597969E-6</v>
      </c>
      <c r="S5" s="15">
        <f>'Poland Fuel Price Data Annual'!S$13</f>
        <v>6.9253874956874662E-6</v>
      </c>
      <c r="T5" s="15">
        <f>'Poland Fuel Price Data Annual'!T$13</f>
        <v>7.0330032063151626E-6</v>
      </c>
      <c r="U5" s="15">
        <f>'Poland Fuel Price Data Annual'!U$13</f>
        <v>7.1406189169428318E-6</v>
      </c>
      <c r="V5" s="15">
        <f>'Poland Fuel Price Data Annual'!V$13</f>
        <v>7.2482346275705282E-6</v>
      </c>
      <c r="W5" s="15">
        <f>'Poland Fuel Price Data Annual'!W$13</f>
        <v>7.3600705621443816E-6</v>
      </c>
      <c r="X5" s="15">
        <f>'Poland Fuel Price Data Annual'!X$13</f>
        <v>7.4719064967182622E-6</v>
      </c>
      <c r="Y5" s="15">
        <f>'Poland Fuel Price Data Annual'!Y$13</f>
        <v>7.5837424312921427E-6</v>
      </c>
      <c r="Z5" s="15">
        <f>'Poland Fuel Price Data Annual'!Z$13</f>
        <v>7.6955783658659961E-6</v>
      </c>
      <c r="AA5" s="15">
        <f>'Poland Fuel Price Data Annual'!AA$13</f>
        <v>7.8074143004398767E-6</v>
      </c>
      <c r="AB5" s="15">
        <f>'Poland Fuel Price Data Annual'!AB$13</f>
        <v>7.9276906829060443E-6</v>
      </c>
      <c r="AC5" s="15">
        <f>'Poland Fuel Price Data Annual'!AC$13</f>
        <v>8.0479670653723202E-6</v>
      </c>
      <c r="AD5" s="15">
        <f>'Poland Fuel Price Data Annual'!AD$13</f>
        <v>8.168243447838542E-6</v>
      </c>
      <c r="AE5" s="15">
        <f>'Poland Fuel Price Data Annual'!AE$13</f>
        <v>8.2885198303047638E-6</v>
      </c>
      <c r="AF5" s="15">
        <f>'Poland Fuel Price Data Annual'!AF$13</f>
        <v>8.4087962127709856E-6</v>
      </c>
      <c r="AG5" s="15">
        <f>'Poland Fuel Price Data Annual'!AG$13</f>
        <v>8.537513043129657E-6</v>
      </c>
      <c r="AH5" s="15">
        <f>'Poland Fuel Price Data Annual'!AH$13</f>
        <v>8.6662298734882471E-6</v>
      </c>
      <c r="AI5" s="15">
        <f>'Poland Fuel Price Data Annual'!AI$13</f>
        <v>8.7949467038468373E-6</v>
      </c>
      <c r="AJ5" s="15">
        <f>'Poland Fuel Price Data Annual'!AJ$13</f>
        <v>8.9236635342054274E-6</v>
      </c>
      <c r="AK5" s="15">
        <f>'Poland Fuel Price Data Annual'!AK$13</f>
        <v>9.0523803645640175E-6</v>
      </c>
    </row>
    <row r="6" spans="1:37" x14ac:dyDescent="0.25">
      <c r="A6" s="2" t="s">
        <v>3</v>
      </c>
      <c r="B6" s="15">
        <f>'Poland Fuel Price Data Annual'!B$12</f>
        <v>3.734898192372585E-6</v>
      </c>
      <c r="C6" s="15">
        <f>'Poland Fuel Price Data Annual'!C$12</f>
        <v>3.7749903198613211E-6</v>
      </c>
      <c r="D6" s="15">
        <f>'Poland Fuel Price Data Annual'!D$12</f>
        <v>3.8150824473500707E-6</v>
      </c>
      <c r="E6" s="15">
        <f>'Poland Fuel Price Data Annual'!E$12</f>
        <v>3.8551745748388204E-6</v>
      </c>
      <c r="F6" s="15">
        <f>'Poland Fuel Price Data Annual'!F$12</f>
        <v>3.8952667023275564E-6</v>
      </c>
      <c r="G6" s="15">
        <f>'Poland Fuel Price Data Annual'!G$12</f>
        <v>3.9353588298163061E-6</v>
      </c>
      <c r="H6" s="15">
        <f>'Poland Fuel Price Data Annual'!H$12</f>
        <v>3.9796711812512399E-6</v>
      </c>
      <c r="I6" s="15">
        <f>'Poland Fuel Price Data Annual'!I$12</f>
        <v>4.0239835326861601E-6</v>
      </c>
      <c r="J6" s="15">
        <f>'Poland Fuel Price Data Annual'!J$12</f>
        <v>4.0682958841210939E-6</v>
      </c>
      <c r="K6" s="15">
        <f>'Poland Fuel Price Data Annual'!K$12</f>
        <v>4.1126082355560277E-6</v>
      </c>
      <c r="L6" s="15">
        <f>'Poland Fuel Price Data Annual'!L$12</f>
        <v>4.156920586990948E-6</v>
      </c>
      <c r="M6" s="15">
        <f>'Poland Fuel Price Data Annual'!M$12</f>
        <v>4.2202239461837105E-6</v>
      </c>
      <c r="N6" s="15">
        <f>'Poland Fuel Price Data Annual'!N$12</f>
        <v>4.283527305376446E-6</v>
      </c>
      <c r="O6" s="15">
        <f>'Poland Fuel Price Data Annual'!O$12</f>
        <v>4.3468306645692086E-6</v>
      </c>
      <c r="P6" s="15">
        <f>'Poland Fuel Price Data Annual'!P$12</f>
        <v>4.4101340237619711E-6</v>
      </c>
      <c r="Q6" s="15">
        <f>'Poland Fuel Price Data Annual'!Q$12</f>
        <v>4.4734373829547337E-6</v>
      </c>
      <c r="R6" s="15">
        <f>'Poland Fuel Price Data Annual'!R$12</f>
        <v>4.5451811900398375E-6</v>
      </c>
      <c r="S6" s="15">
        <f>'Poland Fuel Price Data Annual'!S$12</f>
        <v>4.6169249971249684E-6</v>
      </c>
      <c r="T6" s="15">
        <f>'Poland Fuel Price Data Annual'!T$12</f>
        <v>4.6886688042100722E-6</v>
      </c>
      <c r="U6" s="15">
        <f>'Poland Fuel Price Data Annual'!U$12</f>
        <v>4.7604126112952031E-6</v>
      </c>
      <c r="V6" s="15">
        <f>'Poland Fuel Price Data Annual'!V$12</f>
        <v>4.8321564183803341E-6</v>
      </c>
      <c r="W6" s="15">
        <f>'Poland Fuel Price Data Annual'!W$12</f>
        <v>4.9060103374385571E-6</v>
      </c>
      <c r="X6" s="15">
        <f>'Poland Fuel Price Data Annual'!X$12</f>
        <v>4.979864256496753E-6</v>
      </c>
      <c r="Y6" s="15">
        <f>'Poland Fuel Price Data Annual'!Y$12</f>
        <v>5.053718175554976E-6</v>
      </c>
      <c r="Z6" s="15">
        <f>'Poland Fuel Price Data Annual'!Z$12</f>
        <v>5.1275720946131989E-6</v>
      </c>
      <c r="AA6" s="15">
        <f>'Poland Fuel Price Data Annual'!AA$12</f>
        <v>5.2014260136713948E-6</v>
      </c>
      <c r="AB6" s="15">
        <f>'Poland Fuel Price Data Annual'!AB$12</f>
        <v>5.2816102686488941E-6</v>
      </c>
      <c r="AC6" s="15">
        <f>'Poland Fuel Price Data Annual'!AC$12</f>
        <v>5.3617945236263934E-6</v>
      </c>
      <c r="AD6" s="15">
        <f>'Poland Fuel Price Data Annual'!AD$12</f>
        <v>5.4419787786038926E-6</v>
      </c>
      <c r="AE6" s="15">
        <f>'Poland Fuel Price Data Annual'!AE$12</f>
        <v>5.5221630335813648E-6</v>
      </c>
      <c r="AF6" s="15">
        <f>'Poland Fuel Price Data Annual'!AF$12</f>
        <v>5.602347288558864E-6</v>
      </c>
      <c r="AG6" s="15">
        <f>'Poland Fuel Price Data Annual'!AG$12</f>
        <v>5.6888618794556395E-6</v>
      </c>
      <c r="AH6" s="15">
        <f>'Poland Fuel Price Data Annual'!AH$12</f>
        <v>5.7753764703523879E-6</v>
      </c>
      <c r="AI6" s="15">
        <f>'Poland Fuel Price Data Annual'!AI$12</f>
        <v>5.8618910612491634E-6</v>
      </c>
      <c r="AJ6" s="15">
        <f>'Poland Fuel Price Data Annual'!AJ$12</f>
        <v>5.948405652145939E-6</v>
      </c>
      <c r="AK6" s="15">
        <f>'Poland Fuel Price Data Annual'!AK$12</f>
        <v>6.0349202430426874E-6</v>
      </c>
    </row>
    <row r="7" spans="1:37" x14ac:dyDescent="0.25">
      <c r="A7" s="2" t="s">
        <v>20</v>
      </c>
      <c r="B7" s="15">
        <f>'Poland Fuel Price Data Annual'!B$12</f>
        <v>3.734898192372585E-6</v>
      </c>
      <c r="C7" s="15">
        <f>'Poland Fuel Price Data Annual'!C$12</f>
        <v>3.7749903198613211E-6</v>
      </c>
      <c r="D7" s="15">
        <f>'Poland Fuel Price Data Annual'!D$12</f>
        <v>3.8150824473500707E-6</v>
      </c>
      <c r="E7" s="15">
        <f>'Poland Fuel Price Data Annual'!E$12</f>
        <v>3.8551745748388204E-6</v>
      </c>
      <c r="F7" s="15">
        <f>'Poland Fuel Price Data Annual'!F$12</f>
        <v>3.8952667023275564E-6</v>
      </c>
      <c r="G7" s="15">
        <f>'Poland Fuel Price Data Annual'!G$12</f>
        <v>3.9353588298163061E-6</v>
      </c>
      <c r="H7" s="15">
        <f>'Poland Fuel Price Data Annual'!H$12</f>
        <v>3.9796711812512399E-6</v>
      </c>
      <c r="I7" s="15">
        <f>'Poland Fuel Price Data Annual'!I$12</f>
        <v>4.0239835326861601E-6</v>
      </c>
      <c r="J7" s="15">
        <f>'Poland Fuel Price Data Annual'!J$12</f>
        <v>4.0682958841210939E-6</v>
      </c>
      <c r="K7" s="15">
        <f>'Poland Fuel Price Data Annual'!K$12</f>
        <v>4.1126082355560277E-6</v>
      </c>
      <c r="L7" s="15">
        <f>'Poland Fuel Price Data Annual'!L$12</f>
        <v>4.156920586990948E-6</v>
      </c>
      <c r="M7" s="15">
        <f>'Poland Fuel Price Data Annual'!M$12</f>
        <v>4.2202239461837105E-6</v>
      </c>
      <c r="N7" s="15">
        <f>'Poland Fuel Price Data Annual'!N$12</f>
        <v>4.283527305376446E-6</v>
      </c>
      <c r="O7" s="15">
        <f>'Poland Fuel Price Data Annual'!O$12</f>
        <v>4.3468306645692086E-6</v>
      </c>
      <c r="P7" s="15">
        <f>'Poland Fuel Price Data Annual'!P$12</f>
        <v>4.4101340237619711E-6</v>
      </c>
      <c r="Q7" s="15">
        <f>'Poland Fuel Price Data Annual'!Q$12</f>
        <v>4.4734373829547337E-6</v>
      </c>
      <c r="R7" s="15">
        <f>'Poland Fuel Price Data Annual'!R$12</f>
        <v>4.5451811900398375E-6</v>
      </c>
      <c r="S7" s="15">
        <f>'Poland Fuel Price Data Annual'!S$12</f>
        <v>4.6169249971249684E-6</v>
      </c>
      <c r="T7" s="15">
        <f>'Poland Fuel Price Data Annual'!T$12</f>
        <v>4.6886688042100722E-6</v>
      </c>
      <c r="U7" s="15">
        <f>'Poland Fuel Price Data Annual'!U$12</f>
        <v>4.7604126112952031E-6</v>
      </c>
      <c r="V7" s="15">
        <f>'Poland Fuel Price Data Annual'!V$12</f>
        <v>4.8321564183803341E-6</v>
      </c>
      <c r="W7" s="15">
        <f>'Poland Fuel Price Data Annual'!W$12</f>
        <v>4.9060103374385571E-6</v>
      </c>
      <c r="X7" s="15">
        <f>'Poland Fuel Price Data Annual'!X$12</f>
        <v>4.979864256496753E-6</v>
      </c>
      <c r="Y7" s="15">
        <f>'Poland Fuel Price Data Annual'!Y$12</f>
        <v>5.053718175554976E-6</v>
      </c>
      <c r="Z7" s="15">
        <f>'Poland Fuel Price Data Annual'!Z$12</f>
        <v>5.1275720946131989E-6</v>
      </c>
      <c r="AA7" s="15">
        <f>'Poland Fuel Price Data Annual'!AA$12</f>
        <v>5.2014260136713948E-6</v>
      </c>
      <c r="AB7" s="15">
        <f>'Poland Fuel Price Data Annual'!AB$12</f>
        <v>5.2816102686488941E-6</v>
      </c>
      <c r="AC7" s="15">
        <f>'Poland Fuel Price Data Annual'!AC$12</f>
        <v>5.3617945236263934E-6</v>
      </c>
      <c r="AD7" s="15">
        <f>'Poland Fuel Price Data Annual'!AD$12</f>
        <v>5.4419787786038926E-6</v>
      </c>
      <c r="AE7" s="15">
        <f>'Poland Fuel Price Data Annual'!AE$12</f>
        <v>5.5221630335813648E-6</v>
      </c>
      <c r="AF7" s="15">
        <f>'Poland Fuel Price Data Annual'!AF$12</f>
        <v>5.602347288558864E-6</v>
      </c>
      <c r="AG7" s="15">
        <f>'Poland Fuel Price Data Annual'!AG$12</f>
        <v>5.6888618794556395E-6</v>
      </c>
      <c r="AH7" s="15">
        <f>'Poland Fuel Price Data Annual'!AH$12</f>
        <v>5.7753764703523879E-6</v>
      </c>
      <c r="AI7" s="15">
        <f>'Poland Fuel Price Data Annual'!AI$12</f>
        <v>5.8618910612491634E-6</v>
      </c>
      <c r="AJ7" s="15">
        <f>'Poland Fuel Price Data Annual'!AJ$12</f>
        <v>5.948405652145939E-6</v>
      </c>
      <c r="AK7" s="15">
        <f>'Poland Fuel Price Data Annual'!AK$12</f>
        <v>6.0349202430426874E-6</v>
      </c>
    </row>
    <row r="8" spans="1:37" x14ac:dyDescent="0.25">
      <c r="A8" s="2" t="s">
        <v>22</v>
      </c>
      <c r="B8" s="1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About</vt:lpstr>
      <vt:lpstr>Poland Fuel Price Data</vt:lpstr>
      <vt:lpstr>Poland Fuel Price Data Conv</vt:lpstr>
      <vt:lpstr>Poland Fuel Price Data Annual</vt:lpstr>
      <vt:lpstr>ETS Tax</vt:lpstr>
      <vt:lpstr>Conversion Factors</vt:lpstr>
      <vt:lpstr>Nuclear Fuel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  <vt:lpstr>BTU_per_barrel_jet_fuel</vt:lpstr>
      <vt:lpstr>BTU_per_gal_biodiesel</vt:lpstr>
      <vt:lpstr>BTU_per_gal_diesel</vt:lpstr>
      <vt:lpstr>BTU_per_gal_gasoline</vt:lpstr>
      <vt:lpstr>BTU_per_GJ</vt:lpstr>
      <vt:lpstr>BTU_per_MWh</vt:lpstr>
      <vt:lpstr>gal_per_barrel</vt:lpstr>
      <vt:lpstr>gal_per_cubic_meter</vt:lpstr>
      <vt:lpstr>liters_per_gal</vt:lpstr>
      <vt:lpstr>year_2012_per_2010_usd</vt:lpstr>
      <vt:lpstr>year_2012_per_2014_usd</vt:lpstr>
      <vt:lpstr>zloty_per_euro</vt:lpstr>
      <vt:lpstr>zloty_per_usd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Robbie</cp:lastModifiedBy>
  <dcterms:created xsi:type="dcterms:W3CDTF">2012-03-07T20:42:24Z</dcterms:created>
  <dcterms:modified xsi:type="dcterms:W3CDTF">2017-03-20T21:32:51Z</dcterms:modified>
</cp:coreProperties>
</file>