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80" windowWidth="19420" windowHeight="11020"/>
  </bookViews>
  <sheets>
    <sheet name="About" sheetId="1" r:id="rId1"/>
    <sheet name="Poland Data" sheetId="7" r:id="rId2"/>
    <sheet name="Poland Inventory" sheetId="8" r:id="rId3"/>
    <sheet name="BGRC-BG" sheetId="6" r:id="rId4"/>
    <sheet name="BGRC-BEWCEI" sheetId="4" r:id="rId5"/>
  </sheets>
  <calcPr calcId="145621" iterate="1" iterateDelta="1.0000000000000001E-5"/>
</workbook>
</file>

<file path=xl/calcChain.xml><?xml version="1.0" encoding="utf-8"?>
<calcChain xmlns="http://schemas.openxmlformats.org/spreadsheetml/2006/main">
  <c r="B5" i="8" l="1"/>
  <c r="AC12" i="7"/>
  <c r="AD12" i="7"/>
  <c r="AE12" i="7"/>
  <c r="AF12" i="7"/>
  <c r="AG12" i="7"/>
  <c r="AH12" i="7"/>
  <c r="AI12" i="7"/>
  <c r="AJ12" i="7"/>
  <c r="AK12" i="7"/>
  <c r="AB12" i="7"/>
  <c r="S12" i="7"/>
  <c r="T12" i="7"/>
  <c r="U12" i="7"/>
  <c r="V12" i="7"/>
  <c r="W12" i="7"/>
  <c r="X12" i="7"/>
  <c r="Y12" i="7"/>
  <c r="Z12" i="7"/>
  <c r="AA12" i="7"/>
  <c r="R12" i="7"/>
  <c r="I12" i="7"/>
  <c r="J12" i="7"/>
  <c r="K12" i="7"/>
  <c r="L12" i="7"/>
  <c r="M12" i="7"/>
  <c r="N12" i="7"/>
  <c r="O12" i="7"/>
  <c r="P12" i="7"/>
  <c r="Q12" i="7"/>
  <c r="H12" i="7"/>
  <c r="C12" i="7"/>
  <c r="D12" i="7"/>
  <c r="E12" i="7"/>
  <c r="F12" i="7"/>
  <c r="G12" i="7"/>
  <c r="B12" i="7"/>
  <c r="C4" i="7"/>
  <c r="C2" i="6" s="1"/>
  <c r="D4" i="7"/>
  <c r="D2" i="6" s="1"/>
  <c r="E4" i="7"/>
  <c r="E2" i="6" s="1"/>
  <c r="F4" i="7"/>
  <c r="F2" i="6" s="1"/>
  <c r="G4" i="7"/>
  <c r="G2" i="6" s="1"/>
  <c r="H4" i="7"/>
  <c r="H2" i="6" s="1"/>
  <c r="I4" i="7"/>
  <c r="I2" i="6" s="1"/>
  <c r="J4" i="7"/>
  <c r="J2" i="6" s="1"/>
  <c r="K4" i="7"/>
  <c r="K2" i="6" s="1"/>
  <c r="L4" i="7"/>
  <c r="L2" i="6" s="1"/>
  <c r="M4" i="7"/>
  <c r="M2" i="6" s="1"/>
  <c r="N4" i="7"/>
  <c r="N2" i="6" s="1"/>
  <c r="O4" i="7"/>
  <c r="O2" i="6" s="1"/>
  <c r="P4" i="7"/>
  <c r="P2" i="6" s="1"/>
  <c r="Q4" i="7"/>
  <c r="Q2" i="6" s="1"/>
  <c r="R4" i="7"/>
  <c r="R2" i="6" s="1"/>
  <c r="S4" i="7"/>
  <c r="S2" i="6" s="1"/>
  <c r="T4" i="7"/>
  <c r="T2" i="6" s="1"/>
  <c r="U4" i="7"/>
  <c r="U2" i="6" s="1"/>
  <c r="V4" i="7"/>
  <c r="V2" i="6" s="1"/>
  <c r="W4" i="7"/>
  <c r="W2" i="6" s="1"/>
  <c r="X4" i="7"/>
  <c r="X2" i="6" s="1"/>
  <c r="Y4" i="7"/>
  <c r="Y2" i="6" s="1"/>
  <c r="Z4" i="7"/>
  <c r="Z2" i="6" s="1"/>
  <c r="AA4" i="7"/>
  <c r="AA2" i="6" s="1"/>
  <c r="AB4" i="7"/>
  <c r="AB2" i="6" s="1"/>
  <c r="AC4" i="7"/>
  <c r="AC2" i="6" s="1"/>
  <c r="AD4" i="7"/>
  <c r="AD2" i="6" s="1"/>
  <c r="AE4" i="7"/>
  <c r="AE2" i="6" s="1"/>
  <c r="AF4" i="7"/>
  <c r="AF2" i="6" s="1"/>
  <c r="AG4" i="7"/>
  <c r="AG2" i="6" s="1"/>
  <c r="AH4" i="7"/>
  <c r="AH2" i="6" s="1"/>
  <c r="AI4" i="7"/>
  <c r="AI2" i="6" s="1"/>
  <c r="AJ4" i="7"/>
  <c r="AJ2" i="6" s="1"/>
  <c r="AK4" i="7"/>
  <c r="AK2" i="6" s="1"/>
  <c r="B4" i="7"/>
  <c r="B2" i="6" s="1"/>
  <c r="B16" i="7" l="1"/>
  <c r="B17" i="7" s="1"/>
  <c r="B2" i="4" s="1"/>
  <c r="AD16" i="7"/>
  <c r="AD17" i="7" s="1"/>
  <c r="AD2" i="4" s="1"/>
  <c r="V16" i="7"/>
  <c r="V17" i="7" s="1"/>
  <c r="V2" i="4" s="1"/>
  <c r="N16" i="7"/>
  <c r="N17" i="7" s="1"/>
  <c r="N2" i="4" s="1"/>
  <c r="AK16" i="7"/>
  <c r="AK17" i="7" s="1"/>
  <c r="AK2" i="4" s="1"/>
  <c r="AG16" i="7"/>
  <c r="AG17" i="7" s="1"/>
  <c r="AG2" i="4" s="1"/>
  <c r="AC16" i="7"/>
  <c r="AC17" i="7" s="1"/>
  <c r="AC2" i="4" s="1"/>
  <c r="Y16" i="7"/>
  <c r="Y17" i="7" s="1"/>
  <c r="Y2" i="4" s="1"/>
  <c r="U16" i="7"/>
  <c r="U17" i="7" s="1"/>
  <c r="U2" i="4" s="1"/>
  <c r="Q16" i="7"/>
  <c r="Q17" i="7" s="1"/>
  <c r="Q2" i="4" s="1"/>
  <c r="M16" i="7"/>
  <c r="M17" i="7" s="1"/>
  <c r="M2" i="4" s="1"/>
  <c r="I16" i="7"/>
  <c r="I17" i="7" s="1"/>
  <c r="I2" i="4" s="1"/>
  <c r="E16" i="7"/>
  <c r="E17" i="7" s="1"/>
  <c r="E2" i="4" s="1"/>
  <c r="AF16" i="7"/>
  <c r="AF17" i="7" s="1"/>
  <c r="AF2" i="4" s="1"/>
  <c r="X16" i="7"/>
  <c r="X17" i="7" s="1"/>
  <c r="X2" i="4" s="1"/>
  <c r="P16" i="7"/>
  <c r="P17" i="7" s="1"/>
  <c r="P2" i="4" s="1"/>
  <c r="H16" i="7"/>
  <c r="H17" i="7" s="1"/>
  <c r="H2" i="4" s="1"/>
  <c r="D16" i="7"/>
  <c r="D17" i="7" s="1"/>
  <c r="D2" i="4" s="1"/>
  <c r="AJ16" i="7"/>
  <c r="AJ17" i="7" s="1"/>
  <c r="AJ2" i="4" s="1"/>
  <c r="AB16" i="7"/>
  <c r="AB17" i="7" s="1"/>
  <c r="AB2" i="4" s="1"/>
  <c r="T16" i="7"/>
  <c r="T17" i="7" s="1"/>
  <c r="T2" i="4" s="1"/>
  <c r="L16" i="7"/>
  <c r="L17" i="7" s="1"/>
  <c r="L2" i="4" s="1"/>
  <c r="AI16" i="7"/>
  <c r="AI17" i="7" s="1"/>
  <c r="AI2" i="4" s="1"/>
  <c r="AE16" i="7"/>
  <c r="AE17" i="7" s="1"/>
  <c r="AE2" i="4" s="1"/>
  <c r="AA16" i="7"/>
  <c r="AA17" i="7" s="1"/>
  <c r="AA2" i="4" s="1"/>
  <c r="W16" i="7"/>
  <c r="W17" i="7" s="1"/>
  <c r="W2" i="4" s="1"/>
  <c r="S16" i="7"/>
  <c r="S17" i="7" s="1"/>
  <c r="S2" i="4" s="1"/>
  <c r="O16" i="7"/>
  <c r="O17" i="7" s="1"/>
  <c r="O2" i="4" s="1"/>
  <c r="K16" i="7"/>
  <c r="K17" i="7" s="1"/>
  <c r="K2" i="4" s="1"/>
  <c r="G16" i="7"/>
  <c r="G17" i="7" s="1"/>
  <c r="G2" i="4" s="1"/>
  <c r="C16" i="7"/>
  <c r="C17" i="7" s="1"/>
  <c r="C2" i="4" s="1"/>
  <c r="AH16" i="7"/>
  <c r="AH17" i="7" s="1"/>
  <c r="AH2" i="4" s="1"/>
  <c r="Z16" i="7"/>
  <c r="Z17" i="7" s="1"/>
  <c r="Z2" i="4" s="1"/>
  <c r="R16" i="7"/>
  <c r="R17" i="7" s="1"/>
  <c r="R2" i="4" s="1"/>
  <c r="J16" i="7"/>
  <c r="J17" i="7" s="1"/>
  <c r="J2" i="4" s="1"/>
  <c r="F16" i="7"/>
  <c r="F17" i="7" s="1"/>
  <c r="F2" i="4" s="1"/>
</calcChain>
</file>

<file path=xl/sharedStrings.xml><?xml version="1.0" encoding="utf-8"?>
<sst xmlns="http://schemas.openxmlformats.org/spreadsheetml/2006/main" count="43" uniqueCount="34">
  <si>
    <t>Source:</t>
  </si>
  <si>
    <t>BGRC BAU GDP</t>
  </si>
  <si>
    <t>BGRC BAU Economy Wide CO2 Emissions Intensity</t>
  </si>
  <si>
    <t>Year</t>
  </si>
  <si>
    <t>Note:</t>
  </si>
  <si>
    <t>See "cpi.xlsx" in the InputData folder for source information.</t>
  </si>
  <si>
    <t>GDP (2012 $)</t>
  </si>
  <si>
    <t>CO2 Emissions Intensity (g CO2/2012 $)</t>
  </si>
  <si>
    <t>BAU GDP</t>
  </si>
  <si>
    <t>OECD</t>
  </si>
  <si>
    <t>GDP Long-Term Forecast</t>
  </si>
  <si>
    <t>https://data.oecd.org/gdp/gdp-long-term-forecast.htm</t>
  </si>
  <si>
    <t>The OECD reports GDP values in 2010 USD.  We adjust to 2012 USD using the</t>
  </si>
  <si>
    <t>following conversion factor:</t>
  </si>
  <si>
    <t>GDP (2010 $)</t>
  </si>
  <si>
    <t>BAU CO2e Emissions</t>
  </si>
  <si>
    <t>BAU GDP Data</t>
  </si>
  <si>
    <t>MMT CO2e</t>
  </si>
  <si>
    <t>g CO2e / 2012 $</t>
  </si>
  <si>
    <t>Low-Emission Poland 2050</t>
  </si>
  <si>
    <t>http://np2050.pl/files/Excele/excele_en/NP2050summary-eng.xlsx</t>
  </si>
  <si>
    <t>The Summary - Excel</t>
  </si>
  <si>
    <t>File "NP2050summary-eng.xlsx", Tab "Table p.22"</t>
  </si>
  <si>
    <t>2014 Emissions in CO2e</t>
  </si>
  <si>
    <t>CO2 (kt CO2e) w/LULUCF</t>
  </si>
  <si>
    <t>Total net emissions (kt CO2e) w/LULUCF</t>
  </si>
  <si>
    <t>CO2 to CO2e Ratio</t>
  </si>
  <si>
    <t>g CO2 / 2012 $</t>
  </si>
  <si>
    <t>BAU Emissions per Unit GDP</t>
  </si>
  <si>
    <t>Ratio of CO2 to CO2e Emissions in Poland</t>
  </si>
  <si>
    <t>Page 8, Table S.1.</t>
  </si>
  <si>
    <t>http://unfccc.int/files/national_reports/annex_i_ghg_inventories/national_inventories_submissions/application/zip/pol-2016-nir-23may16.zip</t>
  </si>
  <si>
    <t>Poland's National Inventory Report 2016</t>
  </si>
  <si>
    <t>National Centre for Emission Management (KOBiZE) at the Institute of Environmental Protection – National Research Institute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</si>
</sst>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3" formatCode="0.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4">
    <xf numFmtId="0" fontId="0" fillId="0" borderId="0"/>
    <xf numFmtId="0" fontId="2" fillId="0" borderId="0" applyNumberFormat="0" applyProtection="0">
      <alignment horizontal="left"/>
    </xf>
    <xf numFmtId="0" fontId="3" fillId="0" borderId="0" applyNumberFormat="0" applyFill="0" applyBorder="0" applyAlignment="0" applyProtection="0"/>
    <xf numFmtId="0" fontId="4" fillId="0" borderId="1" applyNumberFormat="0" applyProtection="0">
      <alignment wrapText="1"/>
    </xf>
    <xf numFmtId="0" fontId="3" fillId="0" borderId="2" applyNumberFormat="0" applyFont="0" applyProtection="0">
      <alignment wrapText="1"/>
    </xf>
    <xf numFmtId="0" fontId="4" fillId="0" borderId="3" applyNumberFormat="0" applyProtection="0">
      <alignment wrapText="1"/>
    </xf>
    <xf numFmtId="0" fontId="3" fillId="0" borderId="4" applyNumberFormat="0" applyProtection="0">
      <alignment vertical="top" wrapText="1"/>
    </xf>
    <xf numFmtId="0" fontId="5" fillId="0" borderId="0"/>
    <xf numFmtId="0" fontId="5" fillId="0" borderId="0" applyNumberFormat="0" applyFill="0" applyBorder="0" applyAlignment="0" applyProtection="0"/>
    <xf numFmtId="0" fontId="6" fillId="0" borderId="5" applyNumberFormat="0" applyProtection="0">
      <alignment wrapText="1"/>
    </xf>
    <xf numFmtId="0" fontId="7" fillId="0" borderId="0" applyNumberFormat="0" applyProtection="0">
      <alignment horizontal="left"/>
    </xf>
    <xf numFmtId="0" fontId="6" fillId="0" borderId="6" applyNumberFormat="0" applyProtection="0">
      <alignment wrapText="1"/>
    </xf>
    <xf numFmtId="0" fontId="5" fillId="0" borderId="7" applyNumberFormat="0" applyFont="0" applyProtection="0">
      <alignment wrapText="1"/>
    </xf>
    <xf numFmtId="0" fontId="5" fillId="0" borderId="8" applyNumberFormat="0" applyProtection="0">
      <alignment wrapText="1"/>
    </xf>
  </cellStyleXfs>
  <cellXfs count="13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" fontId="0" fillId="0" borderId="0" xfId="0" applyNumberFormat="1"/>
    <xf numFmtId="0" fontId="1" fillId="2" borderId="0" xfId="0" applyFont="1" applyFill="1"/>
    <xf numFmtId="0" fontId="0" fillId="0" borderId="0" xfId="0" applyFont="1"/>
    <xf numFmtId="0" fontId="1" fillId="2" borderId="0" xfId="0" applyFont="1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1" fontId="0" fillId="0" borderId="0" xfId="0" applyNumberFormat="1" applyAlignment="1">
      <alignment horizontal="right"/>
    </xf>
    <xf numFmtId="173" fontId="0" fillId="0" borderId="0" xfId="0" applyNumberFormat="1" applyAlignment="1">
      <alignment horizontal="right"/>
    </xf>
    <xf numFmtId="0" fontId="0" fillId="0" borderId="0" xfId="0" applyFont="1" applyFill="1"/>
    <xf numFmtId="0" fontId="0" fillId="0" borderId="0" xfId="0" applyFont="1" applyFill="1" applyAlignment="1">
      <alignment horizontal="left"/>
    </xf>
  </cellXfs>
  <cellStyles count="14">
    <cellStyle name="Body: normal cell" xfId="4"/>
    <cellStyle name="Body: normal cell 2" xfId="12"/>
    <cellStyle name="Font: Calibri, 9pt regular" xfId="2"/>
    <cellStyle name="Font: Calibri, 9pt regular 2" xfId="8"/>
    <cellStyle name="Footnotes: top row" xfId="6"/>
    <cellStyle name="Footnotes: top row 2" xfId="13"/>
    <cellStyle name="Header: bottom row" xfId="3"/>
    <cellStyle name="Header: bottom row 2" xfId="9"/>
    <cellStyle name="Normal" xfId="0" builtinId="0"/>
    <cellStyle name="Normal 2" xfId="7"/>
    <cellStyle name="Parent row" xfId="5"/>
    <cellStyle name="Parent row 2" xfId="11"/>
    <cellStyle name="Table title" xfId="1"/>
    <cellStyle name="Table title 2" xf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"/>
  <sheetViews>
    <sheetView tabSelected="1" workbookViewId="0"/>
  </sheetViews>
  <sheetFormatPr defaultRowHeight="14.5" x14ac:dyDescent="0.35"/>
  <cols>
    <col min="1" max="1" width="9.7265625" customWidth="1"/>
    <col min="2" max="2" width="60.7265625" customWidth="1"/>
  </cols>
  <sheetData>
    <row r="1" spans="1:2" ht="15" x14ac:dyDescent="0.25">
      <c r="A1" s="1" t="s">
        <v>1</v>
      </c>
    </row>
    <row r="2" spans="1:2" ht="15" x14ac:dyDescent="0.25">
      <c r="A2" s="1" t="s">
        <v>2</v>
      </c>
    </row>
    <row r="4" spans="1:2" x14ac:dyDescent="0.35">
      <c r="A4" s="1" t="s">
        <v>0</v>
      </c>
      <c r="B4" s="4" t="s">
        <v>8</v>
      </c>
    </row>
    <row r="5" spans="1:2" x14ac:dyDescent="0.35">
      <c r="A5" s="1"/>
      <c r="B5" s="2" t="s">
        <v>9</v>
      </c>
    </row>
    <row r="6" spans="1:2" x14ac:dyDescent="0.35">
      <c r="A6" s="1"/>
      <c r="B6" s="2">
        <v>2015</v>
      </c>
    </row>
    <row r="7" spans="1:2" x14ac:dyDescent="0.35">
      <c r="A7" s="1"/>
      <c r="B7" s="2" t="s">
        <v>10</v>
      </c>
    </row>
    <row r="8" spans="1:2" x14ac:dyDescent="0.35">
      <c r="A8" s="1"/>
      <c r="B8" s="2" t="s">
        <v>11</v>
      </c>
    </row>
    <row r="9" spans="1:2" ht="15" x14ac:dyDescent="0.25">
      <c r="A9" s="1"/>
    </row>
    <row r="10" spans="1:2" x14ac:dyDescent="0.35">
      <c r="A10" s="1"/>
      <c r="B10" s="6" t="s">
        <v>15</v>
      </c>
    </row>
    <row r="11" spans="1:2" x14ac:dyDescent="0.35">
      <c r="A11" s="1"/>
      <c r="B11" s="2" t="s">
        <v>19</v>
      </c>
    </row>
    <row r="12" spans="1:2" x14ac:dyDescent="0.35">
      <c r="A12" s="1"/>
      <c r="B12" s="2">
        <v>2013</v>
      </c>
    </row>
    <row r="13" spans="1:2" x14ac:dyDescent="0.35">
      <c r="A13" s="1"/>
      <c r="B13" t="s">
        <v>21</v>
      </c>
    </row>
    <row r="14" spans="1:2" x14ac:dyDescent="0.35">
      <c r="A14" s="1"/>
      <c r="B14" t="s">
        <v>20</v>
      </c>
    </row>
    <row r="15" spans="1:2" x14ac:dyDescent="0.35">
      <c r="A15" s="1"/>
      <c r="B15" t="s">
        <v>22</v>
      </c>
    </row>
    <row r="16" spans="1:2" ht="15" x14ac:dyDescent="0.25">
      <c r="B16" s="2"/>
    </row>
    <row r="17" spans="1:2" x14ac:dyDescent="0.35">
      <c r="B17" s="4" t="s">
        <v>29</v>
      </c>
    </row>
    <row r="18" spans="1:2" x14ac:dyDescent="0.35">
      <c r="B18" s="11" t="s">
        <v>33</v>
      </c>
    </row>
    <row r="19" spans="1:2" x14ac:dyDescent="0.35">
      <c r="B19" s="12">
        <v>2016</v>
      </c>
    </row>
    <row r="20" spans="1:2" x14ac:dyDescent="0.35">
      <c r="B20" s="11" t="s">
        <v>32</v>
      </c>
    </row>
    <row r="21" spans="1:2" x14ac:dyDescent="0.35">
      <c r="B21" s="11" t="s">
        <v>31</v>
      </c>
    </row>
    <row r="22" spans="1:2" x14ac:dyDescent="0.35">
      <c r="B22" s="11" t="s">
        <v>30</v>
      </c>
    </row>
    <row r="24" spans="1:2" ht="15" x14ac:dyDescent="0.3">
      <c r="A24" s="1" t="s">
        <v>4</v>
      </c>
    </row>
    <row r="25" spans="1:2" x14ac:dyDescent="0.35">
      <c r="A25" s="5" t="s">
        <v>12</v>
      </c>
    </row>
    <row r="26" spans="1:2" x14ac:dyDescent="0.35">
      <c r="A26" s="5" t="s">
        <v>13</v>
      </c>
    </row>
    <row r="27" spans="1:2" ht="15" x14ac:dyDescent="0.3">
      <c r="A27">
        <v>1.0549999999999999</v>
      </c>
    </row>
    <row r="28" spans="1:2" ht="15" x14ac:dyDescent="0.3">
      <c r="A28" t="s">
        <v>5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7"/>
  <sheetViews>
    <sheetView workbookViewId="0"/>
  </sheetViews>
  <sheetFormatPr defaultRowHeight="14.5" x14ac:dyDescent="0.35"/>
  <cols>
    <col min="1" max="1" width="13.81640625" customWidth="1"/>
    <col min="2" max="2" width="9.54296875" customWidth="1"/>
  </cols>
  <sheetData>
    <row r="1" spans="1:37" x14ac:dyDescent="0.35">
      <c r="A1" s="4" t="s">
        <v>16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</row>
    <row r="2" spans="1:37" s="1" customFormat="1" x14ac:dyDescent="0.35">
      <c r="A2" s="1" t="s">
        <v>3</v>
      </c>
      <c r="B2" s="1">
        <v>2015</v>
      </c>
      <c r="C2" s="1">
        <v>2016</v>
      </c>
      <c r="D2" s="1">
        <v>2017</v>
      </c>
      <c r="E2" s="1">
        <v>2018</v>
      </c>
      <c r="F2" s="1">
        <v>2019</v>
      </c>
      <c r="G2" s="1">
        <v>2020</v>
      </c>
      <c r="H2" s="1">
        <v>2021</v>
      </c>
      <c r="I2" s="1">
        <v>2022</v>
      </c>
      <c r="J2" s="1">
        <v>2023</v>
      </c>
      <c r="K2" s="1">
        <v>2024</v>
      </c>
      <c r="L2" s="1">
        <v>2025</v>
      </c>
      <c r="M2" s="1">
        <v>2026</v>
      </c>
      <c r="N2" s="1">
        <v>2027</v>
      </c>
      <c r="O2" s="1">
        <v>2028</v>
      </c>
      <c r="P2" s="1">
        <v>2029</v>
      </c>
      <c r="Q2" s="1">
        <v>2030</v>
      </c>
      <c r="R2" s="1">
        <v>2031</v>
      </c>
      <c r="S2" s="1">
        <v>2032</v>
      </c>
      <c r="T2" s="1">
        <v>2033</v>
      </c>
      <c r="U2" s="1">
        <v>2034</v>
      </c>
      <c r="V2" s="1">
        <v>2035</v>
      </c>
      <c r="W2" s="1">
        <v>2036</v>
      </c>
      <c r="X2" s="1">
        <v>2037</v>
      </c>
      <c r="Y2" s="1">
        <v>2038</v>
      </c>
      <c r="Z2" s="1">
        <v>2039</v>
      </c>
      <c r="AA2" s="1">
        <v>2040</v>
      </c>
      <c r="AB2" s="1">
        <v>2041</v>
      </c>
      <c r="AC2" s="1">
        <v>2042</v>
      </c>
      <c r="AD2" s="1">
        <v>2043</v>
      </c>
      <c r="AE2" s="1">
        <v>2044</v>
      </c>
      <c r="AF2" s="1">
        <v>2045</v>
      </c>
      <c r="AG2" s="1">
        <v>2046</v>
      </c>
      <c r="AH2" s="1">
        <v>2047</v>
      </c>
      <c r="AI2" s="1">
        <v>2048</v>
      </c>
      <c r="AJ2" s="1">
        <v>2049</v>
      </c>
      <c r="AK2" s="1">
        <v>2050</v>
      </c>
    </row>
    <row r="3" spans="1:37" x14ac:dyDescent="0.35">
      <c r="A3" s="1" t="s">
        <v>14</v>
      </c>
      <c r="B3">
        <v>762923889591.37695</v>
      </c>
      <c r="C3">
        <v>785002436146.79395</v>
      </c>
      <c r="D3">
        <v>806343637997.19202</v>
      </c>
      <c r="E3">
        <v>827236879402.72205</v>
      </c>
      <c r="F3">
        <v>847669123688.11597</v>
      </c>
      <c r="G3">
        <v>867567362224.49707</v>
      </c>
      <c r="H3">
        <v>886875694864.07703</v>
      </c>
      <c r="I3">
        <v>905577929241.18604</v>
      </c>
      <c r="J3">
        <v>923695873726.177</v>
      </c>
      <c r="K3">
        <v>941288727084.99304</v>
      </c>
      <c r="L3">
        <v>958433656647.59998</v>
      </c>
      <c r="M3">
        <v>975218810963.79504</v>
      </c>
      <c r="N3">
        <v>991729987994.724</v>
      </c>
      <c r="O3">
        <v>1008023314104.47</v>
      </c>
      <c r="P3">
        <v>1024108708629</v>
      </c>
      <c r="Q3">
        <v>1039974461427.4401</v>
      </c>
      <c r="R3">
        <v>1055600432830.5701</v>
      </c>
      <c r="S3">
        <v>1070960588391.1899</v>
      </c>
      <c r="T3">
        <v>1086020164051.3199</v>
      </c>
      <c r="U3">
        <v>1100731461786.7</v>
      </c>
      <c r="V3">
        <v>1115050926500.1399</v>
      </c>
      <c r="W3">
        <v>1128946438333.01</v>
      </c>
      <c r="X3">
        <v>1142400802746.45</v>
      </c>
      <c r="Y3">
        <v>1155412594222.51</v>
      </c>
      <c r="Z3">
        <v>1167989266784.45</v>
      </c>
      <c r="AA3">
        <v>1180142568821.5598</v>
      </c>
      <c r="AB3">
        <v>1191882143412.3701</v>
      </c>
      <c r="AC3">
        <v>1203196662471.1401</v>
      </c>
      <c r="AD3">
        <v>1214058288395.5999</v>
      </c>
      <c r="AE3">
        <v>1224438038427.8701</v>
      </c>
      <c r="AF3">
        <v>1234315402794.1799</v>
      </c>
      <c r="AG3">
        <v>1243691709473.8398</v>
      </c>
      <c r="AH3">
        <v>1252597578758.9102</v>
      </c>
      <c r="AI3">
        <v>1261076303065.51</v>
      </c>
      <c r="AJ3">
        <v>1269179857627.3999</v>
      </c>
      <c r="AK3">
        <v>1276964657301.95</v>
      </c>
    </row>
    <row r="4" spans="1:37" x14ac:dyDescent="0.35">
      <c r="A4" s="1" t="s">
        <v>6</v>
      </c>
      <c r="B4">
        <f>B3*About!$A$27</f>
        <v>804884703518.90259</v>
      </c>
      <c r="C4">
        <f>C3*About!$A$27</f>
        <v>828177570134.86755</v>
      </c>
      <c r="D4">
        <f>D3*About!$A$27</f>
        <v>850692538087.03748</v>
      </c>
      <c r="E4">
        <f>E3*About!$A$27</f>
        <v>872734907769.8717</v>
      </c>
      <c r="F4">
        <f>F3*About!$A$27</f>
        <v>894290925490.96228</v>
      </c>
      <c r="G4">
        <f>G3*About!$A$27</f>
        <v>915283567146.84436</v>
      </c>
      <c r="H4">
        <f>H3*About!$A$27</f>
        <v>935653858081.6012</v>
      </c>
      <c r="I4">
        <f>I3*About!$A$27</f>
        <v>955384715349.45117</v>
      </c>
      <c r="J4">
        <f>J3*About!$A$27</f>
        <v>974499146781.1167</v>
      </c>
      <c r="K4">
        <f>K3*About!$A$27</f>
        <v>993059607074.6676</v>
      </c>
      <c r="L4">
        <f>L3*About!$A$27</f>
        <v>1011147507763.2179</v>
      </c>
      <c r="M4">
        <f>M3*About!$A$27</f>
        <v>1028855845566.8037</v>
      </c>
      <c r="N4">
        <f>N3*About!$A$27</f>
        <v>1046275137334.4337</v>
      </c>
      <c r="O4">
        <f>O3*About!$A$27</f>
        <v>1063464596380.2157</v>
      </c>
      <c r="P4">
        <f>P3*About!$A$27</f>
        <v>1080434687603.595</v>
      </c>
      <c r="Q4">
        <f>Q3*About!$A$27</f>
        <v>1097173056805.9492</v>
      </c>
      <c r="R4">
        <f>R3*About!$A$27</f>
        <v>1113658456636.2515</v>
      </c>
      <c r="S4">
        <f>S3*About!$A$27</f>
        <v>1129863420752.7053</v>
      </c>
      <c r="T4">
        <f>T3*About!$A$27</f>
        <v>1145751273074.1426</v>
      </c>
      <c r="U4">
        <f>U3*About!$A$27</f>
        <v>1161271692184.9683</v>
      </c>
      <c r="V4">
        <f>V3*About!$A$27</f>
        <v>1176378727457.6475</v>
      </c>
      <c r="W4">
        <f>W3*About!$A$27</f>
        <v>1191038492441.3254</v>
      </c>
      <c r="X4">
        <f>X3*About!$A$27</f>
        <v>1205232846897.5046</v>
      </c>
      <c r="Y4">
        <f>Y3*About!$A$27</f>
        <v>1218960286904.748</v>
      </c>
      <c r="Z4">
        <f>Z3*About!$A$27</f>
        <v>1232228676457.5947</v>
      </c>
      <c r="AA4">
        <f>AA3*About!$A$27</f>
        <v>1245050410106.7456</v>
      </c>
      <c r="AB4">
        <f>AB3*About!$A$27</f>
        <v>1257435661300.0503</v>
      </c>
      <c r="AC4">
        <f>AC3*About!$A$27</f>
        <v>1269372478907.0527</v>
      </c>
      <c r="AD4">
        <f>AD3*About!$A$27</f>
        <v>1280831494257.3577</v>
      </c>
      <c r="AE4">
        <f>AE3*About!$A$27</f>
        <v>1291782130541.4028</v>
      </c>
      <c r="AF4">
        <f>AF3*About!$A$27</f>
        <v>1302202749947.8599</v>
      </c>
      <c r="AG4">
        <f>AG3*About!$A$27</f>
        <v>1312094753494.9009</v>
      </c>
      <c r="AH4">
        <f>AH3*About!$A$27</f>
        <v>1321490445590.6501</v>
      </c>
      <c r="AI4">
        <f>AI3*About!$A$27</f>
        <v>1330435499734.113</v>
      </c>
      <c r="AJ4">
        <f>AJ3*About!$A$27</f>
        <v>1338984749796.9067</v>
      </c>
      <c r="AK4">
        <f>AK3*About!$A$27</f>
        <v>1347197713453.5571</v>
      </c>
    </row>
    <row r="6" spans="1:37" x14ac:dyDescent="0.35">
      <c r="A6" s="4" t="s">
        <v>15</v>
      </c>
      <c r="B6" s="7"/>
      <c r="C6" s="7"/>
      <c r="D6" s="7"/>
      <c r="E6" s="7"/>
      <c r="F6" s="7"/>
    </row>
    <row r="7" spans="1:37" x14ac:dyDescent="0.35">
      <c r="A7" s="1" t="s">
        <v>3</v>
      </c>
      <c r="B7" s="1">
        <v>2010</v>
      </c>
      <c r="C7" s="1">
        <v>2020</v>
      </c>
      <c r="D7" s="1">
        <v>2030</v>
      </c>
      <c r="E7" s="1">
        <v>2040</v>
      </c>
      <c r="F7" s="1">
        <v>2050</v>
      </c>
    </row>
    <row r="8" spans="1:37" x14ac:dyDescent="0.35">
      <c r="A8" s="1" t="s">
        <v>17</v>
      </c>
      <c r="B8">
        <v>402</v>
      </c>
      <c r="C8">
        <v>458</v>
      </c>
      <c r="D8">
        <v>503</v>
      </c>
      <c r="E8">
        <v>541</v>
      </c>
      <c r="F8">
        <v>525</v>
      </c>
    </row>
    <row r="10" spans="1:37" x14ac:dyDescent="0.35">
      <c r="A10" s="4" t="s">
        <v>15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</row>
    <row r="11" spans="1:37" s="1" customFormat="1" x14ac:dyDescent="0.35">
      <c r="A11" s="1" t="s">
        <v>3</v>
      </c>
      <c r="B11" s="1">
        <v>2015</v>
      </c>
      <c r="C11" s="1">
        <v>2016</v>
      </c>
      <c r="D11" s="1">
        <v>2017</v>
      </c>
      <c r="E11" s="1">
        <v>2018</v>
      </c>
      <c r="F11" s="1">
        <v>2019</v>
      </c>
      <c r="G11" s="1">
        <v>2020</v>
      </c>
      <c r="H11" s="1">
        <v>2021</v>
      </c>
      <c r="I11" s="1">
        <v>2022</v>
      </c>
      <c r="J11" s="1">
        <v>2023</v>
      </c>
      <c r="K11" s="1">
        <v>2024</v>
      </c>
      <c r="L11" s="1">
        <v>2025</v>
      </c>
      <c r="M11" s="1">
        <v>2026</v>
      </c>
      <c r="N11" s="1">
        <v>2027</v>
      </c>
      <c r="O11" s="1">
        <v>2028</v>
      </c>
      <c r="P11" s="1">
        <v>2029</v>
      </c>
      <c r="Q11" s="1">
        <v>2030</v>
      </c>
      <c r="R11" s="1">
        <v>2031</v>
      </c>
      <c r="S11" s="1">
        <v>2032</v>
      </c>
      <c r="T11" s="1">
        <v>2033</v>
      </c>
      <c r="U11" s="1">
        <v>2034</v>
      </c>
      <c r="V11" s="1">
        <v>2035</v>
      </c>
      <c r="W11" s="1">
        <v>2036</v>
      </c>
      <c r="X11" s="1">
        <v>2037</v>
      </c>
      <c r="Y11" s="1">
        <v>2038</v>
      </c>
      <c r="Z11" s="1">
        <v>2039</v>
      </c>
      <c r="AA11" s="1">
        <v>2040</v>
      </c>
      <c r="AB11" s="1">
        <v>2041</v>
      </c>
      <c r="AC11" s="1">
        <v>2042</v>
      </c>
      <c r="AD11" s="1">
        <v>2043</v>
      </c>
      <c r="AE11" s="1">
        <v>2044</v>
      </c>
      <c r="AF11" s="1">
        <v>2045</v>
      </c>
      <c r="AG11" s="1">
        <v>2046</v>
      </c>
      <c r="AH11" s="1">
        <v>2047</v>
      </c>
      <c r="AI11" s="1">
        <v>2048</v>
      </c>
      <c r="AJ11" s="1">
        <v>2049</v>
      </c>
      <c r="AK11" s="1">
        <v>2050</v>
      </c>
    </row>
    <row r="12" spans="1:37" x14ac:dyDescent="0.35">
      <c r="A12" s="1" t="s">
        <v>17</v>
      </c>
      <c r="B12">
        <f>TREND($B8:$C8,$B$7:$C$7,B$11)</f>
        <v>430</v>
      </c>
      <c r="C12">
        <f t="shared" ref="C12:G12" si="0">TREND($B8:$C8,$B$7:$C$7,C$11)</f>
        <v>435.59999999999854</v>
      </c>
      <c r="D12">
        <f t="shared" si="0"/>
        <v>441.19999999999891</v>
      </c>
      <c r="E12">
        <f t="shared" si="0"/>
        <v>446.79999999999927</v>
      </c>
      <c r="F12">
        <f t="shared" si="0"/>
        <v>452.39999999999964</v>
      </c>
      <c r="G12">
        <f t="shared" si="0"/>
        <v>458</v>
      </c>
      <c r="H12">
        <f>TREND($C8:$D8,$C$7:$D$7,H$11)</f>
        <v>462.5</v>
      </c>
      <c r="I12">
        <f t="shared" ref="I12:R12" si="1">TREND($C8:$D8,$C$7:$D$7,I$11)</f>
        <v>467</v>
      </c>
      <c r="J12">
        <f t="shared" si="1"/>
        <v>471.5</v>
      </c>
      <c r="K12">
        <f t="shared" si="1"/>
        <v>476</v>
      </c>
      <c r="L12">
        <f t="shared" si="1"/>
        <v>480.5</v>
      </c>
      <c r="M12">
        <f t="shared" si="1"/>
        <v>485</v>
      </c>
      <c r="N12">
        <f t="shared" si="1"/>
        <v>489.5</v>
      </c>
      <c r="O12">
        <f t="shared" si="1"/>
        <v>494</v>
      </c>
      <c r="P12">
        <f t="shared" si="1"/>
        <v>498.5</v>
      </c>
      <c r="Q12">
        <f t="shared" si="1"/>
        <v>503</v>
      </c>
      <c r="R12">
        <f>TREND($D8:$E8,$D$7:$E$7,R$11)</f>
        <v>506.79999999999927</v>
      </c>
      <c r="S12">
        <f t="shared" ref="S12:AB12" si="2">TREND($D8:$E8,$D$7:$E$7,S$11)</f>
        <v>510.59999999999945</v>
      </c>
      <c r="T12">
        <f t="shared" si="2"/>
        <v>514.39999999999964</v>
      </c>
      <c r="U12">
        <f t="shared" si="2"/>
        <v>518.19999999999982</v>
      </c>
      <c r="V12">
        <f t="shared" si="2"/>
        <v>522</v>
      </c>
      <c r="W12">
        <f t="shared" si="2"/>
        <v>525.79999999999927</v>
      </c>
      <c r="X12">
        <f t="shared" si="2"/>
        <v>529.59999999999945</v>
      </c>
      <c r="Y12">
        <f t="shared" si="2"/>
        <v>533.39999999999964</v>
      </c>
      <c r="Z12">
        <f t="shared" si="2"/>
        <v>537.19999999999982</v>
      </c>
      <c r="AA12">
        <f t="shared" si="2"/>
        <v>541</v>
      </c>
      <c r="AB12">
        <f>TREND($E8:$F8,$E$7:$F$7,AB$11)</f>
        <v>539.39999999999964</v>
      </c>
      <c r="AC12">
        <f t="shared" ref="AC12:AK12" si="3">TREND($E8:$F8,$E$7:$F$7,AC$11)</f>
        <v>537.79999999999973</v>
      </c>
      <c r="AD12">
        <f t="shared" si="3"/>
        <v>536.19999999999982</v>
      </c>
      <c r="AE12">
        <f t="shared" si="3"/>
        <v>534.59999999999991</v>
      </c>
      <c r="AF12">
        <f t="shared" si="3"/>
        <v>533</v>
      </c>
      <c r="AG12">
        <f t="shared" si="3"/>
        <v>531.39999999999964</v>
      </c>
      <c r="AH12">
        <f t="shared" si="3"/>
        <v>529.79999999999973</v>
      </c>
      <c r="AI12">
        <f t="shared" si="3"/>
        <v>528.19999999999982</v>
      </c>
      <c r="AJ12">
        <f t="shared" si="3"/>
        <v>526.59999999999991</v>
      </c>
      <c r="AK12">
        <f t="shared" si="3"/>
        <v>525</v>
      </c>
    </row>
    <row r="14" spans="1:37" x14ac:dyDescent="0.35">
      <c r="A14" s="4" t="s">
        <v>28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</row>
    <row r="15" spans="1:37" s="1" customFormat="1" x14ac:dyDescent="0.35">
      <c r="A15" s="1" t="s">
        <v>3</v>
      </c>
      <c r="B15" s="1">
        <v>2015</v>
      </c>
      <c r="C15" s="1">
        <v>2016</v>
      </c>
      <c r="D15" s="1">
        <v>2017</v>
      </c>
      <c r="E15" s="1">
        <v>2018</v>
      </c>
      <c r="F15" s="1">
        <v>2019</v>
      </c>
      <c r="G15" s="1">
        <v>2020</v>
      </c>
      <c r="H15" s="1">
        <v>2021</v>
      </c>
      <c r="I15" s="1">
        <v>2022</v>
      </c>
      <c r="J15" s="1">
        <v>2023</v>
      </c>
      <c r="K15" s="1">
        <v>2024</v>
      </c>
      <c r="L15" s="1">
        <v>2025</v>
      </c>
      <c r="M15" s="1">
        <v>2026</v>
      </c>
      <c r="N15" s="1">
        <v>2027</v>
      </c>
      <c r="O15" s="1">
        <v>2028</v>
      </c>
      <c r="P15" s="1">
        <v>2029</v>
      </c>
      <c r="Q15" s="1">
        <v>2030</v>
      </c>
      <c r="R15" s="1">
        <v>2031</v>
      </c>
      <c r="S15" s="1">
        <v>2032</v>
      </c>
      <c r="T15" s="1">
        <v>2033</v>
      </c>
      <c r="U15" s="1">
        <v>2034</v>
      </c>
      <c r="V15" s="1">
        <v>2035</v>
      </c>
      <c r="W15" s="1">
        <v>2036</v>
      </c>
      <c r="X15" s="1">
        <v>2037</v>
      </c>
      <c r="Y15" s="1">
        <v>2038</v>
      </c>
      <c r="Z15" s="1">
        <v>2039</v>
      </c>
      <c r="AA15" s="1">
        <v>2040</v>
      </c>
      <c r="AB15" s="1">
        <v>2041</v>
      </c>
      <c r="AC15" s="1">
        <v>2042</v>
      </c>
      <c r="AD15" s="1">
        <v>2043</v>
      </c>
      <c r="AE15" s="1">
        <v>2044</v>
      </c>
      <c r="AF15" s="1">
        <v>2045</v>
      </c>
      <c r="AG15" s="1">
        <v>2046</v>
      </c>
      <c r="AH15" s="1">
        <v>2047</v>
      </c>
      <c r="AI15" s="1">
        <v>2048</v>
      </c>
      <c r="AJ15" s="1">
        <v>2049</v>
      </c>
      <c r="AK15" s="1">
        <v>2050</v>
      </c>
    </row>
    <row r="16" spans="1:37" x14ac:dyDescent="0.35">
      <c r="A16" s="1" t="s">
        <v>18</v>
      </c>
      <c r="B16" s="3">
        <f>B12*10^12/B4</f>
        <v>534.23800715812899</v>
      </c>
      <c r="C16" s="3">
        <f t="shared" ref="C16:AK16" si="4">C12*10^12/C4</f>
        <v>525.97415784764814</v>
      </c>
      <c r="D16" s="3">
        <f t="shared" si="4"/>
        <v>518.63626427490556</v>
      </c>
      <c r="E16" s="3">
        <f t="shared" si="4"/>
        <v>511.95385451204424</v>
      </c>
      <c r="F16" s="3">
        <f t="shared" si="4"/>
        <v>505.8756463973217</v>
      </c>
      <c r="G16" s="3">
        <f t="shared" si="4"/>
        <v>500.39137207247637</v>
      </c>
      <c r="H16" s="3">
        <f t="shared" si="4"/>
        <v>494.30673106855716</v>
      </c>
      <c r="I16" s="3">
        <f t="shared" si="4"/>
        <v>488.8083224454615</v>
      </c>
      <c r="J16" s="3">
        <f t="shared" si="4"/>
        <v>483.8382891944226</v>
      </c>
      <c r="K16" s="3">
        <f t="shared" si="4"/>
        <v>479.32671574689255</v>
      </c>
      <c r="L16" s="3">
        <f t="shared" si="4"/>
        <v>475.20267449694342</v>
      </c>
      <c r="M16" s="3">
        <f t="shared" si="4"/>
        <v>471.39742859973757</v>
      </c>
      <c r="N16" s="3">
        <f t="shared" si="4"/>
        <v>467.85016916973257</v>
      </c>
      <c r="O16" s="3">
        <f t="shared" si="4"/>
        <v>464.51945996271081</v>
      </c>
      <c r="P16" s="3">
        <f t="shared" si="4"/>
        <v>461.38837055081359</v>
      </c>
      <c r="Q16" s="3">
        <f t="shared" si="4"/>
        <v>458.45092246825266</v>
      </c>
      <c r="R16" s="3">
        <f t="shared" si="4"/>
        <v>455.0766861958403</v>
      </c>
      <c r="S16" s="3">
        <f t="shared" si="4"/>
        <v>451.91302826658648</v>
      </c>
      <c r="T16" s="3">
        <f t="shared" si="4"/>
        <v>448.96306213112308</v>
      </c>
      <c r="U16" s="3">
        <f t="shared" si="4"/>
        <v>446.23493665379084</v>
      </c>
      <c r="V16" s="3">
        <f t="shared" si="4"/>
        <v>443.73464753832292</v>
      </c>
      <c r="W16" s="3">
        <f t="shared" si="4"/>
        <v>441.46348194191711</v>
      </c>
      <c r="X16" s="3">
        <f t="shared" si="4"/>
        <v>439.4171643788909</v>
      </c>
      <c r="Y16" s="3">
        <f t="shared" si="4"/>
        <v>437.58603600978557</v>
      </c>
      <c r="Z16" s="3">
        <f t="shared" si="4"/>
        <v>435.95804111972126</v>
      </c>
      <c r="AA16" s="3">
        <f t="shared" si="4"/>
        <v>434.52055885320885</v>
      </c>
      <c r="AB16" s="3">
        <f t="shared" si="4"/>
        <v>428.96826978989867</v>
      </c>
      <c r="AC16" s="3">
        <f t="shared" si="4"/>
        <v>423.67390890895399</v>
      </c>
      <c r="AD16" s="3">
        <f t="shared" si="4"/>
        <v>418.63430311018027</v>
      </c>
      <c r="AE16" s="3">
        <f t="shared" si="4"/>
        <v>413.84687662147957</v>
      </c>
      <c r="AF16" s="3">
        <f t="shared" si="4"/>
        <v>409.30646170217449</v>
      </c>
      <c r="AG16" s="3">
        <f t="shared" si="4"/>
        <v>405.00123835154471</v>
      </c>
      <c r="AH16" s="3">
        <f t="shared" si="4"/>
        <v>400.9109575992444</v>
      </c>
      <c r="AI16" s="3">
        <f t="shared" si="4"/>
        <v>397.01285789920695</v>
      </c>
      <c r="AJ16" s="3">
        <f t="shared" si="4"/>
        <v>393.28304529224329</v>
      </c>
      <c r="AK16" s="3">
        <f t="shared" si="4"/>
        <v>389.69781106156745</v>
      </c>
    </row>
    <row r="17" spans="1:37" x14ac:dyDescent="0.35">
      <c r="A17" s="1" t="s">
        <v>27</v>
      </c>
      <c r="B17" s="3">
        <f>B16*'Poland Inventory'!$B$5</f>
        <v>426.89304909718288</v>
      </c>
      <c r="C17" s="3">
        <f>C16*'Poland Inventory'!$B$5</f>
        <v>420.2896629992959</v>
      </c>
      <c r="D17" s="3">
        <f>D16*'Poland Inventory'!$B$5</f>
        <v>414.42617945966163</v>
      </c>
      <c r="E17" s="3">
        <f>E16*'Poland Inventory'!$B$5</f>
        <v>409.0864727357627</v>
      </c>
      <c r="F17" s="3">
        <f>F16*'Poland Inventory'!$B$5</f>
        <v>404.22956484007801</v>
      </c>
      <c r="G17" s="3">
        <f>G16*'Poland Inventory'!$B$5</f>
        <v>399.84725104501018</v>
      </c>
      <c r="H17" s="3">
        <f>H16*'Poland Inventory'!$B$5</f>
        <v>394.9852028267598</v>
      </c>
      <c r="I17" s="3">
        <f>I16*'Poland Inventory'!$B$5</f>
        <v>390.59159475162187</v>
      </c>
      <c r="J17" s="3">
        <f>J16*'Poland Inventory'!$B$5</f>
        <v>386.62019507540532</v>
      </c>
      <c r="K17" s="3">
        <f>K16*'Poland Inventory'!$B$5</f>
        <v>383.01513643218539</v>
      </c>
      <c r="L17" s="3">
        <f>L16*'Poland Inventory'!$B$5</f>
        <v>379.71974276830434</v>
      </c>
      <c r="M17" s="3">
        <f>M16*'Poland Inventory'!$B$5</f>
        <v>376.67908859945572</v>
      </c>
      <c r="N17" s="3">
        <f>N16*'Poland Inventory'!$B$5</f>
        <v>373.84458342812042</v>
      </c>
      <c r="O17" s="3">
        <f>O16*'Poland Inventory'!$B$5</f>
        <v>371.18311683459757</v>
      </c>
      <c r="P17" s="3">
        <f>P16*'Poland Inventory'!$B$5</f>
        <v>368.68116023822785</v>
      </c>
      <c r="Q17" s="3">
        <f>Q16*'Poland Inventory'!$B$5</f>
        <v>366.33393643212014</v>
      </c>
      <c r="R17" s="3">
        <f>R16*'Poland Inventory'!$B$5</f>
        <v>363.6376887084383</v>
      </c>
      <c r="S17" s="3">
        <f>S16*'Poland Inventory'!$B$5</f>
        <v>361.10970761831737</v>
      </c>
      <c r="T17" s="3">
        <f>T16*'Poland Inventory'!$B$5</f>
        <v>358.75248102375076</v>
      </c>
      <c r="U17" s="3">
        <f>U16*'Poland Inventory'!$B$5</f>
        <v>356.57252042990751</v>
      </c>
      <c r="V17" s="3">
        <f>V16*'Poland Inventory'!$B$5</f>
        <v>354.57461681798668</v>
      </c>
      <c r="W17" s="3">
        <f>W16*'Poland Inventory'!$B$5</f>
        <v>352.75979871544888</v>
      </c>
      <c r="X17" s="3">
        <f>X16*'Poland Inventory'!$B$5</f>
        <v>351.12464971407354</v>
      </c>
      <c r="Y17" s="3">
        <f>Y16*'Poland Inventory'!$B$5</f>
        <v>349.66145173433051</v>
      </c>
      <c r="Z17" s="3">
        <f>Z16*'Poland Inventory'!$B$5</f>
        <v>348.36057142775866</v>
      </c>
      <c r="AA17" s="3">
        <f>AA16*'Poland Inventory'!$B$5</f>
        <v>347.21192385953543</v>
      </c>
      <c r="AB17" s="3">
        <f>AB16*'Poland Inventory'!$B$5</f>
        <v>342.77526159300396</v>
      </c>
      <c r="AC17" s="3">
        <f>AC16*'Poland Inventory'!$B$5</f>
        <v>338.54470175037875</v>
      </c>
      <c r="AD17" s="3">
        <f>AD16*'Poland Inventory'!$B$5</f>
        <v>334.51770880554773</v>
      </c>
      <c r="AE17" s="3">
        <f>AE16*'Poland Inventory'!$B$5</f>
        <v>330.69222453878507</v>
      </c>
      <c r="AF17" s="3">
        <f>AF16*'Poland Inventory'!$B$5</f>
        <v>327.06411956853202</v>
      </c>
      <c r="AG17" s="3">
        <f>AG16*'Poland Inventory'!$B$5</f>
        <v>323.62394889821365</v>
      </c>
      <c r="AH17" s="3">
        <f>AH16*'Poland Inventory'!$B$5</f>
        <v>320.35553220262619</v>
      </c>
      <c r="AI17" s="3">
        <f>AI16*'Poland Inventory'!$B$5</f>
        <v>317.24068143510817</v>
      </c>
      <c r="AJ17" s="3">
        <f>AJ16*'Poland Inventory'!$B$5</f>
        <v>314.26030367273654</v>
      </c>
      <c r="AK17" s="3">
        <f>AK16*'Poland Inventory'!$B$5</f>
        <v>311.39545401405661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/>
  </sheetViews>
  <sheetFormatPr defaultRowHeight="14.5" x14ac:dyDescent="0.35"/>
  <cols>
    <col min="1" max="1" width="35.54296875" customWidth="1"/>
    <col min="2" max="2" width="25.08984375" style="8" customWidth="1"/>
  </cols>
  <sheetData>
    <row r="1" spans="1:2" x14ac:dyDescent="0.35">
      <c r="B1" s="8" t="s">
        <v>23</v>
      </c>
    </row>
    <row r="2" spans="1:2" x14ac:dyDescent="0.35">
      <c r="A2" t="s">
        <v>24</v>
      </c>
      <c r="B2" s="9">
        <v>277703.81</v>
      </c>
    </row>
    <row r="3" spans="1:2" x14ac:dyDescent="0.35">
      <c r="A3" t="s">
        <v>25</v>
      </c>
      <c r="B3" s="9">
        <v>347534.19</v>
      </c>
    </row>
    <row r="5" spans="1:2" x14ac:dyDescent="0.35">
      <c r="A5" t="s">
        <v>26</v>
      </c>
      <c r="B5" s="10">
        <f>B2/B3</f>
        <v>0.79906903548108454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K2"/>
  <sheetViews>
    <sheetView workbookViewId="0"/>
  </sheetViews>
  <sheetFormatPr defaultRowHeight="14.5" x14ac:dyDescent="0.35"/>
  <cols>
    <col min="1" max="1" width="14.90625" customWidth="1"/>
    <col min="2" max="37" width="9.6328125" customWidth="1"/>
  </cols>
  <sheetData>
    <row r="1" spans="1:37" x14ac:dyDescent="0.35">
      <c r="A1" t="s">
        <v>3</v>
      </c>
      <c r="B1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35">
      <c r="A2" t="s">
        <v>6</v>
      </c>
      <c r="B2">
        <f>'Poland Data'!B4</f>
        <v>804884703518.90259</v>
      </c>
      <c r="C2">
        <f>'Poland Data'!C4</f>
        <v>828177570134.86755</v>
      </c>
      <c r="D2">
        <f>'Poland Data'!D4</f>
        <v>850692538087.03748</v>
      </c>
      <c r="E2">
        <f>'Poland Data'!E4</f>
        <v>872734907769.8717</v>
      </c>
      <c r="F2">
        <f>'Poland Data'!F4</f>
        <v>894290925490.96228</v>
      </c>
      <c r="G2">
        <f>'Poland Data'!G4</f>
        <v>915283567146.84436</v>
      </c>
      <c r="H2">
        <f>'Poland Data'!H4</f>
        <v>935653858081.6012</v>
      </c>
      <c r="I2">
        <f>'Poland Data'!I4</f>
        <v>955384715349.45117</v>
      </c>
      <c r="J2">
        <f>'Poland Data'!J4</f>
        <v>974499146781.1167</v>
      </c>
      <c r="K2">
        <f>'Poland Data'!K4</f>
        <v>993059607074.6676</v>
      </c>
      <c r="L2">
        <f>'Poland Data'!L4</f>
        <v>1011147507763.2179</v>
      </c>
      <c r="M2">
        <f>'Poland Data'!M4</f>
        <v>1028855845566.8037</v>
      </c>
      <c r="N2">
        <f>'Poland Data'!N4</f>
        <v>1046275137334.4337</v>
      </c>
      <c r="O2">
        <f>'Poland Data'!O4</f>
        <v>1063464596380.2157</v>
      </c>
      <c r="P2">
        <f>'Poland Data'!P4</f>
        <v>1080434687603.595</v>
      </c>
      <c r="Q2">
        <f>'Poland Data'!Q4</f>
        <v>1097173056805.9492</v>
      </c>
      <c r="R2">
        <f>'Poland Data'!R4</f>
        <v>1113658456636.2515</v>
      </c>
      <c r="S2">
        <f>'Poland Data'!S4</f>
        <v>1129863420752.7053</v>
      </c>
      <c r="T2">
        <f>'Poland Data'!T4</f>
        <v>1145751273074.1426</v>
      </c>
      <c r="U2">
        <f>'Poland Data'!U4</f>
        <v>1161271692184.9683</v>
      </c>
      <c r="V2">
        <f>'Poland Data'!V4</f>
        <v>1176378727457.6475</v>
      </c>
      <c r="W2">
        <f>'Poland Data'!W4</f>
        <v>1191038492441.3254</v>
      </c>
      <c r="X2">
        <f>'Poland Data'!X4</f>
        <v>1205232846897.5046</v>
      </c>
      <c r="Y2">
        <f>'Poland Data'!Y4</f>
        <v>1218960286904.748</v>
      </c>
      <c r="Z2">
        <f>'Poland Data'!Z4</f>
        <v>1232228676457.5947</v>
      </c>
      <c r="AA2">
        <f>'Poland Data'!AA4</f>
        <v>1245050410106.7456</v>
      </c>
      <c r="AB2">
        <f>'Poland Data'!AB4</f>
        <v>1257435661300.0503</v>
      </c>
      <c r="AC2">
        <f>'Poland Data'!AC4</f>
        <v>1269372478907.0527</v>
      </c>
      <c r="AD2">
        <f>'Poland Data'!AD4</f>
        <v>1280831494257.3577</v>
      </c>
      <c r="AE2">
        <f>'Poland Data'!AE4</f>
        <v>1291782130541.4028</v>
      </c>
      <c r="AF2">
        <f>'Poland Data'!AF4</f>
        <v>1302202749947.8599</v>
      </c>
      <c r="AG2">
        <f>'Poland Data'!AG4</f>
        <v>1312094753494.9009</v>
      </c>
      <c r="AH2">
        <f>'Poland Data'!AH4</f>
        <v>1321490445590.6501</v>
      </c>
      <c r="AI2">
        <f>'Poland Data'!AI4</f>
        <v>1330435499734.113</v>
      </c>
      <c r="AJ2">
        <f>'Poland Data'!AJ4</f>
        <v>1338984749796.9067</v>
      </c>
      <c r="AK2">
        <f>'Poland Data'!AK4</f>
        <v>1347197713453.5571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K2"/>
  <sheetViews>
    <sheetView workbookViewId="0"/>
  </sheetViews>
  <sheetFormatPr defaultRowHeight="14.5" x14ac:dyDescent="0.35"/>
  <cols>
    <col min="1" max="1" width="35.90625" customWidth="1"/>
  </cols>
  <sheetData>
    <row r="1" spans="1:37" x14ac:dyDescent="0.25">
      <c r="A1" t="s">
        <v>3</v>
      </c>
      <c r="B1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25">
      <c r="A2" t="s">
        <v>7</v>
      </c>
      <c r="B2" s="3">
        <f>'Poland Data'!B17</f>
        <v>426.89304909718288</v>
      </c>
      <c r="C2" s="3">
        <f>'Poland Data'!C17</f>
        <v>420.2896629992959</v>
      </c>
      <c r="D2" s="3">
        <f>'Poland Data'!D17</f>
        <v>414.42617945966163</v>
      </c>
      <c r="E2" s="3">
        <f>'Poland Data'!E17</f>
        <v>409.0864727357627</v>
      </c>
      <c r="F2" s="3">
        <f>'Poland Data'!F17</f>
        <v>404.22956484007801</v>
      </c>
      <c r="G2" s="3">
        <f>'Poland Data'!G17</f>
        <v>399.84725104501018</v>
      </c>
      <c r="H2" s="3">
        <f>'Poland Data'!H17</f>
        <v>394.9852028267598</v>
      </c>
      <c r="I2" s="3">
        <f>'Poland Data'!I17</f>
        <v>390.59159475162187</v>
      </c>
      <c r="J2" s="3">
        <f>'Poland Data'!J17</f>
        <v>386.62019507540532</v>
      </c>
      <c r="K2" s="3">
        <f>'Poland Data'!K17</f>
        <v>383.01513643218539</v>
      </c>
      <c r="L2" s="3">
        <f>'Poland Data'!L17</f>
        <v>379.71974276830434</v>
      </c>
      <c r="M2" s="3">
        <f>'Poland Data'!M17</f>
        <v>376.67908859945572</v>
      </c>
      <c r="N2" s="3">
        <f>'Poland Data'!N17</f>
        <v>373.84458342812042</v>
      </c>
      <c r="O2" s="3">
        <f>'Poland Data'!O17</f>
        <v>371.18311683459757</v>
      </c>
      <c r="P2" s="3">
        <f>'Poland Data'!P17</f>
        <v>368.68116023822785</v>
      </c>
      <c r="Q2" s="3">
        <f>'Poland Data'!Q17</f>
        <v>366.33393643212014</v>
      </c>
      <c r="R2" s="3">
        <f>'Poland Data'!R17</f>
        <v>363.6376887084383</v>
      </c>
      <c r="S2" s="3">
        <f>'Poland Data'!S17</f>
        <v>361.10970761831737</v>
      </c>
      <c r="T2" s="3">
        <f>'Poland Data'!T17</f>
        <v>358.75248102375076</v>
      </c>
      <c r="U2" s="3">
        <f>'Poland Data'!U17</f>
        <v>356.57252042990751</v>
      </c>
      <c r="V2" s="3">
        <f>'Poland Data'!V17</f>
        <v>354.57461681798668</v>
      </c>
      <c r="W2" s="3">
        <f>'Poland Data'!W17</f>
        <v>352.75979871544888</v>
      </c>
      <c r="X2" s="3">
        <f>'Poland Data'!X17</f>
        <v>351.12464971407354</v>
      </c>
      <c r="Y2" s="3">
        <f>'Poland Data'!Y17</f>
        <v>349.66145173433051</v>
      </c>
      <c r="Z2" s="3">
        <f>'Poland Data'!Z17</f>
        <v>348.36057142775866</v>
      </c>
      <c r="AA2" s="3">
        <f>'Poland Data'!AA17</f>
        <v>347.21192385953543</v>
      </c>
      <c r="AB2" s="3">
        <f>'Poland Data'!AB17</f>
        <v>342.77526159300396</v>
      </c>
      <c r="AC2" s="3">
        <f>'Poland Data'!AC17</f>
        <v>338.54470175037875</v>
      </c>
      <c r="AD2" s="3">
        <f>'Poland Data'!AD17</f>
        <v>334.51770880554773</v>
      </c>
      <c r="AE2" s="3">
        <f>'Poland Data'!AE17</f>
        <v>330.69222453878507</v>
      </c>
      <c r="AF2" s="3">
        <f>'Poland Data'!AF17</f>
        <v>327.06411956853202</v>
      </c>
      <c r="AG2" s="3">
        <f>'Poland Data'!AG17</f>
        <v>323.62394889821365</v>
      </c>
      <c r="AH2" s="3">
        <f>'Poland Data'!AH17</f>
        <v>320.35553220262619</v>
      </c>
      <c r="AI2" s="3">
        <f>'Poland Data'!AI17</f>
        <v>317.24068143510817</v>
      </c>
      <c r="AJ2" s="3">
        <f>'Poland Data'!AJ17</f>
        <v>314.26030367273654</v>
      </c>
      <c r="AK2" s="3">
        <f>'Poland Data'!AK17</f>
        <v>311.39545401405661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Poland Data</vt:lpstr>
      <vt:lpstr>Poland Inventory</vt:lpstr>
      <vt:lpstr>BGRC-BG</vt:lpstr>
      <vt:lpstr>BGRC-BEWCEI</vt:lpstr>
    </vt:vector>
  </TitlesOfParts>
  <Company>EnergyInnovation.org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2015-06-23T01:03:27Z</dcterms:created>
  <dcterms:modified xsi:type="dcterms:W3CDTF">2016-11-14T10:29:16Z</dcterms:modified>
</cp:coreProperties>
</file>