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18200" windowHeight="4020" tabRatio="776"/>
  </bookViews>
  <sheets>
    <sheet name="About" sheetId="1" r:id="rId1"/>
    <sheet name="Poland Residential Energy Use" sheetId="35" r:id="rId2"/>
    <sheet name="II.B.10" sheetId="32" r:id="rId3"/>
    <sheet name="Table II.B.3" sheetId="33" r:id="rId4"/>
    <sheet name="Table II.B.4" sheetId="34" r:id="rId5"/>
    <sheet name="Total Fuel Use" sheetId="37" r:id="rId6"/>
    <sheet name="Component Frac of Fuel Use" sheetId="36" r:id="rId7"/>
    <sheet name="BCEU-urban-residential-heating" sheetId="18" r:id="rId8"/>
    <sheet name="BCEU-urban-residential-cooling" sheetId="20" r:id="rId9"/>
    <sheet name="BCEU-urban-residential-lighting" sheetId="11" r:id="rId10"/>
    <sheet name="BCEU-urban-residential-appl" sheetId="12" r:id="rId11"/>
    <sheet name="BCEU-urban-residential-other" sheetId="13" r:id="rId12"/>
    <sheet name="BCEU-rural-residential-heating" sheetId="23" r:id="rId13"/>
    <sheet name="BCEU-rural-residential-cooling" sheetId="24" r:id="rId14"/>
    <sheet name="BCEU-rural-residential-lighting" sheetId="25" r:id="rId15"/>
    <sheet name="BCEU-rural-residential-appl" sheetId="26" r:id="rId16"/>
    <sheet name="BCEU-rural-residential-other" sheetId="27" r:id="rId17"/>
    <sheet name="BCEU-commercial-heating" sheetId="21" r:id="rId18"/>
    <sheet name="BCEU-commercial-cooling" sheetId="14" r:id="rId19"/>
    <sheet name="BCEU-commercial-lighting" sheetId="15" r:id="rId20"/>
    <sheet name="BCEU-commercial-appl" sheetId="16" r:id="rId21"/>
    <sheet name="BCEU-commercial-other" sheetId="17" r:id="rId22"/>
  </sheets>
  <externalReferences>
    <externalReference r:id="rId23"/>
    <externalReference r:id="rId24"/>
    <externalReference r:id="rId25"/>
  </externalReferences>
  <definedNames>
    <definedName name="__123Graph_A" hidden="1">[1]DATA!#REF!</definedName>
    <definedName name="__123Graph_B" hidden="1">[2]netflux!$B$17:$B$157</definedName>
    <definedName name="__123Graph_C" hidden="1">[2]netflux!$F$17:$F$147</definedName>
    <definedName name="__123Graph_D" hidden="1">[2]netflux!$D$17:$D$147</definedName>
    <definedName name="__123Graph_E" hidden="1">[2]netflux!$G$17:$G$147</definedName>
    <definedName name="__123Graph_F" hidden="1">[2]netflux!$C$17:$C$147</definedName>
    <definedName name="__123Graph_X" hidden="1">[1]DATA!#REF!</definedName>
    <definedName name="_10__123Graph_BMODEL_T" hidden="1">[1]DATA!#REF!</definedName>
    <definedName name="_12__123Graph_AS_THERMAL_PRICE" hidden="1">[1]DATA!#REF!</definedName>
    <definedName name="_12__123Graph_BCELL_EFFICIENCY" hidden="1">[1]DATA!#REF!</definedName>
    <definedName name="_12__123Graph_CCELL_EFFICIENCY" hidden="1">[1]DATA!#REF!</definedName>
    <definedName name="_14__123Graph_LBL_AMODEL_T" hidden="1">[1]DATA!#REF!</definedName>
    <definedName name="_15__123Graph_BMODEL_T" hidden="1">[1]DATA!#REF!</definedName>
    <definedName name="_16__123Graph_BCELL_EFFICIENCY" hidden="1">[1]DATA!#REF!</definedName>
    <definedName name="_16__123Graph_XCELL_EFFICIENCY" hidden="1">[1]DATA!#REF!</definedName>
    <definedName name="_18__123Graph_CCELL_EFFICIENCY" hidden="1">[1]DATA!#REF!</definedName>
    <definedName name="_18__123Graph_XMODEL_T" hidden="1">[1]DATA!#REF!</definedName>
    <definedName name="_2__123Graph_ACELL_EFFICIENCY" hidden="1">[1]DATA!#REF!</definedName>
    <definedName name="_20__123Graph_BMODEL_T" hidden="1">[1]DATA!#REF!</definedName>
    <definedName name="_20__123Graph_XS_THERMAL_PRICE" hidden="1">[1]DATA!#REF!</definedName>
    <definedName name="_21__123Graph_LBL_AMODEL_T" hidden="1">[1]DATA!#REF!</definedName>
    <definedName name="_24__123Graph_CCELL_EFFICIENCY" hidden="1">[1]DATA!#REF!</definedName>
    <definedName name="_24__123Graph_XCELL_EFFICIENCY" hidden="1">[1]DATA!#REF!</definedName>
    <definedName name="_27__123Graph_XMODEL_T" hidden="1">[1]DATA!#REF!</definedName>
    <definedName name="_28__123Graph_LBL_AMODEL_T" hidden="1">[1]DATA!#REF!</definedName>
    <definedName name="_3__123Graph_ACELL_EFFICIENCY" hidden="1">[1]DATA!#REF!</definedName>
    <definedName name="_30__123Graph_XS_THERMAL_PRICE" hidden="1">[1]DATA!#REF!</definedName>
    <definedName name="_32__123Graph_XCELL_EFFICIENCY" hidden="1">[1]DATA!#REF!</definedName>
    <definedName name="_36__123Graph_XMODEL_T" hidden="1">[1]DATA!#REF!</definedName>
    <definedName name="_4__123Graph_ACELL_EFFICIENCY" hidden="1">[1]DATA!#REF!</definedName>
    <definedName name="_4__123Graph_AMODEL_T" hidden="1">[1]DATA!#REF!</definedName>
    <definedName name="_40__123Graph_XS_THERMAL_PRICE" hidden="1">[1]DATA!#REF!</definedName>
    <definedName name="_6__123Graph_AMODEL_T" hidden="1">[1]DATA!#REF!</definedName>
    <definedName name="_6__123Graph_AS_THERMAL_PRICE" hidden="1">[1]DATA!#REF!</definedName>
    <definedName name="_8__123Graph_AMODEL_T" hidden="1">[1]DATA!#REF!</definedName>
    <definedName name="_8__123Graph_BCELL_EFFICIENCY" hidden="1">[1]DATA!#REF!</definedName>
    <definedName name="_9__123Graph_AS_THERMAL_PRICE" hidden="1">[1]DATA!#REF!</definedName>
    <definedName name="_Order1" hidden="1">255</definedName>
    <definedName name="_Order2" hidden="1">255</definedName>
    <definedName name="BTU_per_gal_diesel">#REF!</definedName>
    <definedName name="BTU_per_gal_gasoline">#REF!</definedName>
    <definedName name="BTU_per_ktoe">#REF!</definedName>
    <definedName name="BTU_per_TWh">About!$A$25</definedName>
    <definedName name="liters_per_gal">#REF!</definedName>
    <definedName name="miles_per_km">#REF!</definedName>
    <definedName name="rural_fraction">#REF!</definedName>
    <definedName name="sdfds" hidden="1">[3]CRP!$B$25:$C$25</definedName>
    <definedName name="sfs" hidden="1">'[3]all acres'!$B$5:$M$5</definedName>
    <definedName name="urban_fraction">#REF!</definedName>
  </definedNames>
  <calcPr calcId="145621"/>
</workbook>
</file>

<file path=xl/calcChain.xml><?xml version="1.0" encoding="utf-8"?>
<calcChain xmlns="http://schemas.openxmlformats.org/spreadsheetml/2006/main">
  <c r="AP31" i="37" l="1"/>
  <c r="AF31" i="37"/>
  <c r="V31" i="37"/>
  <c r="L31" i="37"/>
  <c r="B31" i="37"/>
  <c r="B33" i="37"/>
  <c r="B34" i="37"/>
  <c r="B35" i="37"/>
  <c r="B36" i="37"/>
  <c r="B32" i="37"/>
  <c r="L33" i="37"/>
  <c r="L34" i="37"/>
  <c r="L35" i="37"/>
  <c r="L36" i="37"/>
  <c r="L32" i="37"/>
  <c r="V33" i="37"/>
  <c r="V34" i="37"/>
  <c r="V35" i="37"/>
  <c r="V36" i="37"/>
  <c r="V32" i="37"/>
  <c r="AF33" i="37"/>
  <c r="AF34" i="37"/>
  <c r="AF35" i="37"/>
  <c r="AF36" i="37"/>
  <c r="AF32" i="37"/>
  <c r="AP33" i="37"/>
  <c r="AP34" i="37"/>
  <c r="AP35" i="37"/>
  <c r="AP36" i="37"/>
  <c r="AP32" i="37"/>
  <c r="AN35" i="37"/>
  <c r="AN36" i="37"/>
  <c r="AL34" i="37"/>
  <c r="AN32" i="37" l="1"/>
  <c r="AO36" i="37"/>
  <c r="AC36" i="37"/>
  <c r="AD34" i="37"/>
  <c r="AD32" i="37"/>
  <c r="AH31" i="37"/>
  <c r="T35" i="37"/>
  <c r="U33" i="37"/>
  <c r="T32" i="37"/>
  <c r="T31" i="37"/>
  <c r="I36" i="37"/>
  <c r="I35" i="37"/>
  <c r="K34" i="37"/>
  <c r="J33" i="37"/>
  <c r="F31" i="37"/>
  <c r="J34" i="37"/>
  <c r="AG32" i="37"/>
  <c r="AH35" i="37"/>
  <c r="AO35" i="37"/>
  <c r="D34" i="37"/>
  <c r="W34" i="37"/>
  <c r="AI34" i="37"/>
  <c r="AI35" i="37"/>
  <c r="AH36" i="37"/>
  <c r="H32" i="37"/>
  <c r="M32" i="37"/>
  <c r="Y32" i="37"/>
  <c r="AK32" i="37"/>
  <c r="AD31" i="37"/>
  <c r="E32" i="37"/>
  <c r="Q32" i="37"/>
  <c r="AC32" i="37"/>
  <c r="AO32" i="37"/>
  <c r="AD33" i="37"/>
  <c r="C34" i="37"/>
  <c r="O34" i="37"/>
  <c r="AA34" i="37"/>
  <c r="AM34" i="37"/>
  <c r="AC35" i="37"/>
  <c r="AL35" i="37"/>
  <c r="T36" i="37"/>
  <c r="AL36" i="37"/>
  <c r="AN31" i="37"/>
  <c r="I32" i="37"/>
  <c r="U32" i="37"/>
  <c r="AL32" i="37"/>
  <c r="AN33" i="37"/>
  <c r="G34" i="37"/>
  <c r="S34" i="37"/>
  <c r="AE34" i="37"/>
  <c r="AM35" i="37"/>
  <c r="X33" i="37"/>
  <c r="F35" i="37"/>
  <c r="J35" i="37"/>
  <c r="N35" i="37"/>
  <c r="R35" i="37"/>
  <c r="C31" i="37"/>
  <c r="K31" i="37"/>
  <c r="O31" i="37"/>
  <c r="S31" i="37"/>
  <c r="W31" i="37"/>
  <c r="AA31" i="37"/>
  <c r="AE31" i="37"/>
  <c r="AI31" i="37"/>
  <c r="AM31" i="37"/>
  <c r="M33" i="37"/>
  <c r="Y33" i="37"/>
  <c r="P34" i="37"/>
  <c r="T34" i="37"/>
  <c r="X34" i="37"/>
  <c r="AB34" i="37"/>
  <c r="AJ34" i="37"/>
  <c r="C35" i="37"/>
  <c r="K35" i="37"/>
  <c r="S35" i="37"/>
  <c r="AA35" i="37"/>
  <c r="AE35" i="37"/>
  <c r="Z36" i="37"/>
  <c r="D31" i="37"/>
  <c r="H31" i="37"/>
  <c r="P31" i="37"/>
  <c r="X31" i="37"/>
  <c r="AB31" i="37"/>
  <c r="AJ31" i="37"/>
  <c r="C32" i="37"/>
  <c r="G32" i="37"/>
  <c r="K32" i="37"/>
  <c r="O32" i="37"/>
  <c r="S32" i="37"/>
  <c r="W32" i="37"/>
  <c r="AA32" i="37"/>
  <c r="AE32" i="37"/>
  <c r="AI32" i="37"/>
  <c r="AM32" i="37"/>
  <c r="F33" i="37"/>
  <c r="N33" i="37"/>
  <c r="R33" i="37"/>
  <c r="Z33" i="37"/>
  <c r="AH33" i="37"/>
  <c r="AL33" i="37"/>
  <c r="E34" i="37"/>
  <c r="I34" i="37"/>
  <c r="M34" i="37"/>
  <c r="Q34" i="37"/>
  <c r="U34" i="37"/>
  <c r="Y34" i="37"/>
  <c r="AC34" i="37"/>
  <c r="AG34" i="37"/>
  <c r="AK34" i="37"/>
  <c r="AO34" i="37"/>
  <c r="D35" i="37"/>
  <c r="H35" i="37"/>
  <c r="P35" i="37"/>
  <c r="X35" i="37"/>
  <c r="AB35" i="37"/>
  <c r="AJ35" i="37"/>
  <c r="C36" i="37"/>
  <c r="G36" i="37"/>
  <c r="K36" i="37"/>
  <c r="O36" i="37"/>
  <c r="S36" i="37"/>
  <c r="W36" i="37"/>
  <c r="AA36" i="37"/>
  <c r="AE36" i="37"/>
  <c r="AI36" i="37"/>
  <c r="AM36" i="37"/>
  <c r="J31" i="37"/>
  <c r="R31" i="37"/>
  <c r="Z31" i="37"/>
  <c r="AL31" i="37"/>
  <c r="Z35" i="37"/>
  <c r="AD35" i="37"/>
  <c r="G31" i="37"/>
  <c r="F32" i="37"/>
  <c r="J32" i="37"/>
  <c r="N32" i="37"/>
  <c r="R32" i="37"/>
  <c r="Z32" i="37"/>
  <c r="AH32" i="37"/>
  <c r="I33" i="37"/>
  <c r="Q33" i="37"/>
  <c r="AC33" i="37"/>
  <c r="AG33" i="37"/>
  <c r="AK33" i="37"/>
  <c r="AO33" i="37"/>
  <c r="H34" i="37"/>
  <c r="AN34" i="37"/>
  <c r="G35" i="37"/>
  <c r="O35" i="37"/>
  <c r="W35" i="37"/>
  <c r="F36" i="37"/>
  <c r="J36" i="37"/>
  <c r="N36" i="37"/>
  <c r="R36" i="37"/>
  <c r="AD36" i="37"/>
  <c r="E31" i="37"/>
  <c r="I31" i="37"/>
  <c r="M31" i="37"/>
  <c r="Q31" i="37"/>
  <c r="U31" i="37"/>
  <c r="Y31" i="37"/>
  <c r="AC31" i="37"/>
  <c r="AG31" i="37"/>
  <c r="AK31" i="37"/>
  <c r="AO31" i="37"/>
  <c r="D32" i="37"/>
  <c r="P32" i="37"/>
  <c r="X32" i="37"/>
  <c r="AB32" i="37"/>
  <c r="AJ32" i="37"/>
  <c r="C33" i="37"/>
  <c r="G33" i="37"/>
  <c r="K33" i="37"/>
  <c r="O33" i="37"/>
  <c r="S33" i="37"/>
  <c r="W33" i="37"/>
  <c r="AA33" i="37"/>
  <c r="AE33" i="37"/>
  <c r="AI33" i="37"/>
  <c r="AM33" i="37"/>
  <c r="F34" i="37"/>
  <c r="N34" i="37"/>
  <c r="R34" i="37"/>
  <c r="Z34" i="37"/>
  <c r="AH34" i="37"/>
  <c r="E35" i="37"/>
  <c r="M35" i="37"/>
  <c r="Q35" i="37"/>
  <c r="U35" i="37"/>
  <c r="Y35" i="37"/>
  <c r="AG35" i="37"/>
  <c r="AK35" i="37"/>
  <c r="D36" i="37"/>
  <c r="H36" i="37"/>
  <c r="P36" i="37"/>
  <c r="X36" i="37"/>
  <c r="AB36" i="37"/>
  <c r="AJ36" i="37"/>
  <c r="N31" i="37"/>
  <c r="E36" i="37"/>
  <c r="M36" i="37"/>
  <c r="Q36" i="37"/>
  <c r="U36" i="37"/>
  <c r="Y36" i="37"/>
  <c r="AG36" i="37"/>
  <c r="AK36" i="37"/>
  <c r="D33" i="37"/>
  <c r="H33" i="37"/>
  <c r="P33" i="37"/>
  <c r="T33" i="37"/>
  <c r="AB33" i="37"/>
  <c r="AJ33" i="37"/>
  <c r="E33" i="37"/>
  <c r="A25" i="1"/>
  <c r="E23" i="36"/>
  <c r="B23" i="36"/>
  <c r="C2" i="17" l="1"/>
  <c r="G2" i="17"/>
  <c r="K2" i="17"/>
  <c r="O2" i="17"/>
  <c r="S2" i="17"/>
  <c r="W2" i="17"/>
  <c r="AA2" i="17"/>
  <c r="AE2" i="17"/>
  <c r="AI2" i="17"/>
  <c r="C3" i="17"/>
  <c r="G3" i="17"/>
  <c r="K3" i="17"/>
  <c r="O3" i="17"/>
  <c r="S3" i="17"/>
  <c r="W3" i="17"/>
  <c r="AA3" i="17"/>
  <c r="AE3" i="17"/>
  <c r="AI3" i="17"/>
  <c r="C4" i="17"/>
  <c r="G4" i="17"/>
  <c r="K4" i="17"/>
  <c r="O4" i="17"/>
  <c r="S4" i="17"/>
  <c r="W4" i="17"/>
  <c r="AA4" i="17"/>
  <c r="AE4" i="17"/>
  <c r="AI4" i="17"/>
  <c r="C5" i="17"/>
  <c r="G5" i="17"/>
  <c r="K5" i="17"/>
  <c r="O5" i="17"/>
  <c r="S5" i="17"/>
  <c r="W5" i="17"/>
  <c r="AA5" i="17"/>
  <c r="AE5" i="17"/>
  <c r="AI5" i="17"/>
  <c r="C6" i="17"/>
  <c r="G6" i="17"/>
  <c r="K6" i="17"/>
  <c r="O6" i="17"/>
  <c r="S6" i="17"/>
  <c r="W6" i="17"/>
  <c r="AA6" i="17"/>
  <c r="AE6" i="17"/>
  <c r="AI6" i="17"/>
  <c r="C7" i="17"/>
  <c r="G7" i="17"/>
  <c r="K7" i="17"/>
  <c r="O7" i="17"/>
  <c r="S7" i="17"/>
  <c r="W7" i="17"/>
  <c r="AA7" i="17"/>
  <c r="AE7" i="17"/>
  <c r="AI7" i="17"/>
  <c r="C2" i="16"/>
  <c r="G2" i="16"/>
  <c r="K2" i="16"/>
  <c r="O2" i="16"/>
  <c r="S2" i="16"/>
  <c r="W2" i="16"/>
  <c r="AA2" i="16"/>
  <c r="AE2" i="16"/>
  <c r="AI2" i="16"/>
  <c r="C3" i="16"/>
  <c r="G3" i="16"/>
  <c r="K3" i="16"/>
  <c r="O3" i="16"/>
  <c r="S3" i="16"/>
  <c r="W3" i="16"/>
  <c r="AA3" i="16"/>
  <c r="AE3" i="16"/>
  <c r="AI3" i="16"/>
  <c r="C4" i="16"/>
  <c r="G4" i="16"/>
  <c r="K4" i="16"/>
  <c r="O4" i="16"/>
  <c r="S4" i="16"/>
  <c r="W4" i="16"/>
  <c r="AA4" i="16"/>
  <c r="AE4" i="16"/>
  <c r="AI4" i="16"/>
  <c r="C5" i="16"/>
  <c r="G5" i="16"/>
  <c r="K5" i="16"/>
  <c r="O5" i="16"/>
  <c r="D2" i="17"/>
  <c r="H2" i="17"/>
  <c r="L2" i="17"/>
  <c r="P2" i="17"/>
  <c r="T2" i="17"/>
  <c r="X2" i="17"/>
  <c r="AB2" i="17"/>
  <c r="AF2" i="17"/>
  <c r="AJ2" i="17"/>
  <c r="D3" i="17"/>
  <c r="H3" i="17"/>
  <c r="L3" i="17"/>
  <c r="P3" i="17"/>
  <c r="T3" i="17"/>
  <c r="X3" i="17"/>
  <c r="AB3" i="17"/>
  <c r="AF3" i="17"/>
  <c r="AJ3" i="17"/>
  <c r="D4" i="17"/>
  <c r="H4" i="17"/>
  <c r="L4" i="17"/>
  <c r="P4" i="17"/>
  <c r="T4" i="17"/>
  <c r="X4" i="17"/>
  <c r="AB4" i="17"/>
  <c r="AF4" i="17"/>
  <c r="AJ4" i="17"/>
  <c r="D5" i="17"/>
  <c r="H5" i="17"/>
  <c r="L5" i="17"/>
  <c r="P5" i="17"/>
  <c r="T5" i="17"/>
  <c r="X5" i="17"/>
  <c r="AB5" i="17"/>
  <c r="AF5" i="17"/>
  <c r="AJ5" i="17"/>
  <c r="D6" i="17"/>
  <c r="H6" i="17"/>
  <c r="L6" i="17"/>
  <c r="P6" i="17"/>
  <c r="T6" i="17"/>
  <c r="X6" i="17"/>
  <c r="AB6" i="17"/>
  <c r="AF6" i="17"/>
  <c r="AJ6" i="17"/>
  <c r="D7" i="17"/>
  <c r="H7" i="17"/>
  <c r="L7" i="17"/>
  <c r="P7" i="17"/>
  <c r="T7" i="17"/>
  <c r="X7" i="17"/>
  <c r="AB7" i="17"/>
  <c r="AF7" i="17"/>
  <c r="AJ7" i="17"/>
  <c r="D2" i="16"/>
  <c r="H2" i="16"/>
  <c r="L2" i="16"/>
  <c r="P2" i="16"/>
  <c r="T2" i="16"/>
  <c r="X2" i="16"/>
  <c r="AB2" i="16"/>
  <c r="AF2" i="16"/>
  <c r="AJ2" i="16"/>
  <c r="D3" i="16"/>
  <c r="H3" i="16"/>
  <c r="L3" i="16"/>
  <c r="P3" i="16"/>
  <c r="T3" i="16"/>
  <c r="X3" i="16"/>
  <c r="AB3" i="16"/>
  <c r="AF3" i="16"/>
  <c r="AJ3" i="16"/>
  <c r="D4" i="16"/>
  <c r="H4" i="16"/>
  <c r="L4" i="16"/>
  <c r="P4" i="16"/>
  <c r="T4" i="16"/>
  <c r="X4" i="16"/>
  <c r="AB4" i="16"/>
  <c r="E2" i="17"/>
  <c r="I2" i="17"/>
  <c r="M2" i="17"/>
  <c r="Q2" i="17"/>
  <c r="U2" i="17"/>
  <c r="Y2" i="17"/>
  <c r="AC2" i="17"/>
  <c r="AG2" i="17"/>
  <c r="AK2" i="17"/>
  <c r="E3" i="17"/>
  <c r="I3" i="17"/>
  <c r="M3" i="17"/>
  <c r="Q3" i="17"/>
  <c r="U3" i="17"/>
  <c r="Y3" i="17"/>
  <c r="AC3" i="17"/>
  <c r="AG3" i="17"/>
  <c r="AK3" i="17"/>
  <c r="E4" i="17"/>
  <c r="I4" i="17"/>
  <c r="M4" i="17"/>
  <c r="Q4" i="17"/>
  <c r="U4" i="17"/>
  <c r="Y4" i="17"/>
  <c r="AC4" i="17"/>
  <c r="AG4" i="17"/>
  <c r="AK4" i="17"/>
  <c r="E5" i="17"/>
  <c r="I5" i="17"/>
  <c r="M5" i="17"/>
  <c r="Q5" i="17"/>
  <c r="U5" i="17"/>
  <c r="Y5" i="17"/>
  <c r="AC5" i="17"/>
  <c r="AG5" i="17"/>
  <c r="AK5" i="17"/>
  <c r="E6" i="17"/>
  <c r="I6" i="17"/>
  <c r="M6" i="17"/>
  <c r="Q6" i="17"/>
  <c r="U6" i="17"/>
  <c r="Y6" i="17"/>
  <c r="AC6" i="17"/>
  <c r="AG6" i="17"/>
  <c r="AK6" i="17"/>
  <c r="E7" i="17"/>
  <c r="I7" i="17"/>
  <c r="M7" i="17"/>
  <c r="Q7" i="17"/>
  <c r="U7" i="17"/>
  <c r="Y7" i="17"/>
  <c r="AC7" i="17"/>
  <c r="AG7" i="17"/>
  <c r="AK7" i="17"/>
  <c r="E2" i="16"/>
  <c r="I2" i="16"/>
  <c r="M2" i="16"/>
  <c r="Q2" i="16"/>
  <c r="U2" i="16"/>
  <c r="Y2" i="16"/>
  <c r="AC2" i="16"/>
  <c r="AG2" i="16"/>
  <c r="AK2" i="16"/>
  <c r="E3" i="16"/>
  <c r="I3" i="16"/>
  <c r="M3" i="16"/>
  <c r="Q3" i="16"/>
  <c r="U3" i="16"/>
  <c r="Y3" i="16"/>
  <c r="AC3" i="16"/>
  <c r="AG3" i="16"/>
  <c r="AK3" i="16"/>
  <c r="E4" i="16"/>
  <c r="I4" i="16"/>
  <c r="M4" i="16"/>
  <c r="Q4" i="16"/>
  <c r="U4" i="16"/>
  <c r="F2" i="17"/>
  <c r="J2" i="17"/>
  <c r="N2" i="17"/>
  <c r="R2" i="17"/>
  <c r="V2" i="17"/>
  <c r="Z2" i="17"/>
  <c r="AD2" i="17"/>
  <c r="AH2" i="17"/>
  <c r="AL2" i="17"/>
  <c r="F3" i="17"/>
  <c r="J3" i="17"/>
  <c r="N3" i="17"/>
  <c r="R3" i="17"/>
  <c r="V3" i="17"/>
  <c r="Z3" i="17"/>
  <c r="AD3" i="17"/>
  <c r="AH3" i="17"/>
  <c r="AL3" i="17"/>
  <c r="F4" i="17"/>
  <c r="J4" i="17"/>
  <c r="N4" i="17"/>
  <c r="R4" i="17"/>
  <c r="V4" i="17"/>
  <c r="Z4" i="17"/>
  <c r="AD4" i="17"/>
  <c r="AH4" i="17"/>
  <c r="AL4" i="17"/>
  <c r="F5" i="17"/>
  <c r="J5" i="17"/>
  <c r="N5" i="17"/>
  <c r="R5" i="17"/>
  <c r="V5" i="17"/>
  <c r="Z5" i="17"/>
  <c r="AD5" i="17"/>
  <c r="AH5" i="17"/>
  <c r="AL5" i="17"/>
  <c r="F6" i="17"/>
  <c r="J6" i="17"/>
  <c r="N6" i="17"/>
  <c r="R6" i="17"/>
  <c r="V6" i="17"/>
  <c r="Z6" i="17"/>
  <c r="AD6" i="17"/>
  <c r="AH6" i="17"/>
  <c r="AL6" i="17"/>
  <c r="F7" i="17"/>
  <c r="J7" i="17"/>
  <c r="N7" i="17"/>
  <c r="R7" i="17"/>
  <c r="V7" i="17"/>
  <c r="Z7" i="17"/>
  <c r="AD7" i="17"/>
  <c r="AH7" i="17"/>
  <c r="AL7" i="17"/>
  <c r="F2" i="16"/>
  <c r="J2" i="16"/>
  <c r="N2" i="16"/>
  <c r="R2" i="16"/>
  <c r="V2" i="16"/>
  <c r="Z2" i="16"/>
  <c r="AD2" i="16"/>
  <c r="AH2" i="16"/>
  <c r="AL2" i="16"/>
  <c r="F3" i="16"/>
  <c r="J3" i="16"/>
  <c r="N3" i="16"/>
  <c r="R3" i="16"/>
  <c r="V3" i="16"/>
  <c r="Z3" i="16"/>
  <c r="AD3" i="16"/>
  <c r="AH3" i="16"/>
  <c r="AL3" i="16"/>
  <c r="F4" i="16"/>
  <c r="J4" i="16"/>
  <c r="N4" i="16"/>
  <c r="R4" i="16"/>
  <c r="V4" i="16"/>
  <c r="Z4" i="16"/>
  <c r="AD4" i="16"/>
  <c r="Y4" i="16"/>
  <c r="AH4" i="16"/>
  <c r="D5" i="16"/>
  <c r="I5" i="16"/>
  <c r="N5" i="16"/>
  <c r="S5" i="16"/>
  <c r="W5" i="16"/>
  <c r="AA5" i="16"/>
  <c r="AE5" i="16"/>
  <c r="AI5" i="16"/>
  <c r="C6" i="16"/>
  <c r="G6" i="16"/>
  <c r="K6" i="16"/>
  <c r="O6" i="16"/>
  <c r="S6" i="16"/>
  <c r="W6" i="16"/>
  <c r="AA6" i="16"/>
  <c r="AE6" i="16"/>
  <c r="AI6" i="16"/>
  <c r="C7" i="16"/>
  <c r="G7" i="16"/>
  <c r="K7" i="16"/>
  <c r="O7" i="16"/>
  <c r="S7" i="16"/>
  <c r="W7" i="16"/>
  <c r="AA7" i="16"/>
  <c r="AE7" i="16"/>
  <c r="AI7" i="16"/>
  <c r="C2" i="15"/>
  <c r="G2" i="15"/>
  <c r="K2" i="15"/>
  <c r="O2" i="15"/>
  <c r="S2" i="15"/>
  <c r="W2" i="15"/>
  <c r="AA2" i="15"/>
  <c r="AE2" i="15"/>
  <c r="AI2" i="15"/>
  <c r="C3" i="15"/>
  <c r="G3" i="15"/>
  <c r="K3" i="15"/>
  <c r="O3" i="15"/>
  <c r="S3" i="15"/>
  <c r="W3" i="15"/>
  <c r="AA3" i="15"/>
  <c r="AE3" i="15"/>
  <c r="AI3" i="15"/>
  <c r="C4" i="15"/>
  <c r="G4" i="15"/>
  <c r="K4" i="15"/>
  <c r="O4" i="15"/>
  <c r="S4" i="15"/>
  <c r="W4" i="15"/>
  <c r="AA4" i="15"/>
  <c r="AE4" i="15"/>
  <c r="AI4" i="15"/>
  <c r="C5" i="15"/>
  <c r="G5" i="15"/>
  <c r="K5" i="15"/>
  <c r="O5" i="15"/>
  <c r="S5" i="15"/>
  <c r="W5" i="15"/>
  <c r="AA5" i="15"/>
  <c r="AE5" i="15"/>
  <c r="AI5" i="15"/>
  <c r="AC4" i="16"/>
  <c r="AJ4" i="16"/>
  <c r="E5" i="16"/>
  <c r="J5" i="16"/>
  <c r="P5" i="16"/>
  <c r="T5" i="16"/>
  <c r="X5" i="16"/>
  <c r="AB5" i="16"/>
  <c r="AF5" i="16"/>
  <c r="AJ5" i="16"/>
  <c r="D6" i="16"/>
  <c r="H6" i="16"/>
  <c r="L6" i="16"/>
  <c r="P6" i="16"/>
  <c r="T6" i="16"/>
  <c r="X6" i="16"/>
  <c r="AB6" i="16"/>
  <c r="AF6" i="16"/>
  <c r="AJ6" i="16"/>
  <c r="D7" i="16"/>
  <c r="H7" i="16"/>
  <c r="L7" i="16"/>
  <c r="P7" i="16"/>
  <c r="T7" i="16"/>
  <c r="X7" i="16"/>
  <c r="AB7" i="16"/>
  <c r="AF7" i="16"/>
  <c r="AJ7" i="16"/>
  <c r="D2" i="15"/>
  <c r="H2" i="15"/>
  <c r="L2" i="15"/>
  <c r="P2" i="15"/>
  <c r="T2" i="15"/>
  <c r="X2" i="15"/>
  <c r="AB2" i="15"/>
  <c r="AF2" i="15"/>
  <c r="AJ2" i="15"/>
  <c r="D3" i="15"/>
  <c r="H3" i="15"/>
  <c r="L3" i="15"/>
  <c r="P3" i="15"/>
  <c r="T3" i="15"/>
  <c r="X3" i="15"/>
  <c r="AB3" i="15"/>
  <c r="AF3" i="15"/>
  <c r="AJ3" i="15"/>
  <c r="D4" i="15"/>
  <c r="H4" i="15"/>
  <c r="L4" i="15"/>
  <c r="P4" i="15"/>
  <c r="T4" i="15"/>
  <c r="X4" i="15"/>
  <c r="AB4" i="15"/>
  <c r="AF4" i="15"/>
  <c r="AJ4" i="15"/>
  <c r="D5" i="15"/>
  <c r="H5" i="15"/>
  <c r="L5" i="15"/>
  <c r="P5" i="15"/>
  <c r="AF4" i="16"/>
  <c r="AK4" i="16"/>
  <c r="F5" i="16"/>
  <c r="L5" i="16"/>
  <c r="Q5" i="16"/>
  <c r="U5" i="16"/>
  <c r="Y5" i="16"/>
  <c r="AC5" i="16"/>
  <c r="AG5" i="16"/>
  <c r="AK5" i="16"/>
  <c r="E6" i="16"/>
  <c r="I6" i="16"/>
  <c r="M6" i="16"/>
  <c r="Q6" i="16"/>
  <c r="U6" i="16"/>
  <c r="Y6" i="16"/>
  <c r="AC6" i="16"/>
  <c r="AG6" i="16"/>
  <c r="AK6" i="16"/>
  <c r="E7" i="16"/>
  <c r="I7" i="16"/>
  <c r="M7" i="16"/>
  <c r="Q7" i="16"/>
  <c r="U7" i="16"/>
  <c r="Y7" i="16"/>
  <c r="AC7" i="16"/>
  <c r="AG7" i="16"/>
  <c r="AK7" i="16"/>
  <c r="E2" i="15"/>
  <c r="I2" i="15"/>
  <c r="M2" i="15"/>
  <c r="Q2" i="15"/>
  <c r="U2" i="15"/>
  <c r="Y2" i="15"/>
  <c r="AC2" i="15"/>
  <c r="AG2" i="15"/>
  <c r="AK2" i="15"/>
  <c r="E3" i="15"/>
  <c r="I3" i="15"/>
  <c r="M3" i="15"/>
  <c r="Q3" i="15"/>
  <c r="U3" i="15"/>
  <c r="Y3" i="15"/>
  <c r="AC3" i="15"/>
  <c r="AG3" i="15"/>
  <c r="AK3" i="15"/>
  <c r="E4" i="15"/>
  <c r="I4" i="15"/>
  <c r="M4" i="15"/>
  <c r="Q4" i="15"/>
  <c r="U4" i="15"/>
  <c r="Y4" i="15"/>
  <c r="AC4" i="15"/>
  <c r="AG4" i="15"/>
  <c r="AK4" i="15"/>
  <c r="E5" i="15"/>
  <c r="I5" i="15"/>
  <c r="M5" i="15"/>
  <c r="Q5" i="15"/>
  <c r="U5" i="15"/>
  <c r="Y5" i="15"/>
  <c r="AC5" i="15"/>
  <c r="AG5" i="15"/>
  <c r="AK5" i="15"/>
  <c r="E6" i="15"/>
  <c r="I6" i="15"/>
  <c r="M6" i="15"/>
  <c r="Q6" i="15"/>
  <c r="U6" i="15"/>
  <c r="Y6" i="15"/>
  <c r="AC6" i="15"/>
  <c r="AG6" i="15"/>
  <c r="AK6" i="15"/>
  <c r="E7" i="15"/>
  <c r="I7" i="15"/>
  <c r="M7" i="15"/>
  <c r="Q7" i="15"/>
  <c r="U7" i="15"/>
  <c r="Y7" i="15"/>
  <c r="AC7" i="15"/>
  <c r="AG7" i="15"/>
  <c r="AK7" i="15"/>
  <c r="E2" i="14"/>
  <c r="I2" i="14"/>
  <c r="AG4" i="16"/>
  <c r="AL4" i="16"/>
  <c r="H5" i="16"/>
  <c r="M5" i="16"/>
  <c r="R5" i="16"/>
  <c r="V5" i="16"/>
  <c r="Z5" i="16"/>
  <c r="AD5" i="16"/>
  <c r="AH5" i="16"/>
  <c r="AL5" i="16"/>
  <c r="F6" i="16"/>
  <c r="J6" i="16"/>
  <c r="N6" i="16"/>
  <c r="R6" i="16"/>
  <c r="V6" i="16"/>
  <c r="Z6" i="16"/>
  <c r="AD6" i="16"/>
  <c r="AH6" i="16"/>
  <c r="AL6" i="16"/>
  <c r="F7" i="16"/>
  <c r="J7" i="16"/>
  <c r="N7" i="16"/>
  <c r="R7" i="16"/>
  <c r="V7" i="16"/>
  <c r="Z7" i="16"/>
  <c r="AD7" i="16"/>
  <c r="AH7" i="16"/>
  <c r="AL7" i="16"/>
  <c r="F2" i="15"/>
  <c r="J2" i="15"/>
  <c r="N2" i="15"/>
  <c r="R2" i="15"/>
  <c r="V2" i="15"/>
  <c r="Z2" i="15"/>
  <c r="AD2" i="15"/>
  <c r="AH2" i="15"/>
  <c r="AL2" i="15"/>
  <c r="F3" i="15"/>
  <c r="J3" i="15"/>
  <c r="N3" i="15"/>
  <c r="R3" i="15"/>
  <c r="V3" i="15"/>
  <c r="Z3" i="15"/>
  <c r="AD3" i="15"/>
  <c r="AH3" i="15"/>
  <c r="AL3" i="15"/>
  <c r="F4" i="15"/>
  <c r="J4" i="15"/>
  <c r="N4" i="15"/>
  <c r="R4" i="15"/>
  <c r="V4" i="15"/>
  <c r="Z4" i="15"/>
  <c r="AD4" i="15"/>
  <c r="AH4" i="15"/>
  <c r="AL4" i="15"/>
  <c r="F5" i="15"/>
  <c r="J5" i="15"/>
  <c r="N5" i="15"/>
  <c r="R5" i="15"/>
  <c r="V5" i="15"/>
  <c r="Z5" i="15"/>
  <c r="AD5" i="15"/>
  <c r="AH5" i="15"/>
  <c r="AL5" i="15"/>
  <c r="F6" i="15"/>
  <c r="J6" i="15"/>
  <c r="N6" i="15"/>
  <c r="R6" i="15"/>
  <c r="V6" i="15"/>
  <c r="Z6" i="15"/>
  <c r="AD6" i="15"/>
  <c r="AH6" i="15"/>
  <c r="AL6" i="15"/>
  <c r="F7" i="15"/>
  <c r="J7" i="15"/>
  <c r="N7" i="15"/>
  <c r="R7" i="15"/>
  <c r="V7" i="15"/>
  <c r="Z7" i="15"/>
  <c r="AD7" i="15"/>
  <c r="AH7" i="15"/>
  <c r="AL7" i="15"/>
  <c r="F2" i="14"/>
  <c r="J2" i="14"/>
  <c r="N2" i="14"/>
  <c r="T5" i="15"/>
  <c r="AJ5" i="15"/>
  <c r="H6" i="15"/>
  <c r="P6" i="15"/>
  <c r="X6" i="15"/>
  <c r="AF6" i="15"/>
  <c r="D7" i="15"/>
  <c r="L7" i="15"/>
  <c r="T7" i="15"/>
  <c r="AB7" i="15"/>
  <c r="AJ7" i="15"/>
  <c r="H2" i="14"/>
  <c r="O2" i="14"/>
  <c r="S2" i="14"/>
  <c r="W2" i="14"/>
  <c r="AA2" i="14"/>
  <c r="AE2" i="14"/>
  <c r="AI2" i="14"/>
  <c r="C3" i="14"/>
  <c r="G3" i="14"/>
  <c r="K3" i="14"/>
  <c r="O3" i="14"/>
  <c r="S3" i="14"/>
  <c r="W3" i="14"/>
  <c r="AA3" i="14"/>
  <c r="AE3" i="14"/>
  <c r="AI3" i="14"/>
  <c r="C4" i="14"/>
  <c r="G4" i="14"/>
  <c r="K4" i="14"/>
  <c r="O4" i="14"/>
  <c r="S4" i="14"/>
  <c r="W4" i="14"/>
  <c r="AA4" i="14"/>
  <c r="AE4" i="14"/>
  <c r="AI4" i="14"/>
  <c r="C5" i="14"/>
  <c r="G5" i="14"/>
  <c r="K5" i="14"/>
  <c r="O5" i="14"/>
  <c r="S5" i="14"/>
  <c r="W5" i="14"/>
  <c r="AA5" i="14"/>
  <c r="AE5" i="14"/>
  <c r="AI5" i="14"/>
  <c r="C6" i="14"/>
  <c r="G6" i="14"/>
  <c r="K6" i="14"/>
  <c r="O6" i="14"/>
  <c r="S6" i="14"/>
  <c r="W6" i="14"/>
  <c r="AA6" i="14"/>
  <c r="AE6" i="14"/>
  <c r="AI6" i="14"/>
  <c r="C7" i="14"/>
  <c r="G7" i="14"/>
  <c r="K7" i="14"/>
  <c r="O7" i="14"/>
  <c r="S7" i="14"/>
  <c r="W7" i="14"/>
  <c r="AA7" i="14"/>
  <c r="AE7" i="14"/>
  <c r="AI7" i="14"/>
  <c r="B4" i="17"/>
  <c r="X5" i="15"/>
  <c r="C6" i="15"/>
  <c r="K6" i="15"/>
  <c r="S6" i="15"/>
  <c r="AA6" i="15"/>
  <c r="AI6" i="15"/>
  <c r="G7" i="15"/>
  <c r="O7" i="15"/>
  <c r="W7" i="15"/>
  <c r="AE7" i="15"/>
  <c r="C2" i="14"/>
  <c r="K2" i="14"/>
  <c r="P2" i="14"/>
  <c r="T2" i="14"/>
  <c r="X2" i="14"/>
  <c r="AB2" i="14"/>
  <c r="AF2" i="14"/>
  <c r="AJ2" i="14"/>
  <c r="D3" i="14"/>
  <c r="H3" i="14"/>
  <c r="L3" i="14"/>
  <c r="P3" i="14"/>
  <c r="T3" i="14"/>
  <c r="X3" i="14"/>
  <c r="AB3" i="14"/>
  <c r="AF3" i="14"/>
  <c r="AJ3" i="14"/>
  <c r="D4" i="14"/>
  <c r="H4" i="14"/>
  <c r="L4" i="14"/>
  <c r="P4" i="14"/>
  <c r="T4" i="14"/>
  <c r="X4" i="14"/>
  <c r="AB4" i="14"/>
  <c r="AF4" i="14"/>
  <c r="AJ4" i="14"/>
  <c r="D5" i="14"/>
  <c r="H5" i="14"/>
  <c r="L5" i="14"/>
  <c r="P5" i="14"/>
  <c r="T5" i="14"/>
  <c r="X5" i="14"/>
  <c r="AB5" i="14"/>
  <c r="AF5" i="14"/>
  <c r="AJ5" i="14"/>
  <c r="D6" i="14"/>
  <c r="H6" i="14"/>
  <c r="L6" i="14"/>
  <c r="P6" i="14"/>
  <c r="T6" i="14"/>
  <c r="X6" i="14"/>
  <c r="AB6" i="14"/>
  <c r="AF6" i="14"/>
  <c r="AJ6" i="14"/>
  <c r="D7" i="14"/>
  <c r="H7" i="14"/>
  <c r="L7" i="14"/>
  <c r="AB5" i="15"/>
  <c r="D6" i="15"/>
  <c r="L6" i="15"/>
  <c r="T6" i="15"/>
  <c r="AB6" i="15"/>
  <c r="AJ6" i="15"/>
  <c r="H7" i="15"/>
  <c r="P7" i="15"/>
  <c r="X7" i="15"/>
  <c r="AF7" i="15"/>
  <c r="D2" i="14"/>
  <c r="L2" i="14"/>
  <c r="Q2" i="14"/>
  <c r="U2" i="14"/>
  <c r="Y2" i="14"/>
  <c r="AC2" i="14"/>
  <c r="AG2" i="14"/>
  <c r="AK2" i="14"/>
  <c r="E3" i="14"/>
  <c r="I3" i="14"/>
  <c r="M3" i="14"/>
  <c r="Q3" i="14"/>
  <c r="U3" i="14"/>
  <c r="Y3" i="14"/>
  <c r="AC3" i="14"/>
  <c r="AG3" i="14"/>
  <c r="AK3" i="14"/>
  <c r="E4" i="14"/>
  <c r="I4" i="14"/>
  <c r="M4" i="14"/>
  <c r="Q4" i="14"/>
  <c r="U4" i="14"/>
  <c r="Y4" i="14"/>
  <c r="AC4" i="14"/>
  <c r="AG4" i="14"/>
  <c r="AK4" i="14"/>
  <c r="E5" i="14"/>
  <c r="I5" i="14"/>
  <c r="M5" i="14"/>
  <c r="Q5" i="14"/>
  <c r="U5" i="14"/>
  <c r="Y5" i="14"/>
  <c r="AC5" i="14"/>
  <c r="AG5" i="14"/>
  <c r="AK5" i="14"/>
  <c r="E6" i="14"/>
  <c r="I6" i="14"/>
  <c r="M6" i="14"/>
  <c r="Q6" i="14"/>
  <c r="U6" i="14"/>
  <c r="Y6" i="14"/>
  <c r="AC6" i="14"/>
  <c r="AG6" i="14"/>
  <c r="AK6" i="14"/>
  <c r="E7" i="14"/>
  <c r="I7" i="14"/>
  <c r="M7" i="14"/>
  <c r="Q7" i="14"/>
  <c r="U7" i="14"/>
  <c r="Y7" i="14"/>
  <c r="AC7" i="14"/>
  <c r="AG7" i="14"/>
  <c r="AK7" i="14"/>
  <c r="B6" i="17"/>
  <c r="B5" i="16"/>
  <c r="B4" i="15"/>
  <c r="B3" i="15"/>
  <c r="B6" i="14"/>
  <c r="B2" i="16"/>
  <c r="E2" i="21"/>
  <c r="I2" i="21"/>
  <c r="M2" i="21"/>
  <c r="Q2" i="21"/>
  <c r="U2" i="21"/>
  <c r="Y2" i="21"/>
  <c r="AC2" i="21"/>
  <c r="AG2" i="21"/>
  <c r="AK2" i="21"/>
  <c r="E3" i="21"/>
  <c r="I3" i="21"/>
  <c r="M3" i="21"/>
  <c r="Q3" i="21"/>
  <c r="U3" i="21"/>
  <c r="Y3" i="21"/>
  <c r="AC3" i="21"/>
  <c r="AF5" i="15"/>
  <c r="G6" i="15"/>
  <c r="O6" i="15"/>
  <c r="W6" i="15"/>
  <c r="AE6" i="15"/>
  <c r="C7" i="15"/>
  <c r="K7" i="15"/>
  <c r="S7" i="15"/>
  <c r="AA7" i="15"/>
  <c r="AI7" i="15"/>
  <c r="G2" i="14"/>
  <c r="M2" i="14"/>
  <c r="R2" i="14"/>
  <c r="V2" i="14"/>
  <c r="Z2" i="14"/>
  <c r="AD2" i="14"/>
  <c r="AH2" i="14"/>
  <c r="AL2" i="14"/>
  <c r="F3" i="14"/>
  <c r="J3" i="14"/>
  <c r="N3" i="14"/>
  <c r="R3" i="14"/>
  <c r="V3" i="14"/>
  <c r="Z3" i="14"/>
  <c r="AD3" i="14"/>
  <c r="AH3" i="14"/>
  <c r="AL3" i="14"/>
  <c r="F4" i="14"/>
  <c r="J4" i="14"/>
  <c r="N4" i="14"/>
  <c r="R4" i="14"/>
  <c r="V4" i="14"/>
  <c r="Z4" i="14"/>
  <c r="AD4" i="14"/>
  <c r="AH4" i="14"/>
  <c r="AL4" i="14"/>
  <c r="F5" i="14"/>
  <c r="J5" i="14"/>
  <c r="N5" i="14"/>
  <c r="R5" i="14"/>
  <c r="V5" i="14"/>
  <c r="Z5" i="14"/>
  <c r="AD5" i="14"/>
  <c r="AH5" i="14"/>
  <c r="AL5" i="14"/>
  <c r="F6" i="14"/>
  <c r="J6" i="14"/>
  <c r="N6" i="14"/>
  <c r="R6" i="14"/>
  <c r="V6" i="14"/>
  <c r="Z6" i="14"/>
  <c r="AD6" i="14"/>
  <c r="AH6" i="14"/>
  <c r="AL6" i="14"/>
  <c r="F7" i="14"/>
  <c r="J7" i="14"/>
  <c r="N7" i="14"/>
  <c r="R7" i="14"/>
  <c r="V7" i="14"/>
  <c r="Z7" i="14"/>
  <c r="AD7" i="14"/>
  <c r="AH7" i="14"/>
  <c r="AL7" i="14"/>
  <c r="B7" i="17"/>
  <c r="B6" i="16"/>
  <c r="B5" i="15"/>
  <c r="B2" i="15"/>
  <c r="B7" i="14"/>
  <c r="B2" i="14"/>
  <c r="F2" i="21"/>
  <c r="J2" i="21"/>
  <c r="N2" i="21"/>
  <c r="R2" i="21"/>
  <c r="V2" i="21"/>
  <c r="Z2" i="21"/>
  <c r="AD2" i="21"/>
  <c r="AH2" i="21"/>
  <c r="AL2" i="21"/>
  <c r="F3" i="21"/>
  <c r="J3" i="21"/>
  <c r="N3" i="21"/>
  <c r="R3" i="21"/>
  <c r="V3" i="21"/>
  <c r="Z3" i="21"/>
  <c r="AD3" i="21"/>
  <c r="AH3" i="21"/>
  <c r="P7" i="14"/>
  <c r="AF7" i="14"/>
  <c r="B4" i="16"/>
  <c r="B7" i="15"/>
  <c r="B2" i="17"/>
  <c r="H2" i="21"/>
  <c r="P2" i="21"/>
  <c r="X2" i="21"/>
  <c r="AF2" i="21"/>
  <c r="D3" i="21"/>
  <c r="L3" i="21"/>
  <c r="T3" i="21"/>
  <c r="AB3" i="21"/>
  <c r="AI3" i="21"/>
  <c r="C4" i="21"/>
  <c r="G4" i="21"/>
  <c r="K4" i="21"/>
  <c r="O4" i="21"/>
  <c r="S4" i="21"/>
  <c r="W4" i="21"/>
  <c r="AA4" i="21"/>
  <c r="AE4" i="21"/>
  <c r="AI4" i="21"/>
  <c r="C5" i="21"/>
  <c r="G5" i="21"/>
  <c r="K5" i="21"/>
  <c r="O5" i="21"/>
  <c r="S5" i="21"/>
  <c r="W5" i="21"/>
  <c r="AA5" i="21"/>
  <c r="AE5" i="21"/>
  <c r="AI5" i="21"/>
  <c r="C6" i="21"/>
  <c r="G6" i="21"/>
  <c r="K6" i="21"/>
  <c r="O6" i="21"/>
  <c r="S6" i="21"/>
  <c r="W6" i="21"/>
  <c r="AA6" i="21"/>
  <c r="AE6" i="21"/>
  <c r="AI6" i="21"/>
  <c r="C7" i="21"/>
  <c r="G7" i="21"/>
  <c r="K7" i="21"/>
  <c r="O7" i="21"/>
  <c r="S7" i="21"/>
  <c r="W7" i="21"/>
  <c r="AA7" i="21"/>
  <c r="AE7" i="21"/>
  <c r="AI7" i="21"/>
  <c r="B4" i="21"/>
  <c r="B3" i="21"/>
  <c r="D7" i="21"/>
  <c r="L7" i="21"/>
  <c r="T7" i="21"/>
  <c r="AB7" i="21"/>
  <c r="AJ7" i="21"/>
  <c r="B2" i="21"/>
  <c r="AK7" i="21"/>
  <c r="V7" i="21"/>
  <c r="AH7" i="21"/>
  <c r="T7" i="14"/>
  <c r="AJ7" i="14"/>
  <c r="B7" i="16"/>
  <c r="B4" i="14"/>
  <c r="C2" i="21"/>
  <c r="K2" i="21"/>
  <c r="S2" i="21"/>
  <c r="AA2" i="21"/>
  <c r="AI2" i="21"/>
  <c r="G3" i="21"/>
  <c r="O3" i="21"/>
  <c r="W3" i="21"/>
  <c r="AE3" i="21"/>
  <c r="AJ3" i="21"/>
  <c r="D4" i="21"/>
  <c r="H4" i="21"/>
  <c r="L4" i="21"/>
  <c r="P4" i="21"/>
  <c r="T4" i="21"/>
  <c r="X4" i="21"/>
  <c r="AB4" i="21"/>
  <c r="AF4" i="21"/>
  <c r="AJ4" i="21"/>
  <c r="D5" i="21"/>
  <c r="H5" i="21"/>
  <c r="L5" i="21"/>
  <c r="P5" i="21"/>
  <c r="T5" i="21"/>
  <c r="X5" i="21"/>
  <c r="AB5" i="21"/>
  <c r="AF5" i="21"/>
  <c r="AJ5" i="21"/>
  <c r="D6" i="21"/>
  <c r="H6" i="21"/>
  <c r="L6" i="21"/>
  <c r="P6" i="21"/>
  <c r="T6" i="21"/>
  <c r="X6" i="21"/>
  <c r="AB6" i="21"/>
  <c r="AF6" i="21"/>
  <c r="AJ6" i="21"/>
  <c r="H7" i="21"/>
  <c r="P7" i="21"/>
  <c r="X7" i="21"/>
  <c r="AF7" i="21"/>
  <c r="B5" i="21"/>
  <c r="R7" i="21"/>
  <c r="AL7" i="21"/>
  <c r="X7" i="14"/>
  <c r="B5" i="17"/>
  <c r="B3" i="16"/>
  <c r="B5" i="14"/>
  <c r="D2" i="21"/>
  <c r="L2" i="21"/>
  <c r="T2" i="21"/>
  <c r="AB2" i="21"/>
  <c r="AJ2" i="21"/>
  <c r="H3" i="21"/>
  <c r="P3" i="21"/>
  <c r="X3" i="21"/>
  <c r="AF3" i="21"/>
  <c r="AK3" i="21"/>
  <c r="E4" i="21"/>
  <c r="I4" i="21"/>
  <c r="M4" i="21"/>
  <c r="Q4" i="21"/>
  <c r="U4" i="21"/>
  <c r="Y4" i="21"/>
  <c r="AC4" i="21"/>
  <c r="AG4" i="21"/>
  <c r="AK4" i="21"/>
  <c r="E5" i="21"/>
  <c r="I5" i="21"/>
  <c r="M5" i="21"/>
  <c r="Q5" i="21"/>
  <c r="U5" i="21"/>
  <c r="Y5" i="21"/>
  <c r="AC5" i="21"/>
  <c r="AG5" i="21"/>
  <c r="AK5" i="21"/>
  <c r="E6" i="21"/>
  <c r="I6" i="21"/>
  <c r="M6" i="21"/>
  <c r="Q6" i="21"/>
  <c r="U6" i="21"/>
  <c r="Y6" i="21"/>
  <c r="AC6" i="21"/>
  <c r="AG6" i="21"/>
  <c r="AK6" i="21"/>
  <c r="E7" i="21"/>
  <c r="I7" i="21"/>
  <c r="M7" i="21"/>
  <c r="Q7" i="21"/>
  <c r="U7" i="21"/>
  <c r="Y7" i="21"/>
  <c r="AC7" i="21"/>
  <c r="AG7" i="21"/>
  <c r="B6" i="21"/>
  <c r="AD7" i="21"/>
  <c r="AB7" i="14"/>
  <c r="B3" i="17"/>
  <c r="B6" i="15"/>
  <c r="B3" i="14"/>
  <c r="G2" i="21"/>
  <c r="O2" i="21"/>
  <c r="W2" i="21"/>
  <c r="AE2" i="21"/>
  <c r="C3" i="21"/>
  <c r="K3" i="21"/>
  <c r="S3" i="21"/>
  <c r="AA3" i="21"/>
  <c r="AG3" i="21"/>
  <c r="AL3" i="21"/>
  <c r="F4" i="21"/>
  <c r="J4" i="21"/>
  <c r="N4" i="21"/>
  <c r="R4" i="21"/>
  <c r="V4" i="21"/>
  <c r="Z4" i="21"/>
  <c r="AD4" i="21"/>
  <c r="AH4" i="21"/>
  <c r="AL4" i="21"/>
  <c r="F5" i="21"/>
  <c r="J5" i="21"/>
  <c r="N5" i="21"/>
  <c r="R5" i="21"/>
  <c r="V5" i="21"/>
  <c r="Z5" i="21"/>
  <c r="AD5" i="21"/>
  <c r="AH5" i="21"/>
  <c r="AL5" i="21"/>
  <c r="F6" i="21"/>
  <c r="J6" i="21"/>
  <c r="N6" i="21"/>
  <c r="R6" i="21"/>
  <c r="V6" i="21"/>
  <c r="Z6" i="21"/>
  <c r="AD6" i="21"/>
  <c r="AH6" i="21"/>
  <c r="AL6" i="21"/>
  <c r="F7" i="21"/>
  <c r="J7" i="21"/>
  <c r="N7" i="21"/>
  <c r="Z7" i="21"/>
  <c r="B7" i="21"/>
  <c r="AP4" i="37"/>
  <c r="AP5" i="37"/>
  <c r="AP23" i="37" s="1"/>
  <c r="AP6" i="37"/>
  <c r="AP7" i="37"/>
  <c r="AP25" i="37" s="1"/>
  <c r="AP8" i="37"/>
  <c r="AP3" i="37"/>
  <c r="AF4" i="37"/>
  <c r="AL4" i="37" s="1"/>
  <c r="AF5" i="37"/>
  <c r="AF6" i="37"/>
  <c r="AL6" i="37" s="1"/>
  <c r="AF7" i="37"/>
  <c r="AF25" i="37" s="1"/>
  <c r="AB6" i="23" s="1"/>
  <c r="AF8" i="37"/>
  <c r="AK8" i="37" s="1"/>
  <c r="AF3" i="37"/>
  <c r="V4" i="37"/>
  <c r="AA4" i="37" s="1"/>
  <c r="V5" i="37"/>
  <c r="V23" i="37" s="1"/>
  <c r="V6" i="37"/>
  <c r="Y6" i="37" s="1"/>
  <c r="V7" i="37"/>
  <c r="V25" i="37" s="1"/>
  <c r="V8" i="37"/>
  <c r="AA8" i="37" s="1"/>
  <c r="V3" i="37"/>
  <c r="L4" i="37"/>
  <c r="Q4" i="37" s="1"/>
  <c r="L5" i="37"/>
  <c r="L6" i="37"/>
  <c r="O6" i="37" s="1"/>
  <c r="L7" i="37"/>
  <c r="L25" i="37" s="1"/>
  <c r="L8" i="37"/>
  <c r="Q8" i="37" s="1"/>
  <c r="L3" i="37"/>
  <c r="L21" i="37" s="1"/>
  <c r="B4" i="37"/>
  <c r="B22" i="37" s="1"/>
  <c r="B5" i="37"/>
  <c r="B6" i="37"/>
  <c r="C6" i="37" s="1"/>
  <c r="B7" i="37"/>
  <c r="B8" i="37"/>
  <c r="B17" i="37" s="1"/>
  <c r="B3" i="37"/>
  <c r="C3" i="36"/>
  <c r="D3" i="36"/>
  <c r="C4" i="36"/>
  <c r="D4" i="36"/>
  <c r="C5" i="36"/>
  <c r="D5" i="36"/>
  <c r="C6" i="36"/>
  <c r="AA14" i="36" s="1"/>
  <c r="D6" i="36"/>
  <c r="C7" i="36"/>
  <c r="D7" i="36"/>
  <c r="B7" i="36"/>
  <c r="C15" i="36" s="1"/>
  <c r="B6" i="36"/>
  <c r="H14" i="36" s="1"/>
  <c r="B5" i="36"/>
  <c r="C13" i="36" s="1"/>
  <c r="B4" i="36"/>
  <c r="C12" i="36" s="1"/>
  <c r="B3" i="36"/>
  <c r="D31" i="35"/>
  <c r="D30" i="35"/>
  <c r="D29" i="35"/>
  <c r="D28" i="35"/>
  <c r="D27" i="35"/>
  <c r="D26" i="35"/>
  <c r="D25" i="35"/>
  <c r="D24" i="35"/>
  <c r="D23" i="35"/>
  <c r="D22" i="35"/>
  <c r="D21" i="35"/>
  <c r="D20" i="35"/>
  <c r="D19" i="35"/>
  <c r="D4" i="35"/>
  <c r="D5" i="35"/>
  <c r="D6" i="35"/>
  <c r="D7" i="35"/>
  <c r="D8" i="35"/>
  <c r="D9" i="35"/>
  <c r="D10" i="35"/>
  <c r="D11" i="35"/>
  <c r="D12" i="35"/>
  <c r="D13" i="35"/>
  <c r="D14" i="35"/>
  <c r="D15" i="35"/>
  <c r="D3" i="35"/>
  <c r="X15" i="36" l="1"/>
  <c r="Z13" i="36"/>
  <c r="X11" i="36"/>
  <c r="Y12" i="36"/>
  <c r="L14" i="36"/>
  <c r="AN14" i="36"/>
  <c r="X14" i="36"/>
  <c r="AD12" i="36"/>
  <c r="AJ14" i="36"/>
  <c r="AP12" i="36"/>
  <c r="Z12" i="36"/>
  <c r="C14" i="36"/>
  <c r="T14" i="36"/>
  <c r="D14" i="36"/>
  <c r="AF14" i="36"/>
  <c r="AL12" i="36"/>
  <c r="P14" i="36"/>
  <c r="W14" i="36"/>
  <c r="AB14" i="36"/>
  <c r="AH12" i="36"/>
  <c r="R6" i="27"/>
  <c r="R6" i="25"/>
  <c r="R6" i="24"/>
  <c r="AL6" i="27"/>
  <c r="AL6" i="25"/>
  <c r="AL6" i="24"/>
  <c r="AL6" i="23"/>
  <c r="R6" i="23"/>
  <c r="H6" i="27"/>
  <c r="H6" i="24"/>
  <c r="H6" i="25"/>
  <c r="R4" i="27"/>
  <c r="R4" i="26"/>
  <c r="R4" i="25"/>
  <c r="R4" i="24"/>
  <c r="R4" i="23"/>
  <c r="AB6" i="27"/>
  <c r="AB6" i="24"/>
  <c r="AB6" i="25"/>
  <c r="AL4" i="27"/>
  <c r="AL4" i="26"/>
  <c r="AL4" i="25"/>
  <c r="AL4" i="24"/>
  <c r="AL4" i="23"/>
  <c r="AB6" i="26"/>
  <c r="AL6" i="26"/>
  <c r="H6" i="23"/>
  <c r="H6" i="26"/>
  <c r="R6" i="26"/>
  <c r="P15" i="36"/>
  <c r="H15" i="36"/>
  <c r="AO15" i="36"/>
  <c r="AG15" i="36"/>
  <c r="Y15" i="36"/>
  <c r="AG11" i="36"/>
  <c r="C11" i="36"/>
  <c r="V15" i="36"/>
  <c r="R15" i="36"/>
  <c r="N15" i="36"/>
  <c r="J15" i="36"/>
  <c r="F15" i="36"/>
  <c r="V14" i="36"/>
  <c r="R14" i="36"/>
  <c r="N14" i="36"/>
  <c r="J14" i="36"/>
  <c r="F14" i="36"/>
  <c r="W11" i="36"/>
  <c r="W12" i="36"/>
  <c r="AM15" i="36"/>
  <c r="AI15" i="36"/>
  <c r="AE15" i="36"/>
  <c r="AA15" i="36"/>
  <c r="AP14" i="36"/>
  <c r="AL14" i="36"/>
  <c r="AH14" i="36"/>
  <c r="AD14" i="36"/>
  <c r="Z14" i="36"/>
  <c r="AO13" i="36"/>
  <c r="AK13" i="36"/>
  <c r="AG13" i="36"/>
  <c r="AC13" i="36"/>
  <c r="Y13" i="36"/>
  <c r="AN12" i="36"/>
  <c r="AJ12" i="36"/>
  <c r="AF12" i="36"/>
  <c r="AB12" i="36"/>
  <c r="X12" i="36"/>
  <c r="AM11" i="36"/>
  <c r="AI11" i="36"/>
  <c r="AE11" i="36"/>
  <c r="AA11" i="36"/>
  <c r="T15" i="36"/>
  <c r="L15" i="36"/>
  <c r="D15" i="36"/>
  <c r="H2" i="26"/>
  <c r="AK15" i="36"/>
  <c r="AC15" i="36"/>
  <c r="AM13" i="36"/>
  <c r="AI13" i="36"/>
  <c r="AE13" i="36"/>
  <c r="AA13" i="36"/>
  <c r="U15" i="36"/>
  <c r="Q15" i="36"/>
  <c r="M15" i="36"/>
  <c r="I15" i="36"/>
  <c r="E15" i="36"/>
  <c r="U14" i="36"/>
  <c r="Q14" i="36"/>
  <c r="M14" i="36"/>
  <c r="I14" i="36"/>
  <c r="E14" i="36"/>
  <c r="W15" i="36"/>
  <c r="AP15" i="36"/>
  <c r="AL15" i="36"/>
  <c r="AH15" i="36"/>
  <c r="AD15" i="36"/>
  <c r="Z15" i="36"/>
  <c r="AO14" i="36"/>
  <c r="AK14" i="36"/>
  <c r="AG14" i="36"/>
  <c r="AC14" i="36"/>
  <c r="Y14" i="36"/>
  <c r="AN13" i="36"/>
  <c r="AJ13" i="36"/>
  <c r="AF13" i="36"/>
  <c r="AB13" i="36"/>
  <c r="X13" i="36"/>
  <c r="AM12" i="36"/>
  <c r="AI12" i="36"/>
  <c r="AE12" i="36"/>
  <c r="AA12" i="36"/>
  <c r="AP11" i="36"/>
  <c r="AL11" i="36"/>
  <c r="AH11" i="36"/>
  <c r="AD11" i="36"/>
  <c r="Z11" i="36"/>
  <c r="AO11" i="36"/>
  <c r="AK11" i="36"/>
  <c r="AC11" i="36"/>
  <c r="Y11" i="36"/>
  <c r="B15" i="36"/>
  <c r="S15" i="36"/>
  <c r="O15" i="36"/>
  <c r="K15" i="36"/>
  <c r="G15" i="36"/>
  <c r="S14" i="36"/>
  <c r="O14" i="36"/>
  <c r="K14" i="36"/>
  <c r="G14" i="36"/>
  <c r="W13" i="36"/>
  <c r="AN15" i="36"/>
  <c r="AJ15" i="36"/>
  <c r="AF15" i="36"/>
  <c r="AB15" i="36"/>
  <c r="AM14" i="36"/>
  <c r="AI14" i="36"/>
  <c r="AE14" i="36"/>
  <c r="AP13" i="36"/>
  <c r="AL13" i="36"/>
  <c r="AH13" i="36"/>
  <c r="AD13" i="36"/>
  <c r="AO12" i="36"/>
  <c r="AK12" i="36"/>
  <c r="AG12" i="36"/>
  <c r="AC12" i="36"/>
  <c r="AN11" i="36"/>
  <c r="AJ11" i="36"/>
  <c r="AF11" i="36"/>
  <c r="AB11" i="36"/>
  <c r="AA3" i="37"/>
  <c r="F5" i="37"/>
  <c r="O24" i="37"/>
  <c r="O15" i="37"/>
  <c r="AA26" i="37"/>
  <c r="AA17" i="37"/>
  <c r="AA13" i="37"/>
  <c r="AA22" i="37"/>
  <c r="AL24" i="37"/>
  <c r="AL15" i="37"/>
  <c r="C24" i="37"/>
  <c r="C15" i="37"/>
  <c r="Q26" i="37"/>
  <c r="Q17" i="37"/>
  <c r="Q22" i="37"/>
  <c r="Q13" i="37"/>
  <c r="Y24" i="37"/>
  <c r="Y15" i="37"/>
  <c r="AK26" i="37"/>
  <c r="AK17" i="37"/>
  <c r="AL13" i="37"/>
  <c r="AL22" i="37"/>
  <c r="F23" i="37"/>
  <c r="F14" i="37"/>
  <c r="AA12" i="37"/>
  <c r="W2" i="12" s="1"/>
  <c r="AA21" i="37"/>
  <c r="W2" i="26" s="1"/>
  <c r="B21" i="37"/>
  <c r="B12" i="37"/>
  <c r="B25" i="37"/>
  <c r="B16" i="37"/>
  <c r="L23" i="37"/>
  <c r="L14" i="37"/>
  <c r="AF21" i="37"/>
  <c r="AB2" i="26" s="1"/>
  <c r="AI3" i="37"/>
  <c r="AM3" i="37"/>
  <c r="AK3" i="37"/>
  <c r="AO3" i="37"/>
  <c r="AF23" i="37"/>
  <c r="AI5" i="37"/>
  <c r="AM5" i="37"/>
  <c r="AK5" i="37"/>
  <c r="C3" i="37"/>
  <c r="H3" i="37"/>
  <c r="D3" i="37"/>
  <c r="H8" i="37"/>
  <c r="D8" i="37"/>
  <c r="I7" i="37"/>
  <c r="E7" i="37"/>
  <c r="J6" i="37"/>
  <c r="F6" i="37"/>
  <c r="K5" i="37"/>
  <c r="G5" i="37"/>
  <c r="C5" i="37"/>
  <c r="H4" i="37"/>
  <c r="D4" i="37"/>
  <c r="M7" i="37"/>
  <c r="U8" i="37"/>
  <c r="U7" i="37"/>
  <c r="Q7" i="37"/>
  <c r="U6" i="37"/>
  <c r="Q6" i="37"/>
  <c r="U5" i="37"/>
  <c r="Q5" i="37"/>
  <c r="U4" i="37"/>
  <c r="U3" i="37"/>
  <c r="Q3" i="37"/>
  <c r="W3" i="37"/>
  <c r="W5" i="37"/>
  <c r="AC8" i="37"/>
  <c r="Y8" i="37"/>
  <c r="AC7" i="37"/>
  <c r="Y7" i="37"/>
  <c r="AC6" i="37"/>
  <c r="AC5" i="37"/>
  <c r="Y5" i="37"/>
  <c r="AC4" i="37"/>
  <c r="Y4" i="37"/>
  <c r="AC3" i="37"/>
  <c r="Y3" i="37"/>
  <c r="AG7" i="37"/>
  <c r="AO8" i="37"/>
  <c r="AO7" i="37"/>
  <c r="AK7" i="37"/>
  <c r="AO6" i="37"/>
  <c r="AJ6" i="37"/>
  <c r="AL5" i="37"/>
  <c r="AL3" i="37"/>
  <c r="B15" i="37"/>
  <c r="AF16" i="37"/>
  <c r="AF12" i="37"/>
  <c r="AB2" i="12" s="1"/>
  <c r="L26" i="37"/>
  <c r="L17" i="37"/>
  <c r="L22" i="37"/>
  <c r="L13" i="37"/>
  <c r="V24" i="37"/>
  <c r="V15" i="37"/>
  <c r="AF26" i="37"/>
  <c r="AF17" i="37"/>
  <c r="AF22" i="37"/>
  <c r="AF13" i="37"/>
  <c r="AI4" i="37"/>
  <c r="AM4" i="37"/>
  <c r="AK4" i="37"/>
  <c r="AO4" i="37"/>
  <c r="AP24" i="37"/>
  <c r="AP15" i="37"/>
  <c r="K3" i="37"/>
  <c r="G3" i="37"/>
  <c r="K8" i="37"/>
  <c r="G8" i="37"/>
  <c r="C8" i="37"/>
  <c r="H7" i="37"/>
  <c r="D7" i="37"/>
  <c r="I6" i="37"/>
  <c r="E6" i="37"/>
  <c r="J5" i="37"/>
  <c r="K4" i="37"/>
  <c r="G4" i="37"/>
  <c r="C4" i="37"/>
  <c r="M6" i="37"/>
  <c r="T8" i="37"/>
  <c r="P8" i="37"/>
  <c r="T7" i="37"/>
  <c r="P7" i="37"/>
  <c r="T6" i="37"/>
  <c r="P6" i="37"/>
  <c r="T5" i="37"/>
  <c r="P5" i="37"/>
  <c r="T4" i="37"/>
  <c r="P4" i="37"/>
  <c r="T3" i="37"/>
  <c r="P3" i="37"/>
  <c r="W8" i="37"/>
  <c r="W4" i="37"/>
  <c r="AB8" i="37"/>
  <c r="X8" i="37"/>
  <c r="AB7" i="37"/>
  <c r="X7" i="37"/>
  <c r="AB6" i="37"/>
  <c r="X6" i="37"/>
  <c r="AB5" i="37"/>
  <c r="X5" i="37"/>
  <c r="AB4" i="37"/>
  <c r="X4" i="37"/>
  <c r="AB3" i="37"/>
  <c r="X3" i="37"/>
  <c r="AG6" i="37"/>
  <c r="AN8" i="37"/>
  <c r="AJ8" i="37"/>
  <c r="AN7" i="37"/>
  <c r="AJ7" i="37"/>
  <c r="AN6" i="37"/>
  <c r="AH6" i="37"/>
  <c r="AJ5" i="37"/>
  <c r="AJ4" i="37"/>
  <c r="AJ3" i="37"/>
  <c r="B13" i="37"/>
  <c r="B26" i="37"/>
  <c r="V16" i="37"/>
  <c r="L12" i="37"/>
  <c r="H2" i="12" s="1"/>
  <c r="B23" i="37"/>
  <c r="B14" i="37"/>
  <c r="AP21" i="37"/>
  <c r="AL2" i="24" s="1"/>
  <c r="AP12" i="37"/>
  <c r="AL2" i="20" s="1"/>
  <c r="J3" i="37"/>
  <c r="F3" i="37"/>
  <c r="J8" i="37"/>
  <c r="F8" i="37"/>
  <c r="K7" i="37"/>
  <c r="G7" i="37"/>
  <c r="C7" i="37"/>
  <c r="H6" i="37"/>
  <c r="D6" i="37"/>
  <c r="I5" i="37"/>
  <c r="E5" i="37"/>
  <c r="J4" i="37"/>
  <c r="F4" i="37"/>
  <c r="M3" i="37"/>
  <c r="M5" i="37"/>
  <c r="S8" i="37"/>
  <c r="O8" i="37"/>
  <c r="S7" i="37"/>
  <c r="O7" i="37"/>
  <c r="S6" i="37"/>
  <c r="S5" i="37"/>
  <c r="O5" i="37"/>
  <c r="S4" i="37"/>
  <c r="O4" i="37"/>
  <c r="S3" i="37"/>
  <c r="O3" i="37"/>
  <c r="W7" i="37"/>
  <c r="AE8" i="37"/>
  <c r="AE7" i="37"/>
  <c r="AA7" i="37"/>
  <c r="AE6" i="37"/>
  <c r="AA6" i="37"/>
  <c r="AE5" i="37"/>
  <c r="AA5" i="37"/>
  <c r="AE4" i="37"/>
  <c r="AE3" i="37"/>
  <c r="AG3" i="37"/>
  <c r="AG5" i="37"/>
  <c r="AM8" i="37"/>
  <c r="AI8" i="37"/>
  <c r="AM7" i="37"/>
  <c r="AI7" i="37"/>
  <c r="AO5" i="37"/>
  <c r="AH5" i="37"/>
  <c r="AH4" i="37"/>
  <c r="AH3" i="37"/>
  <c r="B24" i="37"/>
  <c r="L16" i="37"/>
  <c r="AP14" i="37"/>
  <c r="V21" i="37"/>
  <c r="V12" i="37"/>
  <c r="L24" i="37"/>
  <c r="L15" i="37"/>
  <c r="V26" i="37"/>
  <c r="V17" i="37"/>
  <c r="V13" i="37"/>
  <c r="V22" i="37"/>
  <c r="AF24" i="37"/>
  <c r="AF15" i="37"/>
  <c r="AI6" i="37"/>
  <c r="AM6" i="37"/>
  <c r="AP26" i="37"/>
  <c r="AP17" i="37"/>
  <c r="AP13" i="37"/>
  <c r="AP22" i="37"/>
  <c r="I3" i="37"/>
  <c r="E3" i="37"/>
  <c r="I8" i="37"/>
  <c r="E8" i="37"/>
  <c r="J7" i="37"/>
  <c r="F7" i="37"/>
  <c r="K6" i="37"/>
  <c r="G6" i="37"/>
  <c r="H5" i="37"/>
  <c r="D5" i="37"/>
  <c r="I4" i="37"/>
  <c r="E4" i="37"/>
  <c r="M8" i="37"/>
  <c r="M4" i="37"/>
  <c r="R8" i="37"/>
  <c r="N8" i="37"/>
  <c r="R7" i="37"/>
  <c r="N7" i="37"/>
  <c r="R6" i="37"/>
  <c r="N6" i="37"/>
  <c r="R5" i="37"/>
  <c r="N5" i="37"/>
  <c r="R4" i="37"/>
  <c r="N4" i="37"/>
  <c r="R3" i="37"/>
  <c r="N3" i="37"/>
  <c r="W6" i="37"/>
  <c r="AD8" i="37"/>
  <c r="Z8" i="37"/>
  <c r="AD7" i="37"/>
  <c r="Z7" i="37"/>
  <c r="AD6" i="37"/>
  <c r="Z6" i="37"/>
  <c r="AD5" i="37"/>
  <c r="Z5" i="37"/>
  <c r="AD4" i="37"/>
  <c r="Z4" i="37"/>
  <c r="AD3" i="37"/>
  <c r="Z3" i="37"/>
  <c r="AG8" i="37"/>
  <c r="AG4" i="37"/>
  <c r="AL8" i="37"/>
  <c r="AH8" i="37"/>
  <c r="AL7" i="37"/>
  <c r="AH7" i="37"/>
  <c r="AK6" i="37"/>
  <c r="AN5" i="37"/>
  <c r="AN4" i="37"/>
  <c r="AN3" i="37"/>
  <c r="AP16" i="37"/>
  <c r="AF14" i="37"/>
  <c r="V14" i="37"/>
  <c r="N13" i="36"/>
  <c r="R12" i="36"/>
  <c r="V11" i="36"/>
  <c r="B11" i="36"/>
  <c r="J13" i="36"/>
  <c r="N12" i="36"/>
  <c r="R11" i="36"/>
  <c r="V13" i="36"/>
  <c r="F13" i="36"/>
  <c r="J12" i="36"/>
  <c r="N11" i="36"/>
  <c r="R13" i="36"/>
  <c r="V12" i="36"/>
  <c r="F12" i="36"/>
  <c r="J11" i="36"/>
  <c r="F11" i="36"/>
  <c r="B14" i="36"/>
  <c r="U13" i="36"/>
  <c r="Q13" i="36"/>
  <c r="M13" i="36"/>
  <c r="I13" i="36"/>
  <c r="E13" i="36"/>
  <c r="U12" i="36"/>
  <c r="Q12" i="36"/>
  <c r="M12" i="36"/>
  <c r="I12" i="36"/>
  <c r="E12" i="36"/>
  <c r="U11" i="36"/>
  <c r="Q11" i="36"/>
  <c r="M11" i="36"/>
  <c r="I11" i="36"/>
  <c r="E11" i="36"/>
  <c r="B13" i="36"/>
  <c r="T13" i="36"/>
  <c r="P13" i="36"/>
  <c r="L13" i="36"/>
  <c r="H13" i="36"/>
  <c r="D13" i="36"/>
  <c r="T12" i="36"/>
  <c r="P12" i="36"/>
  <c r="L12" i="36"/>
  <c r="H12" i="36"/>
  <c r="D12" i="36"/>
  <c r="T11" i="36"/>
  <c r="P11" i="36"/>
  <c r="L11" i="36"/>
  <c r="H11" i="36"/>
  <c r="D11" i="36"/>
  <c r="B12" i="36"/>
  <c r="S13" i="36"/>
  <c r="O13" i="36"/>
  <c r="K13" i="36"/>
  <c r="G13" i="36"/>
  <c r="S12" i="36"/>
  <c r="O12" i="36"/>
  <c r="K12" i="36"/>
  <c r="G12" i="36"/>
  <c r="S11" i="36"/>
  <c r="O11" i="36"/>
  <c r="K11" i="36"/>
  <c r="G11" i="36"/>
  <c r="AL7" i="13" l="1"/>
  <c r="AL7" i="12"/>
  <c r="AL7" i="11"/>
  <c r="AL7" i="20"/>
  <c r="AL7" i="18"/>
  <c r="AB3" i="27"/>
  <c r="AB3" i="26"/>
  <c r="AB3" i="24"/>
  <c r="AB3" i="25"/>
  <c r="AB3" i="23"/>
  <c r="H7" i="27"/>
  <c r="H7" i="26"/>
  <c r="H7" i="24"/>
  <c r="H7" i="25"/>
  <c r="H7" i="23"/>
  <c r="AB4" i="13"/>
  <c r="AB4" i="11"/>
  <c r="AB4" i="12"/>
  <c r="AB4" i="20"/>
  <c r="AB4" i="18"/>
  <c r="AL3" i="13"/>
  <c r="AL3" i="12"/>
  <c r="AL3" i="11"/>
  <c r="AL3" i="20"/>
  <c r="AL3" i="18"/>
  <c r="R3" i="13"/>
  <c r="R3" i="12"/>
  <c r="R3" i="11"/>
  <c r="R3" i="18"/>
  <c r="R3" i="20"/>
  <c r="H5" i="27"/>
  <c r="H5" i="26"/>
  <c r="H5" i="24"/>
  <c r="H5" i="25"/>
  <c r="H5" i="23"/>
  <c r="H6" i="13"/>
  <c r="H6" i="11"/>
  <c r="H6" i="20"/>
  <c r="H6" i="18"/>
  <c r="H6" i="12"/>
  <c r="AB3" i="13"/>
  <c r="AB3" i="11"/>
  <c r="AB3" i="20"/>
  <c r="AB3" i="12"/>
  <c r="AB3" i="18"/>
  <c r="R5" i="13"/>
  <c r="R5" i="11"/>
  <c r="R5" i="12"/>
  <c r="R5" i="20"/>
  <c r="R5" i="18"/>
  <c r="H7" i="11"/>
  <c r="H7" i="13"/>
  <c r="H7" i="12"/>
  <c r="H7" i="20"/>
  <c r="H7" i="18"/>
  <c r="H4" i="13"/>
  <c r="H4" i="11"/>
  <c r="H4" i="12"/>
  <c r="H4" i="20"/>
  <c r="H4" i="18"/>
  <c r="B4" i="13"/>
  <c r="B4" i="12"/>
  <c r="B4" i="11"/>
  <c r="B4" i="20"/>
  <c r="B4" i="18"/>
  <c r="AG7" i="13"/>
  <c r="AG7" i="12"/>
  <c r="AG7" i="11"/>
  <c r="AG7" i="18"/>
  <c r="AG7" i="20"/>
  <c r="M3" i="13"/>
  <c r="M3" i="12"/>
  <c r="M3" i="20"/>
  <c r="M3" i="11"/>
  <c r="M3" i="18"/>
  <c r="W3" i="26"/>
  <c r="W3" i="27"/>
  <c r="W3" i="25"/>
  <c r="W3" i="24"/>
  <c r="W3" i="23"/>
  <c r="K5" i="13"/>
  <c r="K5" i="12"/>
  <c r="K5" i="11"/>
  <c r="K5" i="20"/>
  <c r="K5" i="18"/>
  <c r="AB5" i="13"/>
  <c r="AB5" i="11"/>
  <c r="AB5" i="12"/>
  <c r="AB5" i="20"/>
  <c r="AB5" i="18"/>
  <c r="B4" i="27"/>
  <c r="B4" i="26"/>
  <c r="B4" i="25"/>
  <c r="B4" i="23"/>
  <c r="B4" i="24"/>
  <c r="AG7" i="27"/>
  <c r="AG7" i="26"/>
  <c r="AG7" i="25"/>
  <c r="AG7" i="24"/>
  <c r="AG7" i="23"/>
  <c r="M3" i="27"/>
  <c r="M3" i="26"/>
  <c r="M3" i="25"/>
  <c r="M3" i="24"/>
  <c r="M3" i="23"/>
  <c r="W3" i="13"/>
  <c r="W3" i="11"/>
  <c r="W3" i="12"/>
  <c r="W3" i="20"/>
  <c r="W3" i="18"/>
  <c r="K5" i="26"/>
  <c r="K5" i="27"/>
  <c r="K5" i="25"/>
  <c r="K5" i="24"/>
  <c r="K5" i="23"/>
  <c r="AL6" i="13"/>
  <c r="AL6" i="11"/>
  <c r="AL6" i="20"/>
  <c r="AL6" i="18"/>
  <c r="AL6" i="12"/>
  <c r="R7" i="13"/>
  <c r="R7" i="12"/>
  <c r="R7" i="11"/>
  <c r="R7" i="20"/>
  <c r="R7" i="18"/>
  <c r="R5" i="27"/>
  <c r="R5" i="26"/>
  <c r="R5" i="25"/>
  <c r="R5" i="24"/>
  <c r="R5" i="23"/>
  <c r="H4" i="27"/>
  <c r="H4" i="26"/>
  <c r="H4" i="24"/>
  <c r="H4" i="25"/>
  <c r="H4" i="23"/>
  <c r="AL7" i="27"/>
  <c r="AL7" i="26"/>
  <c r="AL7" i="25"/>
  <c r="AL7" i="23"/>
  <c r="AL7" i="24"/>
  <c r="AB5" i="27"/>
  <c r="AB5" i="26"/>
  <c r="AB5" i="24"/>
  <c r="AB5" i="25"/>
  <c r="AB5" i="23"/>
  <c r="R7" i="27"/>
  <c r="R7" i="26"/>
  <c r="R7" i="25"/>
  <c r="R7" i="23"/>
  <c r="R7" i="24"/>
  <c r="AL5" i="13"/>
  <c r="AL5" i="11"/>
  <c r="AL5" i="12"/>
  <c r="AL5" i="20"/>
  <c r="AL5" i="18"/>
  <c r="AB7" i="13"/>
  <c r="AB7" i="11"/>
  <c r="AB7" i="12"/>
  <c r="AB7" i="20"/>
  <c r="AB7" i="18"/>
  <c r="H3" i="13"/>
  <c r="H3" i="12"/>
  <c r="H3" i="11"/>
  <c r="H3" i="20"/>
  <c r="H3" i="18"/>
  <c r="AB4" i="27"/>
  <c r="AB4" i="26"/>
  <c r="AB4" i="24"/>
  <c r="AB4" i="25"/>
  <c r="AB4" i="23"/>
  <c r="AH3" i="27"/>
  <c r="AH3" i="26"/>
  <c r="AH3" i="25"/>
  <c r="AH3" i="24"/>
  <c r="AH3" i="23"/>
  <c r="U5" i="13"/>
  <c r="U5" i="12"/>
  <c r="U5" i="11"/>
  <c r="U5" i="18"/>
  <c r="U5" i="20"/>
  <c r="M7" i="13"/>
  <c r="M7" i="12"/>
  <c r="M7" i="11"/>
  <c r="M7" i="18"/>
  <c r="M7" i="20"/>
  <c r="AH5" i="13"/>
  <c r="AH5" i="11"/>
  <c r="AH5" i="12"/>
  <c r="AH5" i="20"/>
  <c r="AH5" i="18"/>
  <c r="W7" i="13"/>
  <c r="W7" i="11"/>
  <c r="W7" i="12"/>
  <c r="W7" i="20"/>
  <c r="W7" i="18"/>
  <c r="R6" i="13"/>
  <c r="R6" i="11"/>
  <c r="R6" i="20"/>
  <c r="R6" i="18"/>
  <c r="R6" i="12"/>
  <c r="R4" i="13"/>
  <c r="R4" i="12"/>
  <c r="R4" i="11"/>
  <c r="R4" i="20"/>
  <c r="R4" i="18"/>
  <c r="AL3" i="27"/>
  <c r="AL3" i="26"/>
  <c r="AL3" i="25"/>
  <c r="AL3" i="24"/>
  <c r="AL3" i="23"/>
  <c r="R3" i="27"/>
  <c r="R3" i="26"/>
  <c r="R3" i="25"/>
  <c r="R3" i="24"/>
  <c r="R3" i="23"/>
  <c r="H5" i="13"/>
  <c r="H5" i="11"/>
  <c r="H5" i="12"/>
  <c r="H5" i="20"/>
  <c r="H5" i="18"/>
  <c r="AL4" i="13"/>
  <c r="AL4" i="12"/>
  <c r="AL4" i="11"/>
  <c r="AL4" i="20"/>
  <c r="AL4" i="18"/>
  <c r="AL5" i="27"/>
  <c r="AL5" i="26"/>
  <c r="AL5" i="25"/>
  <c r="AL5" i="24"/>
  <c r="AL5" i="23"/>
  <c r="AB7" i="27"/>
  <c r="AB7" i="24"/>
  <c r="AB7" i="26"/>
  <c r="AB7" i="25"/>
  <c r="AB7" i="23"/>
  <c r="H3" i="27"/>
  <c r="H3" i="26"/>
  <c r="H3" i="24"/>
  <c r="H3" i="25"/>
  <c r="H3" i="23"/>
  <c r="AB6" i="13"/>
  <c r="AB6" i="11"/>
  <c r="AB6" i="20"/>
  <c r="AB6" i="18"/>
  <c r="AB6" i="12"/>
  <c r="AH3" i="13"/>
  <c r="AH3" i="12"/>
  <c r="AH3" i="11"/>
  <c r="AH3" i="20"/>
  <c r="AH3" i="18"/>
  <c r="U5" i="27"/>
  <c r="U5" i="26"/>
  <c r="U5" i="25"/>
  <c r="U5" i="24"/>
  <c r="U5" i="23"/>
  <c r="M7" i="27"/>
  <c r="M7" i="26"/>
  <c r="M7" i="25"/>
  <c r="M7" i="24"/>
  <c r="M7" i="23"/>
  <c r="AH5" i="27"/>
  <c r="AH5" i="26"/>
  <c r="AH5" i="25"/>
  <c r="AH5" i="24"/>
  <c r="AH5" i="23"/>
  <c r="W7" i="26"/>
  <c r="W7" i="27"/>
  <c r="W7" i="25"/>
  <c r="W7" i="23"/>
  <c r="W7" i="24"/>
  <c r="H2" i="24"/>
  <c r="H2" i="20"/>
  <c r="AL2" i="25"/>
  <c r="AL2" i="11"/>
  <c r="W2" i="23"/>
  <c r="W2" i="18"/>
  <c r="R2" i="24"/>
  <c r="R2" i="20"/>
  <c r="W2" i="24"/>
  <c r="W2" i="20"/>
  <c r="W2" i="25"/>
  <c r="W2" i="11"/>
  <c r="R2" i="23"/>
  <c r="R2" i="18"/>
  <c r="AB2" i="27"/>
  <c r="AB2" i="13"/>
  <c r="AB2" i="25"/>
  <c r="AB2" i="11"/>
  <c r="AL2" i="27"/>
  <c r="AL2" i="13"/>
  <c r="R2" i="26"/>
  <c r="R2" i="12"/>
  <c r="H2" i="25"/>
  <c r="H2" i="11"/>
  <c r="R2" i="25"/>
  <c r="R2" i="11"/>
  <c r="H2" i="23"/>
  <c r="H2" i="18"/>
  <c r="AB2" i="23"/>
  <c r="AB2" i="18"/>
  <c r="AL2" i="23"/>
  <c r="AL2" i="18"/>
  <c r="H2" i="27"/>
  <c r="H2" i="13"/>
  <c r="AB2" i="24"/>
  <c r="AB2" i="20"/>
  <c r="AL2" i="26"/>
  <c r="AL2" i="12"/>
  <c r="R2" i="27"/>
  <c r="R2" i="13"/>
  <c r="W2" i="13"/>
  <c r="W2" i="27"/>
  <c r="AK24" i="37"/>
  <c r="AK15" i="37"/>
  <c r="AL26" i="37"/>
  <c r="AL17" i="37"/>
  <c r="AD21" i="37"/>
  <c r="Z2" i="24" s="1"/>
  <c r="AD12" i="37"/>
  <c r="Z2" i="20" s="1"/>
  <c r="AD23" i="37"/>
  <c r="AD14" i="37"/>
  <c r="AD25" i="37"/>
  <c r="AD16" i="37"/>
  <c r="N21" i="37"/>
  <c r="J2" i="27" s="1"/>
  <c r="N12" i="37"/>
  <c r="J2" i="13" s="1"/>
  <c r="N23" i="37"/>
  <c r="N14" i="37"/>
  <c r="N25" i="37"/>
  <c r="N16" i="37"/>
  <c r="M22" i="37"/>
  <c r="M13" i="37"/>
  <c r="D23" i="37"/>
  <c r="D14" i="37"/>
  <c r="F25" i="37"/>
  <c r="F16" i="37"/>
  <c r="E12" i="37"/>
  <c r="E21" i="37"/>
  <c r="AE22" i="37"/>
  <c r="AE13" i="37"/>
  <c r="W16" i="37"/>
  <c r="W25" i="37"/>
  <c r="O16" i="37"/>
  <c r="O25" i="37"/>
  <c r="C25" i="37"/>
  <c r="C16" i="37"/>
  <c r="AJ25" i="37"/>
  <c r="AJ16" i="37"/>
  <c r="AB22" i="37"/>
  <c r="AB13" i="37"/>
  <c r="AB26" i="37"/>
  <c r="AB17" i="37"/>
  <c r="T21" i="37"/>
  <c r="P2" i="26" s="1"/>
  <c r="T12" i="37"/>
  <c r="P2" i="12" s="1"/>
  <c r="T23" i="37"/>
  <c r="T14" i="37"/>
  <c r="T25" i="37"/>
  <c r="T16" i="37"/>
  <c r="E24" i="37"/>
  <c r="E15" i="37"/>
  <c r="C17" i="37"/>
  <c r="C26" i="37"/>
  <c r="K12" i="37"/>
  <c r="G2" i="11" s="1"/>
  <c r="K21" i="37"/>
  <c r="G2" i="25" s="1"/>
  <c r="AK22" i="37"/>
  <c r="AK13" i="37"/>
  <c r="AL21" i="37"/>
  <c r="AH2" i="24" s="1"/>
  <c r="AL12" i="37"/>
  <c r="AH2" i="20" s="1"/>
  <c r="AK16" i="37"/>
  <c r="AK25" i="37"/>
  <c r="Y12" i="37"/>
  <c r="U2" i="20" s="1"/>
  <c r="Y21" i="37"/>
  <c r="U2" i="24" s="1"/>
  <c r="Y14" i="37"/>
  <c r="Y23" i="37"/>
  <c r="AC16" i="37"/>
  <c r="AC25" i="37"/>
  <c r="W12" i="37"/>
  <c r="S2" i="12" s="1"/>
  <c r="W21" i="37"/>
  <c r="S2" i="26" s="1"/>
  <c r="AN21" i="37"/>
  <c r="AJ2" i="26" s="1"/>
  <c r="AN12" i="37"/>
  <c r="AJ2" i="12" s="1"/>
  <c r="AH25" i="37"/>
  <c r="AH16" i="37"/>
  <c r="AG22" i="37"/>
  <c r="AG13" i="37"/>
  <c r="Z13" i="37"/>
  <c r="Z22" i="37"/>
  <c r="Z24" i="37"/>
  <c r="Z15" i="37"/>
  <c r="Z26" i="37"/>
  <c r="Z17" i="37"/>
  <c r="R21" i="37"/>
  <c r="N2" i="23" s="1"/>
  <c r="R12" i="37"/>
  <c r="N2" i="18" s="1"/>
  <c r="R23" i="37"/>
  <c r="R14" i="37"/>
  <c r="R25" i="37"/>
  <c r="R16" i="37"/>
  <c r="M26" i="37"/>
  <c r="M17" i="37"/>
  <c r="H23" i="37"/>
  <c r="H14" i="37"/>
  <c r="J25" i="37"/>
  <c r="J16" i="37"/>
  <c r="I12" i="37"/>
  <c r="E2" i="11" s="1"/>
  <c r="I21" i="37"/>
  <c r="E2" i="25" s="1"/>
  <c r="AH21" i="37"/>
  <c r="AD2" i="24" s="1"/>
  <c r="AH12" i="37"/>
  <c r="AD2" i="20" s="1"/>
  <c r="AI16" i="37"/>
  <c r="AI25" i="37"/>
  <c r="AG23" i="37"/>
  <c r="AG14" i="37"/>
  <c r="AA14" i="37"/>
  <c r="AA23" i="37"/>
  <c r="AA16" i="37"/>
  <c r="AA25" i="37"/>
  <c r="O12" i="37"/>
  <c r="K2" i="20" s="1"/>
  <c r="O21" i="37"/>
  <c r="K2" i="24" s="1"/>
  <c r="O14" i="37"/>
  <c r="O23" i="37"/>
  <c r="S16" i="37"/>
  <c r="S25" i="37"/>
  <c r="M12" i="37"/>
  <c r="I2" i="20" s="1"/>
  <c r="M21" i="37"/>
  <c r="I2" i="24" s="1"/>
  <c r="I14" i="37"/>
  <c r="I23" i="37"/>
  <c r="G16" i="37"/>
  <c r="G25" i="37"/>
  <c r="F21" i="37"/>
  <c r="B2" i="25" s="1"/>
  <c r="F12" i="37"/>
  <c r="B2" i="11" s="1"/>
  <c r="AJ23" i="37"/>
  <c r="AJ14" i="37"/>
  <c r="AN25" i="37"/>
  <c r="AN16" i="37"/>
  <c r="X21" i="37"/>
  <c r="X12" i="37"/>
  <c r="X23" i="37"/>
  <c r="X14" i="37"/>
  <c r="X25" i="37"/>
  <c r="X16" i="37"/>
  <c r="W22" i="37"/>
  <c r="W13" i="37"/>
  <c r="P22" i="37"/>
  <c r="P13" i="37"/>
  <c r="P24" i="37"/>
  <c r="P15" i="37"/>
  <c r="P26" i="37"/>
  <c r="P17" i="37"/>
  <c r="G22" i="37"/>
  <c r="G13" i="37"/>
  <c r="I24" i="37"/>
  <c r="I15" i="37"/>
  <c r="G17" i="37"/>
  <c r="G26" i="37"/>
  <c r="AM22" i="37"/>
  <c r="AM13" i="37"/>
  <c r="AL23" i="37"/>
  <c r="AL14" i="37"/>
  <c r="AO25" i="37"/>
  <c r="AO16" i="37"/>
  <c r="AC12" i="37"/>
  <c r="Y2" i="13" s="1"/>
  <c r="AC21" i="37"/>
  <c r="Y2" i="23" s="1"/>
  <c r="AC23" i="37"/>
  <c r="AC14" i="37"/>
  <c r="Y26" i="37"/>
  <c r="Y17" i="37"/>
  <c r="Q12" i="37"/>
  <c r="M2" i="20" s="1"/>
  <c r="Q21" i="37"/>
  <c r="M2" i="24" s="1"/>
  <c r="U14" i="37"/>
  <c r="U23" i="37"/>
  <c r="U16" i="37"/>
  <c r="U25" i="37"/>
  <c r="H22" i="37"/>
  <c r="H13" i="37"/>
  <c r="F24" i="37"/>
  <c r="F15" i="37"/>
  <c r="D26" i="37"/>
  <c r="D17" i="37"/>
  <c r="C21" i="37"/>
  <c r="C12" i="37"/>
  <c r="AI12" i="37"/>
  <c r="AE2" i="13" s="1"/>
  <c r="AI21" i="37"/>
  <c r="AE2" i="25" s="1"/>
  <c r="AO23" i="37"/>
  <c r="AO14" i="37"/>
  <c r="E14" i="37"/>
  <c r="E23" i="37"/>
  <c r="AL25" i="37"/>
  <c r="AL16" i="37"/>
  <c r="AD24" i="37"/>
  <c r="AD15" i="37"/>
  <c r="N13" i="37"/>
  <c r="N22" i="37"/>
  <c r="N26" i="37"/>
  <c r="N17" i="37"/>
  <c r="G24" i="37"/>
  <c r="G15" i="37"/>
  <c r="E26" i="37"/>
  <c r="E17" i="37"/>
  <c r="AM24" i="37"/>
  <c r="AM15" i="37"/>
  <c r="AH13" i="37"/>
  <c r="AH22" i="37"/>
  <c r="AM16" i="37"/>
  <c r="AM25" i="37"/>
  <c r="AG12" i="37"/>
  <c r="AC2" i="13" s="1"/>
  <c r="AG21" i="37"/>
  <c r="AC2" i="24" s="1"/>
  <c r="AE23" i="37"/>
  <c r="AE14" i="37"/>
  <c r="AE16" i="37"/>
  <c r="AE25" i="37"/>
  <c r="S12" i="37"/>
  <c r="O2" i="13" s="1"/>
  <c r="S21" i="37"/>
  <c r="O2" i="23" s="1"/>
  <c r="S14" i="37"/>
  <c r="S23" i="37"/>
  <c r="O26" i="37"/>
  <c r="O17" i="37"/>
  <c r="F13" i="37"/>
  <c r="F22" i="37"/>
  <c r="D24" i="37"/>
  <c r="D15" i="37"/>
  <c r="K16" i="37"/>
  <c r="K25" i="37"/>
  <c r="J21" i="37"/>
  <c r="F2" i="25" s="1"/>
  <c r="J12" i="37"/>
  <c r="F2" i="11" s="1"/>
  <c r="AH24" i="37"/>
  <c r="AH15" i="37"/>
  <c r="AJ26" i="37"/>
  <c r="AJ17" i="37"/>
  <c r="AB21" i="37"/>
  <c r="X2" i="26" s="1"/>
  <c r="AB12" i="37"/>
  <c r="X2" i="12" s="1"/>
  <c r="AB23" i="37"/>
  <c r="AB14" i="37"/>
  <c r="AB25" i="37"/>
  <c r="AB16" i="37"/>
  <c r="W17" i="37"/>
  <c r="W26" i="37"/>
  <c r="T22" i="37"/>
  <c r="T13" i="37"/>
  <c r="T24" i="37"/>
  <c r="T15" i="37"/>
  <c r="T26" i="37"/>
  <c r="T17" i="37"/>
  <c r="K13" i="37"/>
  <c r="K22" i="37"/>
  <c r="D25" i="37"/>
  <c r="D16" i="37"/>
  <c r="K26" i="37"/>
  <c r="K17" i="37"/>
  <c r="AI13" i="37"/>
  <c r="AI22" i="37"/>
  <c r="AJ24" i="37"/>
  <c r="AJ15" i="37"/>
  <c r="AO26" i="37"/>
  <c r="AO17" i="37"/>
  <c r="Y22" i="37"/>
  <c r="Y13" i="37"/>
  <c r="AC24" i="37"/>
  <c r="AC15" i="37"/>
  <c r="AC26" i="37"/>
  <c r="AC17" i="37"/>
  <c r="U12" i="37"/>
  <c r="Q2" i="18" s="1"/>
  <c r="U21" i="37"/>
  <c r="Q2" i="23" s="1"/>
  <c r="Q24" i="37"/>
  <c r="Q15" i="37"/>
  <c r="U26" i="37"/>
  <c r="U17" i="37"/>
  <c r="C23" i="37"/>
  <c r="C14" i="37"/>
  <c r="J24" i="37"/>
  <c r="J15" i="37"/>
  <c r="H26" i="37"/>
  <c r="H17" i="37"/>
  <c r="AK23" i="37"/>
  <c r="AK14" i="37"/>
  <c r="AO12" i="37"/>
  <c r="AK2" i="13" s="1"/>
  <c r="AO21" i="37"/>
  <c r="AK2" i="26" s="1"/>
  <c r="AM17" i="37"/>
  <c r="AM26" i="37"/>
  <c r="AE24" i="37"/>
  <c r="AE15" i="37"/>
  <c r="S13" i="37"/>
  <c r="S22" i="37"/>
  <c r="M14" i="37"/>
  <c r="M23" i="37"/>
  <c r="J26" i="37"/>
  <c r="J17" i="37"/>
  <c r="AJ22" i="37"/>
  <c r="AJ13" i="37"/>
  <c r="AG24" i="37"/>
  <c r="AG15" i="37"/>
  <c r="AB24" i="37"/>
  <c r="AB15" i="37"/>
  <c r="C13" i="37"/>
  <c r="C22" i="37"/>
  <c r="AN22" i="37"/>
  <c r="AN13" i="37"/>
  <c r="AG26" i="37"/>
  <c r="AG17" i="37"/>
  <c r="AD13" i="37"/>
  <c r="AD22" i="37"/>
  <c r="AD26" i="37"/>
  <c r="AD17" i="37"/>
  <c r="N24" i="37"/>
  <c r="N15" i="37"/>
  <c r="E22" i="37"/>
  <c r="E13" i="37"/>
  <c r="AN23" i="37"/>
  <c r="AN14" i="37"/>
  <c r="AH26" i="37"/>
  <c r="AH17" i="37"/>
  <c r="Z21" i="37"/>
  <c r="Z12" i="37"/>
  <c r="Z23" i="37"/>
  <c r="Z14" i="37"/>
  <c r="Z25" i="37"/>
  <c r="Z16" i="37"/>
  <c r="W24" i="37"/>
  <c r="W15" i="37"/>
  <c r="R13" i="37"/>
  <c r="R22" i="37"/>
  <c r="R24" i="37"/>
  <c r="R15" i="37"/>
  <c r="R26" i="37"/>
  <c r="R17" i="37"/>
  <c r="I22" i="37"/>
  <c r="I13" i="37"/>
  <c r="K24" i="37"/>
  <c r="K15" i="37"/>
  <c r="I26" i="37"/>
  <c r="I17" i="37"/>
  <c r="AI15" i="37"/>
  <c r="AI24" i="37"/>
  <c r="AH23" i="37"/>
  <c r="AH14" i="37"/>
  <c r="AI17" i="37"/>
  <c r="AI26" i="37"/>
  <c r="AE12" i="37"/>
  <c r="AA2" i="11" s="1"/>
  <c r="AE21" i="37"/>
  <c r="AA2" i="25" s="1"/>
  <c r="AA24" i="37"/>
  <c r="AA15" i="37"/>
  <c r="AE26" i="37"/>
  <c r="AE17" i="37"/>
  <c r="O22" i="37"/>
  <c r="O13" i="37"/>
  <c r="S24" i="37"/>
  <c r="S15" i="37"/>
  <c r="S17" i="37"/>
  <c r="S26" i="37"/>
  <c r="J13" i="37"/>
  <c r="J22" i="37"/>
  <c r="H24" i="37"/>
  <c r="H15" i="37"/>
  <c r="F26" i="37"/>
  <c r="F17" i="37"/>
  <c r="AJ21" i="37"/>
  <c r="AF2" i="26" s="1"/>
  <c r="AJ12" i="37"/>
  <c r="AF2" i="12" s="1"/>
  <c r="AN24" i="37"/>
  <c r="AN15" i="37"/>
  <c r="AN26" i="37"/>
  <c r="AN17" i="37"/>
  <c r="X22" i="37"/>
  <c r="X13" i="37"/>
  <c r="X24" i="37"/>
  <c r="X15" i="37"/>
  <c r="X26" i="37"/>
  <c r="X17" i="37"/>
  <c r="P21" i="37"/>
  <c r="L2" i="26" s="1"/>
  <c r="P12" i="37"/>
  <c r="L2" i="12" s="1"/>
  <c r="P23" i="37"/>
  <c r="P14" i="37"/>
  <c r="P25" i="37"/>
  <c r="P16" i="37"/>
  <c r="M24" i="37"/>
  <c r="M15" i="37"/>
  <c r="J23" i="37"/>
  <c r="J14" i="37"/>
  <c r="H25" i="37"/>
  <c r="H16" i="37"/>
  <c r="G12" i="37"/>
  <c r="C2" i="13" s="1"/>
  <c r="G21" i="37"/>
  <c r="C2" i="23" s="1"/>
  <c r="AO22" i="37"/>
  <c r="AO13" i="37"/>
  <c r="AO24" i="37"/>
  <c r="AO15" i="37"/>
  <c r="AG25" i="37"/>
  <c r="AG16" i="37"/>
  <c r="AC22" i="37"/>
  <c r="AC13" i="37"/>
  <c r="Y25" i="37"/>
  <c r="Y16" i="37"/>
  <c r="W14" i="37"/>
  <c r="W23" i="37"/>
  <c r="U22" i="37"/>
  <c r="U13" i="37"/>
  <c r="U24" i="37"/>
  <c r="U15" i="37"/>
  <c r="M16" i="37"/>
  <c r="M25" i="37"/>
  <c r="G14" i="37"/>
  <c r="G23" i="37"/>
  <c r="E16" i="37"/>
  <c r="E25" i="37"/>
  <c r="D21" i="37"/>
  <c r="D12" i="37"/>
  <c r="AM23" i="37"/>
  <c r="AM14" i="37"/>
  <c r="AK12" i="37"/>
  <c r="AG2" i="20" s="1"/>
  <c r="AK21" i="37"/>
  <c r="AG2" i="24" s="1"/>
  <c r="Q14" i="37"/>
  <c r="Q23" i="37"/>
  <c r="Q25" i="37"/>
  <c r="Q16" i="37"/>
  <c r="D22" i="37"/>
  <c r="D13" i="37"/>
  <c r="K14" i="37"/>
  <c r="K23" i="37"/>
  <c r="I25" i="37"/>
  <c r="I16" i="37"/>
  <c r="H21" i="37"/>
  <c r="D2" i="26" s="1"/>
  <c r="H12" i="37"/>
  <c r="D2" i="12" s="1"/>
  <c r="AI14" i="37"/>
  <c r="AI23" i="37"/>
  <c r="AM12" i="37"/>
  <c r="AI2" i="12" s="1"/>
  <c r="AM21" i="37"/>
  <c r="AI2" i="26" s="1"/>
  <c r="M6" i="13" l="1"/>
  <c r="M6" i="11"/>
  <c r="M6" i="20"/>
  <c r="M6" i="12"/>
  <c r="M6" i="18"/>
  <c r="C4" i="26"/>
  <c r="C4" i="27"/>
  <c r="C4" i="25"/>
  <c r="C4" i="24"/>
  <c r="C4" i="23"/>
  <c r="Q5" i="13"/>
  <c r="Q5" i="12"/>
  <c r="Q5" i="11"/>
  <c r="Q5" i="18"/>
  <c r="Q5" i="20"/>
  <c r="S4" i="26"/>
  <c r="S4" i="27"/>
  <c r="S4" i="25"/>
  <c r="S4" i="24"/>
  <c r="S4" i="23"/>
  <c r="Y3" i="13"/>
  <c r="Y3" i="12"/>
  <c r="Y3" i="20"/>
  <c r="Y3" i="11"/>
  <c r="Y3" i="18"/>
  <c r="AK5" i="13"/>
  <c r="AK5" i="12"/>
  <c r="AK5" i="11"/>
  <c r="AK5" i="18"/>
  <c r="AK5" i="20"/>
  <c r="F4" i="13"/>
  <c r="F4" i="12"/>
  <c r="F4" i="11"/>
  <c r="F4" i="20"/>
  <c r="F4" i="18"/>
  <c r="L6" i="13"/>
  <c r="L6" i="11"/>
  <c r="L6" i="20"/>
  <c r="L6" i="18"/>
  <c r="L6" i="12"/>
  <c r="T5" i="13"/>
  <c r="T5" i="11"/>
  <c r="T5" i="12"/>
  <c r="T5" i="20"/>
  <c r="T5" i="18"/>
  <c r="AJ7" i="11"/>
  <c r="AJ7" i="13"/>
  <c r="AJ7" i="12"/>
  <c r="AJ7" i="20"/>
  <c r="AJ7" i="18"/>
  <c r="D5" i="13"/>
  <c r="D5" i="11"/>
  <c r="D5" i="12"/>
  <c r="D5" i="20"/>
  <c r="D5" i="18"/>
  <c r="O7" i="26"/>
  <c r="O7" i="27"/>
  <c r="O7" i="25"/>
  <c r="O7" i="24"/>
  <c r="O7" i="23"/>
  <c r="K3" i="13"/>
  <c r="K3" i="11"/>
  <c r="K3" i="12"/>
  <c r="K3" i="20"/>
  <c r="K3" i="18"/>
  <c r="W5" i="13"/>
  <c r="W5" i="12"/>
  <c r="W5" i="11"/>
  <c r="W5" i="20"/>
  <c r="W5" i="18"/>
  <c r="AE7" i="26"/>
  <c r="AE7" i="27"/>
  <c r="AE7" i="25"/>
  <c r="AE7" i="24"/>
  <c r="AE7" i="23"/>
  <c r="AE5" i="26"/>
  <c r="AE5" i="27"/>
  <c r="AE5" i="25"/>
  <c r="AE5" i="24"/>
  <c r="AE5" i="23"/>
  <c r="G5" i="13"/>
  <c r="G5" i="12"/>
  <c r="G5" i="11"/>
  <c r="G5" i="20"/>
  <c r="G5" i="18"/>
  <c r="N7" i="13"/>
  <c r="N7" i="12"/>
  <c r="N7" i="11"/>
  <c r="N7" i="20"/>
  <c r="N7" i="18"/>
  <c r="N3" i="27"/>
  <c r="N3" i="26"/>
  <c r="N3" i="25"/>
  <c r="N3" i="24"/>
  <c r="N3" i="23"/>
  <c r="V6" i="13"/>
  <c r="V6" i="11"/>
  <c r="V6" i="20"/>
  <c r="V6" i="18"/>
  <c r="V6" i="12"/>
  <c r="V2" i="11"/>
  <c r="V2" i="20"/>
  <c r="AJ4" i="13"/>
  <c r="AJ4" i="11"/>
  <c r="AJ4" i="12"/>
  <c r="AJ4" i="20"/>
  <c r="AJ4" i="18"/>
  <c r="J5" i="13"/>
  <c r="J5" i="11"/>
  <c r="J5" i="12"/>
  <c r="J5" i="20"/>
  <c r="J5" i="18"/>
  <c r="Z3" i="27"/>
  <c r="Z3" i="26"/>
  <c r="Z3" i="25"/>
  <c r="Z3" i="24"/>
  <c r="Z3" i="23"/>
  <c r="AJ3" i="13"/>
  <c r="AJ3" i="11"/>
  <c r="AJ3" i="12"/>
  <c r="AJ3" i="20"/>
  <c r="AJ3" i="18"/>
  <c r="X5" i="13"/>
  <c r="X5" i="11"/>
  <c r="X5" i="12"/>
  <c r="X5" i="20"/>
  <c r="X5" i="18"/>
  <c r="AF3" i="13"/>
  <c r="AF3" i="11"/>
  <c r="AF3" i="20"/>
  <c r="AF3" i="12"/>
  <c r="AF3" i="18"/>
  <c r="I4" i="27"/>
  <c r="I4" i="26"/>
  <c r="I4" i="25"/>
  <c r="I4" i="24"/>
  <c r="I4" i="23"/>
  <c r="AA5" i="13"/>
  <c r="AA5" i="12"/>
  <c r="AA5" i="11"/>
  <c r="AA5" i="20"/>
  <c r="AA5" i="18"/>
  <c r="D7" i="13"/>
  <c r="D7" i="11"/>
  <c r="D7" i="12"/>
  <c r="D7" i="20"/>
  <c r="D7" i="18"/>
  <c r="M5" i="13"/>
  <c r="M5" i="12"/>
  <c r="M5" i="11"/>
  <c r="M5" i="18"/>
  <c r="M5" i="20"/>
  <c r="Y7" i="12"/>
  <c r="Y7" i="13"/>
  <c r="Y7" i="11"/>
  <c r="Y7" i="18"/>
  <c r="Y7" i="20"/>
  <c r="U3" i="13"/>
  <c r="U3" i="12"/>
  <c r="U3" i="20"/>
  <c r="U3" i="11"/>
  <c r="U3" i="18"/>
  <c r="AF5" i="13"/>
  <c r="AF5" i="11"/>
  <c r="AF5" i="12"/>
  <c r="AF5" i="20"/>
  <c r="AF5" i="18"/>
  <c r="G7" i="13"/>
  <c r="G7" i="11"/>
  <c r="G7" i="12"/>
  <c r="G7" i="20"/>
  <c r="G7" i="18"/>
  <c r="G3" i="26"/>
  <c r="G3" i="25"/>
  <c r="G3" i="27"/>
  <c r="G3" i="24"/>
  <c r="G3" i="23"/>
  <c r="P5" i="13"/>
  <c r="P5" i="11"/>
  <c r="P5" i="12"/>
  <c r="P5" i="20"/>
  <c r="P5" i="18"/>
  <c r="S7" i="26"/>
  <c r="S7" i="27"/>
  <c r="S7" i="25"/>
  <c r="S7" i="23"/>
  <c r="S7" i="24"/>
  <c r="X4" i="13"/>
  <c r="X4" i="11"/>
  <c r="X4" i="12"/>
  <c r="X4" i="20"/>
  <c r="X4" i="18"/>
  <c r="AF7" i="11"/>
  <c r="AF7" i="13"/>
  <c r="AF7" i="12"/>
  <c r="AF7" i="20"/>
  <c r="AF7" i="18"/>
  <c r="K7" i="13"/>
  <c r="K7" i="11"/>
  <c r="K7" i="12"/>
  <c r="K7" i="20"/>
  <c r="K7" i="18"/>
  <c r="AA4" i="13"/>
  <c r="AA4" i="12"/>
  <c r="AA4" i="11"/>
  <c r="AA4" i="20"/>
  <c r="AA4" i="18"/>
  <c r="AI6" i="27"/>
  <c r="AI6" i="25"/>
  <c r="AI6" i="24"/>
  <c r="AI6" i="26"/>
  <c r="AI6" i="23"/>
  <c r="AI5" i="13"/>
  <c r="AI5" i="12"/>
  <c r="AI5" i="11"/>
  <c r="AI5" i="20"/>
  <c r="AI5" i="18"/>
  <c r="C5" i="13"/>
  <c r="C5" i="12"/>
  <c r="C5" i="11"/>
  <c r="C5" i="20"/>
  <c r="C5" i="18"/>
  <c r="J3" i="27"/>
  <c r="J3" i="26"/>
  <c r="J3" i="25"/>
  <c r="J3" i="24"/>
  <c r="J3" i="23"/>
  <c r="AH6" i="13"/>
  <c r="AH6" i="11"/>
  <c r="AH6" i="20"/>
  <c r="AH6" i="12"/>
  <c r="AH6" i="18"/>
  <c r="AK4" i="13"/>
  <c r="AK4" i="12"/>
  <c r="AK4" i="11"/>
  <c r="AK4" i="18"/>
  <c r="AK4" i="20"/>
  <c r="B5" i="13"/>
  <c r="B5" i="12"/>
  <c r="B5" i="11"/>
  <c r="B5" i="20"/>
  <c r="B5" i="18"/>
  <c r="Q6" i="27"/>
  <c r="Q6" i="25"/>
  <c r="Q6" i="24"/>
  <c r="Q6" i="23"/>
  <c r="Q6" i="26"/>
  <c r="Y4" i="13"/>
  <c r="Y4" i="12"/>
  <c r="Y4" i="11"/>
  <c r="Y4" i="18"/>
  <c r="Y4" i="20"/>
  <c r="AK6" i="13"/>
  <c r="AK6" i="11"/>
  <c r="AK6" i="20"/>
  <c r="AK6" i="12"/>
  <c r="AK6" i="18"/>
  <c r="AI3" i="13"/>
  <c r="AI3" i="11"/>
  <c r="AI3" i="12"/>
  <c r="AI3" i="20"/>
  <c r="AI3" i="18"/>
  <c r="E5" i="13"/>
  <c r="E5" i="12"/>
  <c r="E5" i="11"/>
  <c r="E5" i="18"/>
  <c r="E5" i="20"/>
  <c r="L7" i="11"/>
  <c r="L7" i="13"/>
  <c r="L7" i="12"/>
  <c r="L7" i="20"/>
  <c r="L7" i="18"/>
  <c r="L3" i="13"/>
  <c r="L3" i="11"/>
  <c r="L3" i="20"/>
  <c r="L3" i="12"/>
  <c r="L3" i="18"/>
  <c r="T6" i="13"/>
  <c r="T6" i="11"/>
  <c r="T6" i="20"/>
  <c r="T6" i="18"/>
  <c r="T6" i="12"/>
  <c r="T2" i="12"/>
  <c r="T2" i="13"/>
  <c r="T2" i="18"/>
  <c r="AF4" i="13"/>
  <c r="AF4" i="11"/>
  <c r="AF4" i="12"/>
  <c r="AF4" i="20"/>
  <c r="AF4" i="18"/>
  <c r="C6" i="27"/>
  <c r="C6" i="25"/>
  <c r="C6" i="24"/>
  <c r="C6" i="26"/>
  <c r="C6" i="23"/>
  <c r="K4" i="26"/>
  <c r="K4" i="27"/>
  <c r="K4" i="25"/>
  <c r="K4" i="24"/>
  <c r="K4" i="23"/>
  <c r="W6" i="27"/>
  <c r="W6" i="25"/>
  <c r="W6" i="24"/>
  <c r="W6" i="23"/>
  <c r="W6" i="26"/>
  <c r="AC4" i="13"/>
  <c r="AC4" i="12"/>
  <c r="AC4" i="11"/>
  <c r="AC4" i="18"/>
  <c r="AC4" i="20"/>
  <c r="F6" i="13"/>
  <c r="F6" i="11"/>
  <c r="F6" i="20"/>
  <c r="F6" i="12"/>
  <c r="F6" i="18"/>
  <c r="I7" i="13"/>
  <c r="I7" i="12"/>
  <c r="I7" i="11"/>
  <c r="I7" i="18"/>
  <c r="I7" i="20"/>
  <c r="N4" i="13"/>
  <c r="N4" i="12"/>
  <c r="N4" i="11"/>
  <c r="N4" i="20"/>
  <c r="N4" i="18"/>
  <c r="V7" i="13"/>
  <c r="V7" i="12"/>
  <c r="V7" i="11"/>
  <c r="V7" i="20"/>
  <c r="V7" i="18"/>
  <c r="V3" i="27"/>
  <c r="V3" i="26"/>
  <c r="V3" i="25"/>
  <c r="V3" i="24"/>
  <c r="V3" i="23"/>
  <c r="AD6" i="13"/>
  <c r="AD6" i="11"/>
  <c r="AD6" i="20"/>
  <c r="AD6" i="12"/>
  <c r="AD6" i="18"/>
  <c r="U4" i="27"/>
  <c r="U4" i="26"/>
  <c r="U4" i="25"/>
  <c r="U4" i="24"/>
  <c r="U4" i="23"/>
  <c r="AG6" i="27"/>
  <c r="AG6" i="25"/>
  <c r="AG6" i="24"/>
  <c r="AG6" i="23"/>
  <c r="AG6" i="26"/>
  <c r="AG3" i="13"/>
  <c r="AG3" i="12"/>
  <c r="AG3" i="11"/>
  <c r="AG3" i="18"/>
  <c r="AG3" i="20"/>
  <c r="P6" i="13"/>
  <c r="P6" i="11"/>
  <c r="P6" i="20"/>
  <c r="P6" i="12"/>
  <c r="P6" i="18"/>
  <c r="X3" i="13"/>
  <c r="X3" i="11"/>
  <c r="X3" i="20"/>
  <c r="X3" i="12"/>
  <c r="X3" i="18"/>
  <c r="S6" i="27"/>
  <c r="S6" i="25"/>
  <c r="S6" i="24"/>
  <c r="S6" i="26"/>
  <c r="S6" i="23"/>
  <c r="J6" i="13"/>
  <c r="J6" i="11"/>
  <c r="J6" i="20"/>
  <c r="J6" i="12"/>
  <c r="J6" i="18"/>
  <c r="Z4" i="13"/>
  <c r="Z4" i="12"/>
  <c r="Z4" i="11"/>
  <c r="Z4" i="20"/>
  <c r="Z4" i="18"/>
  <c r="AH7" i="13"/>
  <c r="AH7" i="12"/>
  <c r="AH7" i="11"/>
  <c r="AH7" i="20"/>
  <c r="AH7" i="18"/>
  <c r="U2" i="27"/>
  <c r="J2" i="12"/>
  <c r="AC2" i="11"/>
  <c r="AI2" i="18"/>
  <c r="B2" i="13"/>
  <c r="AI2" i="27"/>
  <c r="V2" i="12"/>
  <c r="I2" i="27"/>
  <c r="S2" i="27"/>
  <c r="AC2" i="12"/>
  <c r="AI2" i="20"/>
  <c r="V2" i="18"/>
  <c r="G2" i="27"/>
  <c r="AF2" i="13"/>
  <c r="AD2" i="11"/>
  <c r="J2" i="20"/>
  <c r="B2" i="20"/>
  <c r="E2" i="20"/>
  <c r="P2" i="11"/>
  <c r="O2" i="20"/>
  <c r="AJ2" i="18"/>
  <c r="I2" i="11"/>
  <c r="G2" i="18"/>
  <c r="M2" i="27"/>
  <c r="T2" i="11"/>
  <c r="K2" i="27"/>
  <c r="AH2" i="11"/>
  <c r="L2" i="18"/>
  <c r="L2" i="13"/>
  <c r="N2" i="13"/>
  <c r="B2" i="12"/>
  <c r="AH2" i="12"/>
  <c r="U2" i="11"/>
  <c r="AA2" i="18"/>
  <c r="E2" i="27"/>
  <c r="Y2" i="12"/>
  <c r="AE2" i="20"/>
  <c r="AK2" i="18"/>
  <c r="C2" i="12"/>
  <c r="AA2" i="12"/>
  <c r="Y2" i="20"/>
  <c r="J2" i="18"/>
  <c r="M2" i="11"/>
  <c r="E2" i="18"/>
  <c r="P2" i="20"/>
  <c r="K2" i="11"/>
  <c r="K2" i="18"/>
  <c r="N2" i="11"/>
  <c r="P2" i="18"/>
  <c r="AD2" i="13"/>
  <c r="K2" i="12"/>
  <c r="AF2" i="18"/>
  <c r="D2" i="11"/>
  <c r="D2" i="13"/>
  <c r="AC2" i="18"/>
  <c r="N2" i="12"/>
  <c r="AA2" i="27"/>
  <c r="AG2" i="11"/>
  <c r="T2" i="20"/>
  <c r="AG2" i="27"/>
  <c r="Q2" i="27"/>
  <c r="AH2" i="13"/>
  <c r="U2" i="12"/>
  <c r="AA2" i="20"/>
  <c r="AG2" i="18"/>
  <c r="O2" i="12"/>
  <c r="X2" i="13"/>
  <c r="B2" i="18"/>
  <c r="L2" i="20"/>
  <c r="P2" i="13"/>
  <c r="M2" i="18"/>
  <c r="C2" i="11"/>
  <c r="G4" i="13"/>
  <c r="G4" i="12"/>
  <c r="G4" i="11"/>
  <c r="G4" i="20"/>
  <c r="G4" i="18"/>
  <c r="M6" i="27"/>
  <c r="M6" i="25"/>
  <c r="M6" i="24"/>
  <c r="M6" i="26"/>
  <c r="M6" i="23"/>
  <c r="C4" i="13"/>
  <c r="C4" i="12"/>
  <c r="C4" i="11"/>
  <c r="C4" i="20"/>
  <c r="C4" i="18"/>
  <c r="Q5" i="27"/>
  <c r="Q5" i="26"/>
  <c r="Q5" i="25"/>
  <c r="Q5" i="24"/>
  <c r="Q5" i="23"/>
  <c r="S4" i="13"/>
  <c r="S4" i="12"/>
  <c r="S4" i="11"/>
  <c r="S4" i="20"/>
  <c r="S4" i="18"/>
  <c r="Y3" i="27"/>
  <c r="Y3" i="26"/>
  <c r="Y3" i="25"/>
  <c r="Y3" i="24"/>
  <c r="Y3" i="23"/>
  <c r="AK5" i="27"/>
  <c r="AK5" i="26"/>
  <c r="AK5" i="25"/>
  <c r="AK5" i="24"/>
  <c r="AK5" i="23"/>
  <c r="F4" i="27"/>
  <c r="F4" i="26"/>
  <c r="F4" i="25"/>
  <c r="F4" i="24"/>
  <c r="F4" i="23"/>
  <c r="L6" i="27"/>
  <c r="L6" i="24"/>
  <c r="L6" i="25"/>
  <c r="L6" i="26"/>
  <c r="L6" i="23"/>
  <c r="T5" i="27"/>
  <c r="T5" i="26"/>
  <c r="T5" i="24"/>
  <c r="T5" i="25"/>
  <c r="T5" i="23"/>
  <c r="AJ7" i="27"/>
  <c r="AJ7" i="24"/>
  <c r="AJ7" i="26"/>
  <c r="AJ7" i="25"/>
  <c r="AJ7" i="23"/>
  <c r="D5" i="27"/>
  <c r="D5" i="26"/>
  <c r="D5" i="24"/>
  <c r="D5" i="25"/>
  <c r="D5" i="23"/>
  <c r="O7" i="13"/>
  <c r="O7" i="11"/>
  <c r="O7" i="12"/>
  <c r="O7" i="20"/>
  <c r="O7" i="18"/>
  <c r="K3" i="26"/>
  <c r="K3" i="27"/>
  <c r="K3" i="25"/>
  <c r="K3" i="24"/>
  <c r="K3" i="23"/>
  <c r="W5" i="26"/>
  <c r="W5" i="27"/>
  <c r="W5" i="25"/>
  <c r="W5" i="24"/>
  <c r="W5" i="23"/>
  <c r="AE7" i="11"/>
  <c r="AE7" i="13"/>
  <c r="AE7" i="12"/>
  <c r="AE7" i="20"/>
  <c r="AE7" i="18"/>
  <c r="AE5" i="13"/>
  <c r="AE5" i="12"/>
  <c r="AE5" i="11"/>
  <c r="AE5" i="20"/>
  <c r="AE5" i="18"/>
  <c r="G5" i="26"/>
  <c r="G5" i="27"/>
  <c r="G5" i="25"/>
  <c r="G5" i="24"/>
  <c r="G5" i="23"/>
  <c r="N7" i="27"/>
  <c r="N7" i="26"/>
  <c r="N7" i="25"/>
  <c r="N7" i="23"/>
  <c r="N7" i="24"/>
  <c r="N3" i="13"/>
  <c r="N3" i="12"/>
  <c r="N3" i="11"/>
  <c r="N3" i="20"/>
  <c r="N3" i="18"/>
  <c r="V6" i="27"/>
  <c r="V6" i="25"/>
  <c r="V6" i="24"/>
  <c r="V6" i="26"/>
  <c r="V6" i="23"/>
  <c r="V2" i="24"/>
  <c r="V2" i="25"/>
  <c r="AJ4" i="27"/>
  <c r="AJ4" i="26"/>
  <c r="AJ4" i="24"/>
  <c r="AJ4" i="25"/>
  <c r="AJ4" i="23"/>
  <c r="J5" i="27"/>
  <c r="J5" i="26"/>
  <c r="J5" i="25"/>
  <c r="J5" i="24"/>
  <c r="J5" i="23"/>
  <c r="Z3" i="13"/>
  <c r="Z3" i="12"/>
  <c r="Z3" i="11"/>
  <c r="Z3" i="18"/>
  <c r="Z3" i="20"/>
  <c r="AJ3" i="27"/>
  <c r="AJ3" i="26"/>
  <c r="AJ3" i="24"/>
  <c r="AJ3" i="25"/>
  <c r="AJ3" i="23"/>
  <c r="X5" i="27"/>
  <c r="X5" i="26"/>
  <c r="X5" i="24"/>
  <c r="X5" i="25"/>
  <c r="X5" i="23"/>
  <c r="AF3" i="27"/>
  <c r="AF3" i="26"/>
  <c r="AF3" i="24"/>
  <c r="AF3" i="25"/>
  <c r="AF3" i="23"/>
  <c r="I4" i="13"/>
  <c r="I4" i="12"/>
  <c r="I4" i="11"/>
  <c r="I4" i="18"/>
  <c r="I4" i="20"/>
  <c r="AA5" i="26"/>
  <c r="AA5" i="27"/>
  <c r="AA5" i="25"/>
  <c r="AA5" i="24"/>
  <c r="AA5" i="23"/>
  <c r="D7" i="27"/>
  <c r="D7" i="26"/>
  <c r="D7" i="24"/>
  <c r="D7" i="25"/>
  <c r="D7" i="23"/>
  <c r="M5" i="27"/>
  <c r="M5" i="26"/>
  <c r="M5" i="25"/>
  <c r="M5" i="24"/>
  <c r="M5" i="23"/>
  <c r="Y7" i="27"/>
  <c r="Y7" i="26"/>
  <c r="Y7" i="25"/>
  <c r="Y7" i="24"/>
  <c r="Y7" i="23"/>
  <c r="U3" i="27"/>
  <c r="U3" i="26"/>
  <c r="U3" i="25"/>
  <c r="U3" i="24"/>
  <c r="U3" i="23"/>
  <c r="AF5" i="27"/>
  <c r="AF5" i="26"/>
  <c r="AF5" i="24"/>
  <c r="AF5" i="25"/>
  <c r="AF5" i="23"/>
  <c r="G7" i="26"/>
  <c r="G7" i="27"/>
  <c r="G7" i="25"/>
  <c r="G7" i="23"/>
  <c r="G7" i="24"/>
  <c r="G3" i="13"/>
  <c r="G3" i="11"/>
  <c r="G3" i="12"/>
  <c r="G3" i="20"/>
  <c r="G3" i="18"/>
  <c r="P5" i="27"/>
  <c r="P5" i="26"/>
  <c r="P5" i="24"/>
  <c r="P5" i="25"/>
  <c r="P5" i="23"/>
  <c r="S7" i="13"/>
  <c r="S7" i="11"/>
  <c r="S7" i="12"/>
  <c r="S7" i="20"/>
  <c r="S7" i="18"/>
  <c r="X4" i="27"/>
  <c r="X4" i="26"/>
  <c r="X4" i="24"/>
  <c r="X4" i="25"/>
  <c r="X4" i="23"/>
  <c r="AF7" i="27"/>
  <c r="AF7" i="24"/>
  <c r="AF7" i="26"/>
  <c r="AF7" i="25"/>
  <c r="AF7" i="23"/>
  <c r="K7" i="26"/>
  <c r="K7" i="27"/>
  <c r="K7" i="25"/>
  <c r="K7" i="24"/>
  <c r="K7" i="23"/>
  <c r="AA4" i="26"/>
  <c r="AA4" i="27"/>
  <c r="AA4" i="25"/>
  <c r="AA4" i="24"/>
  <c r="AA4" i="23"/>
  <c r="AI6" i="13"/>
  <c r="AI6" i="11"/>
  <c r="AI6" i="20"/>
  <c r="AI6" i="18"/>
  <c r="AI6" i="12"/>
  <c r="AI5" i="26"/>
  <c r="AI5" i="27"/>
  <c r="AI5" i="25"/>
  <c r="AI5" i="24"/>
  <c r="AI5" i="23"/>
  <c r="C5" i="26"/>
  <c r="C5" i="27"/>
  <c r="C5" i="25"/>
  <c r="C5" i="24"/>
  <c r="C5" i="23"/>
  <c r="J3" i="13"/>
  <c r="J3" i="12"/>
  <c r="J3" i="11"/>
  <c r="J3" i="20"/>
  <c r="J3" i="18"/>
  <c r="AH6" i="27"/>
  <c r="AH6" i="25"/>
  <c r="AH6" i="24"/>
  <c r="AH6" i="26"/>
  <c r="AH6" i="23"/>
  <c r="AK4" i="27"/>
  <c r="AK4" i="26"/>
  <c r="AK4" i="25"/>
  <c r="AK4" i="24"/>
  <c r="AK4" i="23"/>
  <c r="B5" i="27"/>
  <c r="B5" i="24"/>
  <c r="B5" i="26"/>
  <c r="B5" i="25"/>
  <c r="B5" i="23"/>
  <c r="Q6" i="13"/>
  <c r="Q6" i="11"/>
  <c r="Q6" i="20"/>
  <c r="Q6" i="18"/>
  <c r="Q6" i="12"/>
  <c r="Y4" i="27"/>
  <c r="Y4" i="26"/>
  <c r="Y4" i="25"/>
  <c r="Y4" i="24"/>
  <c r="Y4" i="23"/>
  <c r="AK6" i="27"/>
  <c r="AK6" i="25"/>
  <c r="AK6" i="24"/>
  <c r="AK6" i="23"/>
  <c r="AK6" i="26"/>
  <c r="AI3" i="26"/>
  <c r="AI3" i="27"/>
  <c r="AI3" i="25"/>
  <c r="AI3" i="24"/>
  <c r="AI3" i="23"/>
  <c r="E5" i="27"/>
  <c r="E5" i="26"/>
  <c r="E5" i="25"/>
  <c r="E5" i="24"/>
  <c r="E5" i="23"/>
  <c r="L7" i="27"/>
  <c r="L7" i="26"/>
  <c r="L7" i="24"/>
  <c r="L7" i="25"/>
  <c r="L7" i="23"/>
  <c r="L3" i="27"/>
  <c r="L3" i="26"/>
  <c r="L3" i="24"/>
  <c r="L3" i="25"/>
  <c r="L3" i="23"/>
  <c r="T6" i="27"/>
  <c r="T6" i="24"/>
  <c r="T6" i="25"/>
  <c r="T6" i="23"/>
  <c r="T6" i="26"/>
  <c r="T2" i="27"/>
  <c r="T2" i="23"/>
  <c r="T2" i="26"/>
  <c r="AF4" i="27"/>
  <c r="AF4" i="26"/>
  <c r="AF4" i="24"/>
  <c r="AF4" i="25"/>
  <c r="AF4" i="23"/>
  <c r="C6" i="13"/>
  <c r="C6" i="11"/>
  <c r="C6" i="20"/>
  <c r="C6" i="12"/>
  <c r="C6" i="18"/>
  <c r="K4" i="13"/>
  <c r="K4" i="12"/>
  <c r="K4" i="11"/>
  <c r="K4" i="20"/>
  <c r="K4" i="18"/>
  <c r="W6" i="13"/>
  <c r="W6" i="11"/>
  <c r="W6" i="20"/>
  <c r="W6" i="18"/>
  <c r="W6" i="12"/>
  <c r="AC4" i="27"/>
  <c r="AC4" i="26"/>
  <c r="AC4" i="25"/>
  <c r="AC4" i="24"/>
  <c r="AC4" i="23"/>
  <c r="F6" i="27"/>
  <c r="F6" i="25"/>
  <c r="F6" i="24"/>
  <c r="F6" i="26"/>
  <c r="F6" i="23"/>
  <c r="I7" i="27"/>
  <c r="I7" i="26"/>
  <c r="I7" i="25"/>
  <c r="I7" i="24"/>
  <c r="I7" i="23"/>
  <c r="N4" i="27"/>
  <c r="N4" i="26"/>
  <c r="N4" i="25"/>
  <c r="N4" i="24"/>
  <c r="N4" i="23"/>
  <c r="V7" i="27"/>
  <c r="V7" i="26"/>
  <c r="V7" i="25"/>
  <c r="V7" i="23"/>
  <c r="V7" i="24"/>
  <c r="V3" i="13"/>
  <c r="V3" i="12"/>
  <c r="V3" i="11"/>
  <c r="V3" i="20"/>
  <c r="V3" i="18"/>
  <c r="AD6" i="27"/>
  <c r="AD6" i="25"/>
  <c r="AD6" i="24"/>
  <c r="AD6" i="23"/>
  <c r="AD6" i="26"/>
  <c r="U4" i="13"/>
  <c r="U4" i="12"/>
  <c r="U4" i="11"/>
  <c r="U4" i="18"/>
  <c r="U4" i="20"/>
  <c r="AG6" i="13"/>
  <c r="AG6" i="11"/>
  <c r="AG6" i="20"/>
  <c r="AG6" i="18"/>
  <c r="AG6" i="12"/>
  <c r="AG3" i="27"/>
  <c r="AG3" i="26"/>
  <c r="AG3" i="25"/>
  <c r="AG3" i="24"/>
  <c r="AG3" i="23"/>
  <c r="P6" i="27"/>
  <c r="P6" i="24"/>
  <c r="P6" i="25"/>
  <c r="P6" i="26"/>
  <c r="P6" i="23"/>
  <c r="X3" i="27"/>
  <c r="X3" i="26"/>
  <c r="X3" i="24"/>
  <c r="X3" i="25"/>
  <c r="X3" i="23"/>
  <c r="S6" i="13"/>
  <c r="S6" i="11"/>
  <c r="S6" i="20"/>
  <c r="S6" i="12"/>
  <c r="S6" i="18"/>
  <c r="J6" i="27"/>
  <c r="J6" i="25"/>
  <c r="J6" i="24"/>
  <c r="J6" i="23"/>
  <c r="J6" i="26"/>
  <c r="Z4" i="27"/>
  <c r="Z4" i="26"/>
  <c r="Z4" i="25"/>
  <c r="Z4" i="24"/>
  <c r="Z4" i="23"/>
  <c r="AH7" i="27"/>
  <c r="AH7" i="26"/>
  <c r="AH7" i="25"/>
  <c r="AH7" i="23"/>
  <c r="AH7" i="24"/>
  <c r="U2" i="13"/>
  <c r="J2" i="26"/>
  <c r="AC2" i="25"/>
  <c r="AI2" i="23"/>
  <c r="B2" i="27"/>
  <c r="AI2" i="13"/>
  <c r="V2" i="26"/>
  <c r="I2" i="13"/>
  <c r="S2" i="13"/>
  <c r="AC2" i="26"/>
  <c r="AI2" i="24"/>
  <c r="V2" i="23"/>
  <c r="G2" i="13"/>
  <c r="AF2" i="27"/>
  <c r="AD2" i="25"/>
  <c r="J2" i="24"/>
  <c r="B2" i="24"/>
  <c r="E2" i="24"/>
  <c r="P2" i="25"/>
  <c r="O2" i="24"/>
  <c r="AJ2" i="23"/>
  <c r="I2" i="25"/>
  <c r="G2" i="23"/>
  <c r="M2" i="13"/>
  <c r="T2" i="25"/>
  <c r="K2" i="13"/>
  <c r="AH2" i="25"/>
  <c r="L2" i="23"/>
  <c r="L2" i="27"/>
  <c r="N2" i="27"/>
  <c r="B2" i="26"/>
  <c r="AH2" i="26"/>
  <c r="U2" i="25"/>
  <c r="AA2" i="23"/>
  <c r="E2" i="13"/>
  <c r="Y2" i="26"/>
  <c r="AE2" i="24"/>
  <c r="AK2" i="23"/>
  <c r="C2" i="26"/>
  <c r="AA2" i="26"/>
  <c r="Y2" i="24"/>
  <c r="J2" i="23"/>
  <c r="M2" i="25"/>
  <c r="E2" i="23"/>
  <c r="P2" i="24"/>
  <c r="K2" i="25"/>
  <c r="K2" i="23"/>
  <c r="N2" i="25"/>
  <c r="P2" i="23"/>
  <c r="AD2" i="27"/>
  <c r="K2" i="26"/>
  <c r="AF2" i="23"/>
  <c r="D2" i="25"/>
  <c r="D2" i="27"/>
  <c r="AC2" i="23"/>
  <c r="N2" i="26"/>
  <c r="AA2" i="13"/>
  <c r="AG2" i="25"/>
  <c r="T2" i="24"/>
  <c r="AG2" i="13"/>
  <c r="Q2" i="13"/>
  <c r="AH2" i="27"/>
  <c r="U2" i="26"/>
  <c r="AA2" i="24"/>
  <c r="AG2" i="23"/>
  <c r="O2" i="26"/>
  <c r="X2" i="27"/>
  <c r="B2" i="23"/>
  <c r="L2" i="24"/>
  <c r="P2" i="27"/>
  <c r="M2" i="23"/>
  <c r="C2" i="25"/>
  <c r="E6" i="13"/>
  <c r="E6" i="11"/>
  <c r="E6" i="20"/>
  <c r="E6" i="12"/>
  <c r="E6" i="18"/>
  <c r="M4" i="27"/>
  <c r="M4" i="26"/>
  <c r="M4" i="25"/>
  <c r="M4" i="24"/>
  <c r="M4" i="23"/>
  <c r="AI4" i="13"/>
  <c r="AI4" i="12"/>
  <c r="AI4" i="11"/>
  <c r="AI4" i="20"/>
  <c r="AI4" i="18"/>
  <c r="I6" i="27"/>
  <c r="I6" i="25"/>
  <c r="I6" i="24"/>
  <c r="I6" i="26"/>
  <c r="I6" i="23"/>
  <c r="Q3" i="13"/>
  <c r="Q3" i="12"/>
  <c r="Q3" i="20"/>
  <c r="Q3" i="11"/>
  <c r="Q3" i="18"/>
  <c r="U6" i="13"/>
  <c r="U6" i="11"/>
  <c r="U6" i="20"/>
  <c r="U6" i="12"/>
  <c r="U6" i="18"/>
  <c r="AC6" i="13"/>
  <c r="AC6" i="11"/>
  <c r="AC6" i="20"/>
  <c r="AC6" i="12"/>
  <c r="AC6" i="18"/>
  <c r="AK3" i="13"/>
  <c r="AK3" i="12"/>
  <c r="AK3" i="11"/>
  <c r="AK3" i="18"/>
  <c r="AK3" i="20"/>
  <c r="D6" i="13"/>
  <c r="D6" i="11"/>
  <c r="D6" i="20"/>
  <c r="D6" i="18"/>
  <c r="D6" i="12"/>
  <c r="I5" i="13"/>
  <c r="I5" i="12"/>
  <c r="I5" i="11"/>
  <c r="I5" i="18"/>
  <c r="I5" i="20"/>
  <c r="L4" i="13"/>
  <c r="L4" i="11"/>
  <c r="L4" i="12"/>
  <c r="L4" i="20"/>
  <c r="L4" i="18"/>
  <c r="T7" i="13"/>
  <c r="T7" i="11"/>
  <c r="T7" i="12"/>
  <c r="T7" i="20"/>
  <c r="T7" i="18"/>
  <c r="T3" i="13"/>
  <c r="T3" i="11"/>
  <c r="T3" i="20"/>
  <c r="T3" i="12"/>
  <c r="T3" i="18"/>
  <c r="AJ5" i="13"/>
  <c r="AJ5" i="11"/>
  <c r="AJ5" i="12"/>
  <c r="AJ5" i="20"/>
  <c r="AJ5" i="18"/>
  <c r="B7" i="13"/>
  <c r="B7" i="12"/>
  <c r="B7" i="11"/>
  <c r="B7" i="20"/>
  <c r="B7" i="18"/>
  <c r="F3" i="27"/>
  <c r="F3" i="26"/>
  <c r="F3" i="25"/>
  <c r="F3" i="24"/>
  <c r="F3" i="23"/>
  <c r="O5" i="13"/>
  <c r="O5" i="12"/>
  <c r="O5" i="11"/>
  <c r="O5" i="20"/>
  <c r="O5" i="18"/>
  <c r="AA7" i="13"/>
  <c r="AA7" i="11"/>
  <c r="AA7" i="12"/>
  <c r="AA7" i="20"/>
  <c r="AA7" i="18"/>
  <c r="AD4" i="13"/>
  <c r="AD4" i="12"/>
  <c r="AD4" i="11"/>
  <c r="AD4" i="20"/>
  <c r="AD4" i="18"/>
  <c r="E7" i="13"/>
  <c r="E7" i="12"/>
  <c r="E7" i="11"/>
  <c r="E7" i="18"/>
  <c r="E7" i="20"/>
  <c r="E3" i="12"/>
  <c r="E3" i="13"/>
  <c r="E3" i="20"/>
  <c r="E3" i="11"/>
  <c r="E3" i="18"/>
  <c r="N5" i="13"/>
  <c r="N5" i="11"/>
  <c r="N5" i="12"/>
  <c r="N5" i="20"/>
  <c r="N5" i="18"/>
  <c r="S5" i="13"/>
  <c r="S5" i="12"/>
  <c r="S5" i="11"/>
  <c r="S5" i="20"/>
  <c r="S5" i="18"/>
  <c r="V4" i="13"/>
  <c r="V4" i="12"/>
  <c r="V4" i="11"/>
  <c r="V4" i="20"/>
  <c r="V4" i="18"/>
  <c r="AD7" i="13"/>
  <c r="AD7" i="12"/>
  <c r="AD7" i="11"/>
  <c r="AD7" i="20"/>
  <c r="AD7" i="18"/>
  <c r="Z7" i="13"/>
  <c r="Z7" i="12"/>
  <c r="Z7" i="11"/>
  <c r="Z7" i="20"/>
  <c r="Z7" i="18"/>
  <c r="AC7" i="12"/>
  <c r="AC7" i="13"/>
  <c r="AC7" i="11"/>
  <c r="AC7" i="18"/>
  <c r="AC7" i="20"/>
  <c r="AC5" i="13"/>
  <c r="AC5" i="12"/>
  <c r="AC5" i="11"/>
  <c r="AC5" i="18"/>
  <c r="AC5" i="20"/>
  <c r="F7" i="13"/>
  <c r="F7" i="12"/>
  <c r="F7" i="11"/>
  <c r="F7" i="20"/>
  <c r="F7" i="18"/>
  <c r="O3" i="26"/>
  <c r="O3" i="27"/>
  <c r="O3" i="25"/>
  <c r="O3" i="24"/>
  <c r="O3" i="23"/>
  <c r="AI7" i="26"/>
  <c r="AI7" i="27"/>
  <c r="AI7" i="25"/>
  <c r="AI7" i="23"/>
  <c r="AI7" i="24"/>
  <c r="AG4" i="13"/>
  <c r="AG4" i="12"/>
  <c r="AG4" i="11"/>
  <c r="AG4" i="18"/>
  <c r="AG4" i="20"/>
  <c r="F5" i="13"/>
  <c r="F5" i="11"/>
  <c r="F5" i="12"/>
  <c r="F5" i="20"/>
  <c r="F5" i="18"/>
  <c r="Q7" i="13"/>
  <c r="Q7" i="12"/>
  <c r="Q7" i="11"/>
  <c r="Q7" i="18"/>
  <c r="Q7" i="20"/>
  <c r="Y5" i="13"/>
  <c r="Y5" i="12"/>
  <c r="Y5" i="11"/>
  <c r="Y5" i="18"/>
  <c r="Y5" i="20"/>
  <c r="AK7" i="12"/>
  <c r="AK7" i="13"/>
  <c r="AK7" i="11"/>
  <c r="AK7" i="18"/>
  <c r="AK7" i="20"/>
  <c r="AE3" i="26"/>
  <c r="AE3" i="27"/>
  <c r="AE3" i="25"/>
  <c r="AE3" i="24"/>
  <c r="AE3" i="23"/>
  <c r="P7" i="11"/>
  <c r="P7" i="13"/>
  <c r="P7" i="12"/>
  <c r="P7" i="20"/>
  <c r="P7" i="18"/>
  <c r="P3" i="13"/>
  <c r="P3" i="11"/>
  <c r="P3" i="20"/>
  <c r="P3" i="12"/>
  <c r="P3" i="18"/>
  <c r="X6" i="13"/>
  <c r="X6" i="11"/>
  <c r="X6" i="20"/>
  <c r="X6" i="18"/>
  <c r="X6" i="12"/>
  <c r="AD5" i="13"/>
  <c r="AD5" i="11"/>
  <c r="AD5" i="12"/>
  <c r="AD5" i="20"/>
  <c r="AD5" i="18"/>
  <c r="G6" i="27"/>
  <c r="G6" i="25"/>
  <c r="G6" i="24"/>
  <c r="G6" i="23"/>
  <c r="G6" i="26"/>
  <c r="B3" i="27"/>
  <c r="B3" i="26"/>
  <c r="B3" i="25"/>
  <c r="B3" i="23"/>
  <c r="B3" i="24"/>
  <c r="O4" i="26"/>
  <c r="O4" i="27"/>
  <c r="O4" i="25"/>
  <c r="O4" i="24"/>
  <c r="O4" i="23"/>
  <c r="AA6" i="27"/>
  <c r="AA6" i="25"/>
  <c r="AA6" i="24"/>
  <c r="AA6" i="26"/>
  <c r="AA6" i="23"/>
  <c r="AD3" i="27"/>
  <c r="AD3" i="26"/>
  <c r="AD3" i="25"/>
  <c r="AD3" i="24"/>
  <c r="AD3" i="23"/>
  <c r="J7" i="13"/>
  <c r="J7" i="12"/>
  <c r="J7" i="11"/>
  <c r="J7" i="20"/>
  <c r="J7" i="18"/>
  <c r="Z5" i="13"/>
  <c r="Z5" i="11"/>
  <c r="Z5" i="12"/>
  <c r="Z5" i="20"/>
  <c r="Z5" i="18"/>
  <c r="D3" i="13"/>
  <c r="D3" i="11"/>
  <c r="D3" i="20"/>
  <c r="D3" i="12"/>
  <c r="D3" i="18"/>
  <c r="Q4" i="27"/>
  <c r="Q4" i="26"/>
  <c r="Q4" i="25"/>
  <c r="Q4" i="24"/>
  <c r="Q4" i="23"/>
  <c r="U7" i="12"/>
  <c r="U7" i="13"/>
  <c r="U7" i="11"/>
  <c r="U7" i="18"/>
  <c r="U7" i="20"/>
  <c r="AH4" i="13"/>
  <c r="AH4" i="12"/>
  <c r="AH4" i="11"/>
  <c r="AH4" i="20"/>
  <c r="AH4" i="18"/>
  <c r="C7" i="26"/>
  <c r="C7" i="27"/>
  <c r="C7" i="25"/>
  <c r="C7" i="24"/>
  <c r="C7" i="23"/>
  <c r="C3" i="13"/>
  <c r="C3" i="12"/>
  <c r="C3" i="11"/>
  <c r="C3" i="20"/>
  <c r="C3" i="18"/>
  <c r="L5" i="13"/>
  <c r="L5" i="11"/>
  <c r="L5" i="12"/>
  <c r="L5" i="20"/>
  <c r="L5" i="18"/>
  <c r="S3" i="13"/>
  <c r="S3" i="11"/>
  <c r="S3" i="12"/>
  <c r="S3" i="18"/>
  <c r="S3" i="20"/>
  <c r="T4" i="13"/>
  <c r="T4" i="11"/>
  <c r="T4" i="12"/>
  <c r="T4" i="20"/>
  <c r="T4" i="18"/>
  <c r="AJ6" i="13"/>
  <c r="AJ6" i="11"/>
  <c r="AJ6" i="20"/>
  <c r="AJ6" i="18"/>
  <c r="AJ6" i="12"/>
  <c r="E4" i="27"/>
  <c r="E4" i="26"/>
  <c r="E4" i="25"/>
  <c r="E4" i="24"/>
  <c r="E4" i="23"/>
  <c r="O6" i="27"/>
  <c r="O6" i="25"/>
  <c r="O6" i="24"/>
  <c r="O6" i="26"/>
  <c r="O6" i="23"/>
  <c r="W4" i="26"/>
  <c r="W4" i="27"/>
  <c r="W4" i="25"/>
  <c r="W4" i="24"/>
  <c r="W4" i="23"/>
  <c r="AE6" i="27"/>
  <c r="AE6" i="25"/>
  <c r="AE6" i="24"/>
  <c r="AE6" i="26"/>
  <c r="AE6" i="23"/>
  <c r="D4" i="13"/>
  <c r="D4" i="11"/>
  <c r="D4" i="12"/>
  <c r="D4" i="20"/>
  <c r="D4" i="18"/>
  <c r="N6" i="13"/>
  <c r="N6" i="11"/>
  <c r="N6" i="20"/>
  <c r="N6" i="12"/>
  <c r="N6" i="18"/>
  <c r="V5" i="13"/>
  <c r="V5" i="11"/>
  <c r="V5" i="12"/>
  <c r="V5" i="20"/>
  <c r="V5" i="18"/>
  <c r="AC3" i="13"/>
  <c r="AC3" i="12"/>
  <c r="AC3" i="11"/>
  <c r="AC3" i="20"/>
  <c r="AC3" i="18"/>
  <c r="Y6" i="27"/>
  <c r="Y6" i="25"/>
  <c r="Y6" i="24"/>
  <c r="Y6" i="26"/>
  <c r="Y6" i="23"/>
  <c r="P4" i="13"/>
  <c r="P4" i="11"/>
  <c r="P4" i="12"/>
  <c r="P4" i="20"/>
  <c r="P4" i="18"/>
  <c r="X7" i="11"/>
  <c r="X7" i="13"/>
  <c r="X7" i="12"/>
  <c r="X7" i="20"/>
  <c r="X7" i="18"/>
  <c r="AF6" i="13"/>
  <c r="AF6" i="11"/>
  <c r="AF6" i="20"/>
  <c r="AF6" i="12"/>
  <c r="AF6" i="18"/>
  <c r="K6" i="27"/>
  <c r="K6" i="25"/>
  <c r="K6" i="24"/>
  <c r="K6" i="26"/>
  <c r="K6" i="23"/>
  <c r="AA3" i="13"/>
  <c r="AA3" i="11"/>
  <c r="AA3" i="12"/>
  <c r="AA3" i="18"/>
  <c r="AA3" i="20"/>
  <c r="B6" i="11"/>
  <c r="B6" i="13"/>
  <c r="B6" i="20"/>
  <c r="B6" i="12"/>
  <c r="B6" i="18"/>
  <c r="I3" i="12"/>
  <c r="I3" i="13"/>
  <c r="I3" i="20"/>
  <c r="I3" i="11"/>
  <c r="I3" i="18"/>
  <c r="J4" i="13"/>
  <c r="J4" i="12"/>
  <c r="J4" i="11"/>
  <c r="J4" i="20"/>
  <c r="J4" i="18"/>
  <c r="Z6" i="13"/>
  <c r="Z6" i="11"/>
  <c r="Z6" i="20"/>
  <c r="Z6" i="12"/>
  <c r="Z6" i="18"/>
  <c r="AG5" i="13"/>
  <c r="AG5" i="12"/>
  <c r="AG5" i="11"/>
  <c r="AG5" i="18"/>
  <c r="AG5" i="20"/>
  <c r="F2" i="13"/>
  <c r="S2" i="20"/>
  <c r="Z2" i="12"/>
  <c r="AF2" i="20"/>
  <c r="F2" i="12"/>
  <c r="Y2" i="11"/>
  <c r="AE2" i="18"/>
  <c r="AI2" i="11"/>
  <c r="M2" i="12"/>
  <c r="Z2" i="13"/>
  <c r="AF2" i="11"/>
  <c r="U2" i="18"/>
  <c r="G2" i="12"/>
  <c r="AE2" i="12"/>
  <c r="AC2" i="20"/>
  <c r="N2" i="20"/>
  <c r="F2" i="20"/>
  <c r="Q2" i="11"/>
  <c r="I2" i="18"/>
  <c r="D2" i="20"/>
  <c r="O2" i="11"/>
  <c r="O2" i="18"/>
  <c r="Y2" i="27"/>
  <c r="AG2" i="12"/>
  <c r="Z2" i="18"/>
  <c r="AJ2" i="13"/>
  <c r="J2" i="11"/>
  <c r="C2" i="20"/>
  <c r="AK2" i="27"/>
  <c r="AE2" i="27"/>
  <c r="AK2" i="11"/>
  <c r="X2" i="20"/>
  <c r="AE2" i="11"/>
  <c r="I2" i="12"/>
  <c r="V2" i="13"/>
  <c r="AH2" i="18"/>
  <c r="C2" i="27"/>
  <c r="Z2" i="11"/>
  <c r="X2" i="18"/>
  <c r="F2" i="18"/>
  <c r="Q2" i="20"/>
  <c r="L2" i="11"/>
  <c r="D2" i="18"/>
  <c r="AK2" i="20"/>
  <c r="G2" i="20"/>
  <c r="Q2" i="12"/>
  <c r="AJ2" i="11"/>
  <c r="Y2" i="18"/>
  <c r="C2" i="18"/>
  <c r="AC2" i="27"/>
  <c r="S2" i="18"/>
  <c r="AD2" i="12"/>
  <c r="AJ2" i="20"/>
  <c r="E2" i="12"/>
  <c r="AK2" i="12"/>
  <c r="X2" i="11"/>
  <c r="AD2" i="18"/>
  <c r="O2" i="27"/>
  <c r="S2" i="11"/>
  <c r="G4" i="26"/>
  <c r="G4" i="27"/>
  <c r="G4" i="25"/>
  <c r="G4" i="24"/>
  <c r="G4" i="23"/>
  <c r="AE4" i="26"/>
  <c r="AE4" i="27"/>
  <c r="AE4" i="25"/>
  <c r="AE4" i="24"/>
  <c r="AE4" i="23"/>
  <c r="AE4" i="13"/>
  <c r="AE4" i="12"/>
  <c r="AE4" i="11"/>
  <c r="AE4" i="20"/>
  <c r="AE4" i="18"/>
  <c r="E6" i="27"/>
  <c r="E6" i="25"/>
  <c r="E6" i="24"/>
  <c r="E6" i="23"/>
  <c r="E6" i="26"/>
  <c r="M4" i="13"/>
  <c r="M4" i="12"/>
  <c r="M4" i="11"/>
  <c r="M4" i="18"/>
  <c r="M4" i="20"/>
  <c r="AI4" i="26"/>
  <c r="AI4" i="27"/>
  <c r="AI4" i="25"/>
  <c r="AI4" i="24"/>
  <c r="AI4" i="23"/>
  <c r="I6" i="13"/>
  <c r="I6" i="11"/>
  <c r="I6" i="20"/>
  <c r="I6" i="12"/>
  <c r="I6" i="18"/>
  <c r="Q3" i="27"/>
  <c r="Q3" i="26"/>
  <c r="Q3" i="25"/>
  <c r="Q3" i="24"/>
  <c r="Q3" i="23"/>
  <c r="U6" i="27"/>
  <c r="U6" i="25"/>
  <c r="U6" i="24"/>
  <c r="U6" i="23"/>
  <c r="U6" i="26"/>
  <c r="AC6" i="27"/>
  <c r="AC6" i="25"/>
  <c r="AC6" i="24"/>
  <c r="AC6" i="26"/>
  <c r="AC6" i="23"/>
  <c r="AK3" i="27"/>
  <c r="AK3" i="26"/>
  <c r="AK3" i="25"/>
  <c r="AK3" i="24"/>
  <c r="AK3" i="23"/>
  <c r="D6" i="27"/>
  <c r="D6" i="24"/>
  <c r="D6" i="25"/>
  <c r="D6" i="23"/>
  <c r="D6" i="26"/>
  <c r="I5" i="27"/>
  <c r="I5" i="26"/>
  <c r="I5" i="25"/>
  <c r="I5" i="24"/>
  <c r="I5" i="23"/>
  <c r="L4" i="27"/>
  <c r="L4" i="26"/>
  <c r="L4" i="24"/>
  <c r="L4" i="25"/>
  <c r="L4" i="23"/>
  <c r="T7" i="27"/>
  <c r="T7" i="26"/>
  <c r="T7" i="24"/>
  <c r="T7" i="25"/>
  <c r="T7" i="23"/>
  <c r="T3" i="27"/>
  <c r="T3" i="26"/>
  <c r="T3" i="24"/>
  <c r="T3" i="25"/>
  <c r="T3" i="23"/>
  <c r="AJ5" i="27"/>
  <c r="AJ5" i="26"/>
  <c r="AJ5" i="24"/>
  <c r="AJ5" i="25"/>
  <c r="AJ5" i="23"/>
  <c r="B7" i="27"/>
  <c r="B7" i="26"/>
  <c r="B7" i="25"/>
  <c r="B7" i="24"/>
  <c r="B7" i="23"/>
  <c r="F3" i="13"/>
  <c r="F3" i="12"/>
  <c r="F3" i="11"/>
  <c r="F3" i="18"/>
  <c r="F3" i="20"/>
  <c r="O5" i="26"/>
  <c r="O5" i="27"/>
  <c r="O5" i="25"/>
  <c r="O5" i="24"/>
  <c r="O5" i="23"/>
  <c r="AA7" i="26"/>
  <c r="AA7" i="27"/>
  <c r="AA7" i="25"/>
  <c r="AA7" i="24"/>
  <c r="AA7" i="23"/>
  <c r="AD4" i="27"/>
  <c r="AD4" i="26"/>
  <c r="AD4" i="25"/>
  <c r="AD4" i="24"/>
  <c r="AD4" i="23"/>
  <c r="E7" i="27"/>
  <c r="E7" i="26"/>
  <c r="E7" i="25"/>
  <c r="E7" i="24"/>
  <c r="E7" i="23"/>
  <c r="E3" i="27"/>
  <c r="E3" i="26"/>
  <c r="E3" i="24"/>
  <c r="E3" i="25"/>
  <c r="E3" i="23"/>
  <c r="N5" i="27"/>
  <c r="N5" i="26"/>
  <c r="N5" i="25"/>
  <c r="N5" i="24"/>
  <c r="N5" i="23"/>
  <c r="S5" i="26"/>
  <c r="S5" i="27"/>
  <c r="S5" i="25"/>
  <c r="S5" i="24"/>
  <c r="S5" i="23"/>
  <c r="V4" i="27"/>
  <c r="V4" i="26"/>
  <c r="V4" i="25"/>
  <c r="V4" i="24"/>
  <c r="V4" i="23"/>
  <c r="AD7" i="27"/>
  <c r="AD7" i="26"/>
  <c r="AD7" i="25"/>
  <c r="AD7" i="23"/>
  <c r="AD7" i="24"/>
  <c r="Z7" i="27"/>
  <c r="Z7" i="26"/>
  <c r="Z7" i="25"/>
  <c r="Z7" i="24"/>
  <c r="Z7" i="23"/>
  <c r="AC7" i="27"/>
  <c r="AC7" i="25"/>
  <c r="AC7" i="26"/>
  <c r="AC7" i="24"/>
  <c r="AC7" i="23"/>
  <c r="AC5" i="27"/>
  <c r="AC5" i="26"/>
  <c r="AC5" i="25"/>
  <c r="AC5" i="24"/>
  <c r="AC5" i="23"/>
  <c r="F7" i="27"/>
  <c r="F7" i="26"/>
  <c r="F7" i="25"/>
  <c r="F7" i="23"/>
  <c r="F7" i="24"/>
  <c r="O3" i="13"/>
  <c r="O3" i="11"/>
  <c r="O3" i="12"/>
  <c r="O3" i="20"/>
  <c r="O3" i="18"/>
  <c r="AI7" i="13"/>
  <c r="AI7" i="11"/>
  <c r="AI7" i="12"/>
  <c r="AI7" i="20"/>
  <c r="AI7" i="18"/>
  <c r="AG4" i="27"/>
  <c r="AG4" i="26"/>
  <c r="AG4" i="25"/>
  <c r="AG4" i="24"/>
  <c r="AG4" i="23"/>
  <c r="F5" i="27"/>
  <c r="F5" i="26"/>
  <c r="F5" i="25"/>
  <c r="F5" i="24"/>
  <c r="F5" i="23"/>
  <c r="Q7" i="27"/>
  <c r="Q7" i="26"/>
  <c r="Q7" i="25"/>
  <c r="Q7" i="24"/>
  <c r="Q7" i="23"/>
  <c r="Y5" i="27"/>
  <c r="Y5" i="26"/>
  <c r="Y5" i="25"/>
  <c r="Y5" i="24"/>
  <c r="Y5" i="23"/>
  <c r="AK7" i="27"/>
  <c r="AK7" i="25"/>
  <c r="AK7" i="26"/>
  <c r="AK7" i="24"/>
  <c r="AK7" i="23"/>
  <c r="AE3" i="13"/>
  <c r="AE3" i="11"/>
  <c r="AE3" i="12"/>
  <c r="AE3" i="20"/>
  <c r="AE3" i="18"/>
  <c r="P7" i="27"/>
  <c r="P7" i="26"/>
  <c r="P7" i="24"/>
  <c r="P7" i="25"/>
  <c r="P7" i="23"/>
  <c r="P3" i="27"/>
  <c r="P3" i="26"/>
  <c r="P3" i="24"/>
  <c r="P3" i="25"/>
  <c r="P3" i="23"/>
  <c r="X6" i="27"/>
  <c r="X6" i="24"/>
  <c r="X6" i="25"/>
  <c r="X6" i="26"/>
  <c r="X6" i="23"/>
  <c r="AD5" i="27"/>
  <c r="AD5" i="26"/>
  <c r="AD5" i="25"/>
  <c r="AD5" i="24"/>
  <c r="AD5" i="23"/>
  <c r="G6" i="13"/>
  <c r="G6" i="11"/>
  <c r="G6" i="20"/>
  <c r="G6" i="18"/>
  <c r="G6" i="12"/>
  <c r="B3" i="12"/>
  <c r="B3" i="13"/>
  <c r="B3" i="20"/>
  <c r="B3" i="18"/>
  <c r="B3" i="11"/>
  <c r="O4" i="13"/>
  <c r="O4" i="12"/>
  <c r="O4" i="11"/>
  <c r="O4" i="20"/>
  <c r="O4" i="18"/>
  <c r="AA6" i="13"/>
  <c r="AA6" i="11"/>
  <c r="AA6" i="20"/>
  <c r="AA6" i="18"/>
  <c r="AA6" i="12"/>
  <c r="AD3" i="13"/>
  <c r="AD3" i="12"/>
  <c r="AD3" i="11"/>
  <c r="AD3" i="20"/>
  <c r="AD3" i="18"/>
  <c r="J7" i="27"/>
  <c r="J7" i="26"/>
  <c r="J7" i="25"/>
  <c r="J7" i="24"/>
  <c r="J7" i="23"/>
  <c r="Z5" i="27"/>
  <c r="Z5" i="26"/>
  <c r="Z5" i="25"/>
  <c r="Z5" i="24"/>
  <c r="Z5" i="23"/>
  <c r="D3" i="27"/>
  <c r="D3" i="26"/>
  <c r="D3" i="24"/>
  <c r="D3" i="25"/>
  <c r="D3" i="23"/>
  <c r="Q4" i="13"/>
  <c r="Q4" i="12"/>
  <c r="Q4" i="11"/>
  <c r="Q4" i="18"/>
  <c r="Q4" i="20"/>
  <c r="U7" i="27"/>
  <c r="U7" i="26"/>
  <c r="U7" i="25"/>
  <c r="U7" i="24"/>
  <c r="U7" i="23"/>
  <c r="AH4" i="27"/>
  <c r="AH4" i="26"/>
  <c r="AH4" i="25"/>
  <c r="AH4" i="24"/>
  <c r="AH4" i="23"/>
  <c r="C7" i="13"/>
  <c r="C7" i="11"/>
  <c r="C7" i="12"/>
  <c r="C7" i="20"/>
  <c r="C7" i="18"/>
  <c r="C3" i="26"/>
  <c r="C3" i="25"/>
  <c r="C3" i="27"/>
  <c r="C3" i="23"/>
  <c r="C3" i="24"/>
  <c r="L5" i="27"/>
  <c r="L5" i="26"/>
  <c r="L5" i="24"/>
  <c r="L5" i="25"/>
  <c r="L5" i="23"/>
  <c r="S3" i="26"/>
  <c r="S3" i="27"/>
  <c r="S3" i="25"/>
  <c r="S3" i="24"/>
  <c r="S3" i="23"/>
  <c r="T4" i="27"/>
  <c r="T4" i="26"/>
  <c r="T4" i="24"/>
  <c r="T4" i="25"/>
  <c r="T4" i="23"/>
  <c r="AJ6" i="27"/>
  <c r="AJ6" i="24"/>
  <c r="AJ6" i="25"/>
  <c r="AJ6" i="23"/>
  <c r="AJ6" i="26"/>
  <c r="E4" i="13"/>
  <c r="E4" i="12"/>
  <c r="E4" i="11"/>
  <c r="E4" i="18"/>
  <c r="E4" i="20"/>
  <c r="O6" i="13"/>
  <c r="O6" i="11"/>
  <c r="O6" i="20"/>
  <c r="O6" i="18"/>
  <c r="O6" i="12"/>
  <c r="W4" i="13"/>
  <c r="W4" i="12"/>
  <c r="W4" i="11"/>
  <c r="W4" i="20"/>
  <c r="W4" i="18"/>
  <c r="AE6" i="13"/>
  <c r="AE6" i="11"/>
  <c r="AE6" i="20"/>
  <c r="AE6" i="12"/>
  <c r="AE6" i="18"/>
  <c r="D4" i="27"/>
  <c r="D4" i="26"/>
  <c r="D4" i="24"/>
  <c r="D4" i="25"/>
  <c r="D4" i="23"/>
  <c r="N6" i="27"/>
  <c r="N6" i="25"/>
  <c r="N6" i="24"/>
  <c r="N6" i="23"/>
  <c r="N6" i="26"/>
  <c r="V5" i="27"/>
  <c r="V5" i="26"/>
  <c r="V5" i="25"/>
  <c r="V5" i="24"/>
  <c r="V5" i="23"/>
  <c r="AC3" i="27"/>
  <c r="AC3" i="26"/>
  <c r="AC3" i="25"/>
  <c r="AC3" i="24"/>
  <c r="AC3" i="23"/>
  <c r="Y6" i="13"/>
  <c r="Y6" i="11"/>
  <c r="Y6" i="20"/>
  <c r="Y6" i="12"/>
  <c r="Y6" i="18"/>
  <c r="P4" i="27"/>
  <c r="P4" i="26"/>
  <c r="P4" i="24"/>
  <c r="P4" i="25"/>
  <c r="P4" i="23"/>
  <c r="X7" i="27"/>
  <c r="X7" i="26"/>
  <c r="X7" i="24"/>
  <c r="X7" i="25"/>
  <c r="X7" i="23"/>
  <c r="AF6" i="27"/>
  <c r="AF6" i="24"/>
  <c r="AF6" i="25"/>
  <c r="AF6" i="26"/>
  <c r="AF6" i="23"/>
  <c r="K6" i="13"/>
  <c r="K6" i="11"/>
  <c r="K6" i="20"/>
  <c r="K6" i="12"/>
  <c r="K6" i="18"/>
  <c r="AA3" i="26"/>
  <c r="AA3" i="27"/>
  <c r="AA3" i="25"/>
  <c r="AA3" i="24"/>
  <c r="AA3" i="23"/>
  <c r="B6" i="27"/>
  <c r="B6" i="25"/>
  <c r="B6" i="24"/>
  <c r="B6" i="26"/>
  <c r="B6" i="23"/>
  <c r="I3" i="27"/>
  <c r="I3" i="26"/>
  <c r="I3" i="25"/>
  <c r="I3" i="24"/>
  <c r="I3" i="23"/>
  <c r="J4" i="27"/>
  <c r="J4" i="26"/>
  <c r="J4" i="25"/>
  <c r="J4" i="24"/>
  <c r="J4" i="23"/>
  <c r="Z6" i="27"/>
  <c r="Z6" i="25"/>
  <c r="Z6" i="24"/>
  <c r="Z6" i="23"/>
  <c r="Z6" i="26"/>
  <c r="AG5" i="27"/>
  <c r="AG5" i="26"/>
  <c r="AG5" i="25"/>
  <c r="AG5" i="24"/>
  <c r="AG5" i="23"/>
  <c r="F2" i="27"/>
  <c r="S2" i="24"/>
  <c r="Z2" i="26"/>
  <c r="AF2" i="24"/>
  <c r="F2" i="26"/>
  <c r="Y2" i="25"/>
  <c r="AE2" i="23"/>
  <c r="AI2" i="25"/>
  <c r="M2" i="26"/>
  <c r="Z2" i="27"/>
  <c r="AF2" i="25"/>
  <c r="U2" i="23"/>
  <c r="G2" i="26"/>
  <c r="AE2" i="26"/>
  <c r="N2" i="24"/>
  <c r="F2" i="24"/>
  <c r="Q2" i="25"/>
  <c r="I2" i="23"/>
  <c r="D2" i="24"/>
  <c r="O2" i="25"/>
  <c r="AG2" i="26"/>
  <c r="Z2" i="23"/>
  <c r="AJ2" i="27"/>
  <c r="J2" i="25"/>
  <c r="C2" i="24"/>
  <c r="AK2" i="25"/>
  <c r="X2" i="24"/>
  <c r="I2" i="26"/>
  <c r="V2" i="27"/>
  <c r="AH2" i="23"/>
  <c r="Z2" i="25"/>
  <c r="X2" i="23"/>
  <c r="F2" i="23"/>
  <c r="Q2" i="24"/>
  <c r="L2" i="25"/>
  <c r="D2" i="23"/>
  <c r="AK2" i="24"/>
  <c r="G2" i="24"/>
  <c r="Q2" i="26"/>
  <c r="AJ2" i="25"/>
  <c r="S2" i="23"/>
  <c r="AD2" i="26"/>
  <c r="AJ2" i="24"/>
  <c r="E2" i="26"/>
  <c r="X2" i="25"/>
  <c r="AD2" i="23"/>
  <c r="S2" i="25"/>
</calcChain>
</file>

<file path=xl/sharedStrings.xml><?xml version="1.0" encoding="utf-8"?>
<sst xmlns="http://schemas.openxmlformats.org/spreadsheetml/2006/main" count="273" uniqueCount="91">
  <si>
    <t>Sources:</t>
  </si>
  <si>
    <t>Year</t>
  </si>
  <si>
    <t>electricity (BTU)</t>
  </si>
  <si>
    <t>coal (BTU)</t>
  </si>
  <si>
    <t>natural gas (BTU)</t>
  </si>
  <si>
    <t>petroleum diesel (BTU)</t>
  </si>
  <si>
    <t>BCEU BAU Components Energy Use</t>
  </si>
  <si>
    <t>heat (BTU)</t>
  </si>
  <si>
    <t>heat</t>
  </si>
  <si>
    <t>Notes:</t>
  </si>
  <si>
    <t>Notes on Component Categorization</t>
  </si>
  <si>
    <t>Water heaters are categorized as appliances, not as part of the "heating"</t>
  </si>
  <si>
    <t>component.  The "heating" component refers to heating of air and is affected by</t>
  </si>
  <si>
    <t>the building envelope, whereas appliances are not affected by envelope.</t>
  </si>
  <si>
    <t>Other</t>
  </si>
  <si>
    <t>biomass (BTU)</t>
  </si>
  <si>
    <t>Figure II.B.10. Annual electricity consumption in a typical household – the reference scenario</t>
  </si>
  <si>
    <t>Refrigerator</t>
  </si>
  <si>
    <t>Cooker</t>
  </si>
  <si>
    <t>Lighting</t>
  </si>
  <si>
    <t>Brown goods</t>
  </si>
  <si>
    <t>Washing machine</t>
  </si>
  <si>
    <t>Heating</t>
  </si>
  <si>
    <t>Air conditioning</t>
  </si>
  <si>
    <t>Source: Own elaboration</t>
  </si>
  <si>
    <t>&lt;-- Back to the list of contents</t>
  </si>
  <si>
    <t>Table II.B.3. Residential buildings – the reference scenario</t>
  </si>
  <si>
    <t>Total energy
consumption
(TWh p.a.)</t>
  </si>
  <si>
    <t>Total electricity
consumption
(TWh p.a.)</t>
  </si>
  <si>
    <t>Energy consumption per capita (MWh p.c. p.a.)</t>
  </si>
  <si>
    <t>Energy
consumption per
one apartment
(MWh/p.a.)</t>
  </si>
  <si>
    <t>Energy
consumption per
1m2 of surface area
(kWh/p.a.)</t>
  </si>
  <si>
    <t>Electricity
consumption per
1m2 of surface area
(kWh/p.a.)</t>
  </si>
  <si>
    <t>Table II.B.4. Commercial buildings – the reference scenario</t>
  </si>
  <si>
    <t>Total energy
consumption
 in commercial buildings (TWh p.a.)</t>
  </si>
  <si>
    <t>Total electricity
consumption in commercial buildings
(TWh p.a.)</t>
  </si>
  <si>
    <t>Share of electricity
in total energy
consumption
(%)</t>
  </si>
  <si>
    <t>Energy
consumption in
service buildings
per one employee
(MWh/p.a.)</t>
  </si>
  <si>
    <t>Energy
consumption in
service buildings
per 1 m2 (kWh/p.a.)</t>
  </si>
  <si>
    <t>Electricity
consumption in
service buildings
per 1 m2 (kWh/p.a.)</t>
  </si>
  <si>
    <t>Urban Residential</t>
  </si>
  <si>
    <t>Rural Residential</t>
  </si>
  <si>
    <t>Electricity</t>
  </si>
  <si>
    <t>District Heat</t>
  </si>
  <si>
    <t>District Heat used for hot water purposes</t>
  </si>
  <si>
    <t>High-methane natural gas</t>
  </si>
  <si>
    <t>Nitrified natural gas</t>
  </si>
  <si>
    <t>LPG</t>
  </si>
  <si>
    <t>Heating Oil</t>
  </si>
  <si>
    <t>Hard Coal</t>
  </si>
  <si>
    <t>Lignite</t>
  </si>
  <si>
    <t>Coke</t>
  </si>
  <si>
    <t>Fuel Wood</t>
  </si>
  <si>
    <t>Other Biomass (a)</t>
  </si>
  <si>
    <t>Other Biomass (b)</t>
  </si>
  <si>
    <t>Perc Households Using Energy Source</t>
  </si>
  <si>
    <t>Avg. Usage by Households that Use This Source (GJ)</t>
  </si>
  <si>
    <t>Est. Avg. Usage by Fuel</t>
  </si>
  <si>
    <t>Est. Avg. Usage by Fuel (GJ)</t>
  </si>
  <si>
    <t>National Total Usage by Fuel (TJ)</t>
  </si>
  <si>
    <t>Poland Residnetial Energy Use by Fuel (in 2012)</t>
  </si>
  <si>
    <t>Central Statistical Office of Poland</t>
  </si>
  <si>
    <t>Energy Consumption in Households in 2012</t>
  </si>
  <si>
    <t>http://stat.gov.pl/download/gfx/portalinformacyjny/en/defaultaktualnosci/3304/2/2/1/energy_consumption_in_households_in_2012.pdf</t>
  </si>
  <si>
    <t>Pages 116-117, Tables 36a, 36b</t>
  </si>
  <si>
    <t>heating</t>
  </si>
  <si>
    <t>cooling and ventilation</t>
  </si>
  <si>
    <t>lighting</t>
  </si>
  <si>
    <t>appliances</t>
  </si>
  <si>
    <t>other</t>
  </si>
  <si>
    <t>electricity</t>
  </si>
  <si>
    <t>coal</t>
  </si>
  <si>
    <t>natural gas</t>
  </si>
  <si>
    <t>petroleum diesel</t>
  </si>
  <si>
    <t>biomass</t>
  </si>
  <si>
    <t>model subscript</t>
  </si>
  <si>
    <t>Urban Residential Energy Consumption (TWh)</t>
  </si>
  <si>
    <t>Residential Energy Consumption (TWh)</t>
  </si>
  <si>
    <t>Rural Residential Energy Consumption (TWh)</t>
  </si>
  <si>
    <t>cooling</t>
  </si>
  <si>
    <t>Residential Perc of Electricity Used by Component</t>
  </si>
  <si>
    <t>Residential Perc of Other Fuels Used by Component</t>
  </si>
  <si>
    <t>BTU per TWh</t>
  </si>
  <si>
    <t>These values are assumptions (except for heat).</t>
  </si>
  <si>
    <t>Commercial Energy Consumption (TWh)</t>
  </si>
  <si>
    <t>Except for electricity, we lack a breakdown by fuel type for commercial buildings, so we use urban residential buildings' breakdown of non-electricity fuel types as a proxy.</t>
  </si>
  <si>
    <t>Total Electricity Consumption in Residential and Commercial Buildings, Electricity Breakdown by Component in Residential Buildings</t>
  </si>
  <si>
    <t>Low-Emission Poland 2050</t>
  </si>
  <si>
    <t>http://np2050.pl/files/Excele/excele_en/NP2050pIIB-eng.xlsx</t>
  </si>
  <si>
    <t>Tabs "II.B.10" "Table II.B.3" "Table II.B.4"</t>
  </si>
  <si>
    <t>Part II - Energy Efficiency - Buildings - Excel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</si>
</sst>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3">
    <numFmt numFmtId="44" formatCode="_(&quot;$&quot;* #,##0.00_);_(&quot;$&quot;* \(#,##0.00\);_(&quot;$&quot;* &quot;-&quot;??_);_(@_)"/>
    <numFmt numFmtId="164" formatCode="0.0"/>
    <numFmt numFmtId="165" formatCode="0.0%"/>
    <numFmt numFmtId="168" formatCode="#,##0.0"/>
    <numFmt numFmtId="169" formatCode="0.000"/>
    <numFmt numFmtId="172" formatCode="0.0;;"/>
    <numFmt numFmtId="173" formatCode="_-* #,##0.00\ _z_ł_-;\-* #,##0.00\ _z_ł_-;_-* &quot;-&quot;??\ _z_ł_-;_-@_-"/>
    <numFmt numFmtId="174" formatCode="_-* #,##0.00_р_._-;\-* #,##0.00_р_._-;_-* &quot;-&quot;??_р_._-;_-@_-"/>
    <numFmt numFmtId="175" formatCode="_(* #,##0.0_);_(* \(#,##0.0\);_(* &quot;-&quot;??_);_(@_)"/>
    <numFmt numFmtId="176" formatCode="#,##0_)"/>
    <numFmt numFmtId="177" formatCode="###0.00_)"/>
    <numFmt numFmtId="178" formatCode="0.0_W"/>
    <numFmt numFmtId="179" formatCode="_-* #,##0.00\ _D_M_-;\-* #,##0.00\ _D_M_-;_-* &quot;-&quot;??\ _D_M_-;_-@_-"/>
    <numFmt numFmtId="180" formatCode="0.0_)"/>
    <numFmt numFmtId="181" formatCode="#,##0.00000"/>
    <numFmt numFmtId="182" formatCode="#,##0.00_);\-#,##0.00_);\-_)"/>
    <numFmt numFmtId="183" formatCode="#,##0.0000"/>
    <numFmt numFmtId="184" formatCode="mmm\-yyyy"/>
    <numFmt numFmtId="185" formatCode="mmm\ dd\,\ yyyy"/>
    <numFmt numFmtId="186" formatCode="yyyy"/>
    <numFmt numFmtId="187" formatCode="#,##0.0_);\-#,##0.0_);\-_)"/>
    <numFmt numFmtId="188" formatCode="_-* #,##0\ &quot;DM&quot;_-;\-* #,##0\ &quot;DM&quot;_-;_-* &quot;-&quot;\ &quot;DM&quot;_-;_-@_-"/>
    <numFmt numFmtId="189" formatCode="_-* #,##0.00\ &quot;DM&quot;_-;\-* #,##0.00\ &quot;DM&quot;_-;_-* &quot;-&quot;??\ &quot;DM&quot;_-;_-@_-"/>
  </numFmts>
  <fonts count="9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indexed="30"/>
      <name val="Calibri"/>
      <family val="2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9"/>
      <name val="Arial"/>
      <family val="2"/>
    </font>
    <font>
      <sz val="8"/>
      <name val="Arial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  <charset val="238"/>
    </font>
    <font>
      <sz val="11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u/>
      <sz val="14"/>
      <color rgb="FF00B0F0"/>
      <name val="Calibri"/>
      <family val="2"/>
      <charset val="238"/>
      <scheme val="minor"/>
    </font>
    <font>
      <sz val="10"/>
      <name val="Arial"/>
      <family val="2"/>
    </font>
    <font>
      <sz val="9"/>
      <name val="Times New Roman"/>
      <family val="1"/>
    </font>
    <font>
      <sz val="11"/>
      <name val="Arial"/>
      <family val="2"/>
    </font>
    <font>
      <sz val="8"/>
      <name val="Arial"/>
      <family val="2"/>
      <charset val="238"/>
    </font>
    <font>
      <b/>
      <sz val="8"/>
      <name val="Arial"/>
      <family val="2"/>
      <charset val="238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0"/>
      <name val="Arial Cyr"/>
    </font>
    <font>
      <b/>
      <sz val="9"/>
      <name val="Times New Roman"/>
      <family val="1"/>
    </font>
    <font>
      <sz val="9"/>
      <color indexed="8"/>
      <name val="Times New Roman"/>
      <family val="1"/>
    </font>
    <font>
      <sz val="12"/>
      <color indexed="8"/>
      <name val="Times New Roman"/>
      <family val="1"/>
    </font>
    <font>
      <b/>
      <sz val="11"/>
      <color indexed="63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sz val="8"/>
      <color indexed="12"/>
      <name val="Arial MT"/>
      <family val="2"/>
    </font>
    <font>
      <sz val="16"/>
      <name val="Arial"/>
      <family val="2"/>
    </font>
    <font>
      <sz val="14"/>
      <color indexed="50"/>
      <name val="Arial"/>
      <family val="2"/>
    </font>
    <font>
      <sz val="6"/>
      <name val="Arial"/>
      <family val="2"/>
    </font>
    <font>
      <b/>
      <sz val="8.5"/>
      <color indexed="50"/>
      <name val="Arial"/>
      <family val="2"/>
    </font>
    <font>
      <sz val="8"/>
      <color indexed="8"/>
      <name val="Arial"/>
      <family val="2"/>
    </font>
    <font>
      <b/>
      <sz val="7"/>
      <color indexed="9"/>
      <name val="Arial"/>
      <family val="2"/>
    </font>
    <font>
      <b/>
      <sz val="7"/>
      <name val="Arial"/>
      <family val="2"/>
    </font>
    <font>
      <sz val="7"/>
      <name val="Arial"/>
      <family val="2"/>
    </font>
    <font>
      <sz val="7"/>
      <color indexed="8"/>
      <name val="Arial"/>
      <family val="2"/>
    </font>
    <font>
      <sz val="6.5"/>
      <name val="Arial"/>
      <family val="2"/>
    </font>
    <font>
      <sz val="10"/>
      <name val="Courier"/>
      <family val="3"/>
    </font>
    <font>
      <b/>
      <sz val="11"/>
      <color indexed="9"/>
      <name val="Calibri"/>
      <family val="2"/>
    </font>
    <font>
      <b/>
      <sz val="14"/>
      <name val="CG Times (WN)"/>
      <family val="1"/>
    </font>
    <font>
      <sz val="8"/>
      <color indexed="8"/>
      <name val="Arial MT"/>
      <family val="2"/>
    </font>
    <font>
      <sz val="12"/>
      <name val="Helv"/>
    </font>
    <font>
      <b/>
      <sz val="9"/>
      <color indexed="18"/>
      <name val="Arial"/>
      <family val="2"/>
    </font>
    <font>
      <sz val="11"/>
      <color theme="1"/>
      <name val="Czcionka tekstu podstawowego"/>
      <family val="2"/>
      <charset val="238"/>
    </font>
    <font>
      <sz val="10"/>
      <name val="Helv"/>
    </font>
    <font>
      <b/>
      <sz val="12"/>
      <name val="Helv"/>
    </font>
    <font>
      <sz val="9"/>
      <name val="Helv"/>
    </font>
    <font>
      <vertAlign val="superscript"/>
      <sz val="12"/>
      <name val="Helv"/>
    </font>
    <font>
      <sz val="11"/>
      <color indexed="8"/>
      <name val="Calibri"/>
      <family val="2"/>
      <charset val="238"/>
    </font>
    <font>
      <sz val="11"/>
      <color indexed="8"/>
      <name val="Czcionka tekstu podstawowego"/>
      <family val="2"/>
      <charset val="238"/>
    </font>
    <font>
      <sz val="11"/>
      <color indexed="62"/>
      <name val="Calibri"/>
      <family val="2"/>
    </font>
    <font>
      <sz val="10"/>
      <name val="Arial Cyr"/>
      <charset val="204"/>
    </font>
    <font>
      <b/>
      <sz val="11"/>
      <color indexed="8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0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1"/>
      <color indexed="56"/>
      <name val="Calibri"/>
      <family val="2"/>
    </font>
    <font>
      <b/>
      <sz val="12"/>
      <name val="Times New Roman"/>
      <family val="1"/>
    </font>
    <font>
      <b/>
      <sz val="9"/>
      <name val="Helv"/>
    </font>
    <font>
      <sz val="8.5"/>
      <name val="Helv"/>
    </font>
    <font>
      <b/>
      <sz val="10"/>
      <name val="Helv"/>
    </font>
    <font>
      <u/>
      <sz val="8.25"/>
      <color indexed="12"/>
      <name val="Calibri"/>
      <family val="2"/>
      <charset val="238"/>
    </font>
    <font>
      <u/>
      <sz val="11"/>
      <color theme="10"/>
      <name val="Czcionka tekstu podstawowego"/>
      <family val="2"/>
      <charset val="238"/>
    </font>
    <font>
      <u/>
      <sz val="10"/>
      <color indexed="12"/>
      <name val="Arial"/>
      <family val="2"/>
    </font>
    <font>
      <u/>
      <sz val="11"/>
      <color theme="10"/>
      <name val="Calibri"/>
      <family val="2"/>
      <charset val="238"/>
      <scheme val="minor"/>
    </font>
    <font>
      <b/>
      <sz val="12"/>
      <color indexed="8"/>
      <name val="Times New Roman"/>
      <family val="1"/>
    </font>
    <font>
      <sz val="11"/>
      <color indexed="52"/>
      <name val="Calibri"/>
      <family val="2"/>
    </font>
    <font>
      <sz val="10"/>
      <name val="Arial CE"/>
      <charset val="238"/>
    </font>
    <font>
      <sz val="11"/>
      <color indexed="60"/>
      <name val="Calibri"/>
      <family val="2"/>
    </font>
    <font>
      <sz val="10"/>
      <name val="MS Sans Serif"/>
      <family val="2"/>
    </font>
    <font>
      <sz val="10"/>
      <name val="Verdana"/>
      <family val="2"/>
    </font>
    <font>
      <sz val="8"/>
      <name val="Helvetica"/>
      <family val="2"/>
    </font>
    <font>
      <sz val="11"/>
      <color theme="1"/>
      <name val="Cambria"/>
      <family val="2"/>
      <charset val="238"/>
      <scheme val="major"/>
    </font>
    <font>
      <sz val="11"/>
      <name val="Arial"/>
      <family val="2"/>
      <charset val="238"/>
    </font>
    <font>
      <sz val="11"/>
      <name val="Arial"/>
      <family val="2"/>
      <charset val="204"/>
    </font>
    <font>
      <sz val="8"/>
      <color indexed="29"/>
      <name val="Arial MT"/>
      <family val="2"/>
    </font>
    <font>
      <b/>
      <sz val="8"/>
      <color indexed="14"/>
      <name val="Arial MT"/>
      <family val="2"/>
    </font>
    <font>
      <sz val="8"/>
      <color indexed="10"/>
      <name val="Arial MT"/>
      <family val="2"/>
    </font>
    <font>
      <sz val="8"/>
      <name val="Helv"/>
    </font>
    <font>
      <b/>
      <sz val="12"/>
      <color indexed="18"/>
      <name val="Arial"/>
      <family val="2"/>
    </font>
    <font>
      <b/>
      <sz val="18"/>
      <color indexed="56"/>
      <name val="Cambria"/>
      <family val="2"/>
    </font>
    <font>
      <b/>
      <sz val="14"/>
      <name val="Helv"/>
    </font>
    <font>
      <sz val="8"/>
      <color indexed="15"/>
      <name val="Arial MT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sz val="12"/>
      <color indexed="8"/>
      <name val="TimesNewRomanPS"/>
    </font>
    <font>
      <sz val="11"/>
      <color indexed="10"/>
      <name val="Calibri"/>
      <family val="2"/>
    </font>
    <font>
      <u/>
      <sz val="10"/>
      <color indexed="12"/>
      <name val="Times New Roman"/>
      <family val="1"/>
      <charset val="238"/>
    </font>
    <font>
      <sz val="9"/>
      <name val="ＭＳ Ｐゴシック"/>
      <family val="3"/>
      <charset val="128"/>
    </font>
    <font>
      <b/>
      <sz val="9"/>
      <color rgb="FFFFFFFF"/>
      <name val="Calibri"/>
      <family val="2"/>
      <charset val="238"/>
      <scheme val="minor"/>
    </font>
    <font>
      <b/>
      <sz val="9"/>
      <color rgb="FF000000"/>
      <name val="Calibri"/>
      <family val="2"/>
      <charset val="238"/>
      <scheme val="minor"/>
    </font>
    <font>
      <sz val="9"/>
      <color theme="1"/>
      <name val="Calibri"/>
      <family val="2"/>
      <charset val="238"/>
      <scheme val="minor"/>
    </font>
  </fonts>
  <fills count="42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9"/>
        <bgColor indexed="9"/>
      </patternFill>
    </fill>
    <fill>
      <patternFill patternType="solid">
        <fgColor indexed="26"/>
        <bgColor indexed="26"/>
      </patternFill>
    </fill>
    <fill>
      <patternFill patternType="solid">
        <fgColor indexed="22"/>
        <bgColor indexed="22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2"/>
        <bgColor indexed="64"/>
      </patternFill>
    </fill>
    <fill>
      <patternFill patternType="solid">
        <fgColor indexed="26"/>
      </patternFill>
    </fill>
    <fill>
      <patternFill patternType="darkTrellis"/>
    </fill>
    <fill>
      <patternFill patternType="solid">
        <fgColor indexed="55"/>
        <bgColor indexed="64"/>
      </patternFill>
    </fill>
    <fill>
      <patternFill patternType="solid">
        <fgColor indexed="22"/>
        <bgColor indexed="55"/>
      </patternFill>
    </fill>
    <fill>
      <patternFill patternType="solid">
        <fgColor indexed="31"/>
        <bgColor indexed="31"/>
      </patternFill>
    </fill>
    <fill>
      <patternFill patternType="solid">
        <fgColor rgb="FF4F81BD"/>
        <bgColor indexed="64"/>
      </patternFill>
    </fill>
    <fill>
      <patternFill patternType="solid">
        <fgColor rgb="FFDBE5F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0000"/>
        <bgColor indexed="64"/>
      </patternFill>
    </fill>
  </fills>
  <borders count="5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50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22"/>
      </bottom>
      <diagonal/>
    </border>
    <border>
      <left/>
      <right/>
      <top/>
      <bottom style="medium">
        <color indexed="8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8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n">
        <color indexed="8"/>
      </right>
      <top/>
      <bottom/>
      <diagonal/>
    </border>
    <border>
      <left/>
      <right/>
      <top/>
      <bottom style="hair">
        <color indexed="8"/>
      </bottom>
      <diagonal/>
    </border>
    <border>
      <left/>
      <right/>
      <top style="double">
        <color indexed="64"/>
      </top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 style="thin">
        <color indexed="8"/>
      </left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4F81BD"/>
      </bottom>
      <diagonal/>
    </border>
    <border>
      <left/>
      <right/>
      <top style="medium">
        <color indexed="64"/>
      </top>
      <bottom style="medium">
        <color rgb="FF4F81BD"/>
      </bottom>
      <diagonal/>
    </border>
    <border>
      <left/>
      <right style="medium">
        <color indexed="64"/>
      </right>
      <top style="medium">
        <color indexed="64"/>
      </top>
      <bottom style="medium">
        <color rgb="FF4F81BD"/>
      </bottom>
      <diagonal/>
    </border>
    <border>
      <left style="medium">
        <color indexed="64"/>
      </left>
      <right style="medium">
        <color rgb="FF95B3D7"/>
      </right>
      <top/>
      <bottom style="medium">
        <color rgb="FF95B3D7"/>
      </bottom>
      <diagonal/>
    </border>
    <border>
      <left/>
      <right style="medium">
        <color rgb="FF95B3D7"/>
      </right>
      <top/>
      <bottom style="medium">
        <color rgb="FF95B3D7"/>
      </bottom>
      <diagonal/>
    </border>
    <border>
      <left/>
      <right style="medium">
        <color indexed="64"/>
      </right>
      <top/>
      <bottom style="medium">
        <color rgb="FF95B3D7"/>
      </bottom>
      <diagonal/>
    </border>
    <border>
      <left style="medium">
        <color indexed="64"/>
      </left>
      <right style="medium">
        <color rgb="FF95B3D7"/>
      </right>
      <top/>
      <bottom style="medium">
        <color indexed="64"/>
      </bottom>
      <diagonal/>
    </border>
    <border>
      <left/>
      <right style="medium">
        <color rgb="FF95B3D7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rgb="FF4F81BD"/>
      </bottom>
      <diagonal/>
    </border>
    <border>
      <left/>
      <right/>
      <top/>
      <bottom style="medium">
        <color rgb="FF4F81BD"/>
      </bottom>
      <diagonal/>
    </border>
    <border>
      <left/>
      <right style="medium">
        <color indexed="64"/>
      </right>
      <top/>
      <bottom style="medium">
        <color rgb="FF4F81BD"/>
      </bottom>
      <diagonal/>
    </border>
  </borders>
  <cellStyleXfs count="1101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Protection="0">
      <alignment wrapText="1"/>
    </xf>
    <xf numFmtId="0" fontId="4" fillId="0" borderId="0" applyNumberFormat="0" applyProtection="0">
      <alignment horizontal="left"/>
    </xf>
    <xf numFmtId="0" fontId="2" fillId="0" borderId="2" applyNumberFormat="0" applyFont="0" applyProtection="0">
      <alignment wrapText="1"/>
    </xf>
    <xf numFmtId="0" fontId="3" fillId="0" borderId="3" applyNumberFormat="0" applyProtection="0">
      <alignment wrapText="1"/>
    </xf>
    <xf numFmtId="0" fontId="2" fillId="0" borderId="4" applyNumberFormat="0" applyProtection="0">
      <alignment vertical="top" wrapText="1"/>
    </xf>
    <xf numFmtId="0" fontId="7" fillId="0" borderId="0"/>
    <xf numFmtId="0" fontId="7" fillId="0" borderId="8" applyNumberFormat="0" applyProtection="0">
      <alignment wrapText="1"/>
    </xf>
    <xf numFmtId="0" fontId="8" fillId="0" borderId="6" applyNumberFormat="0" applyProtection="0">
      <alignment wrapText="1"/>
    </xf>
    <xf numFmtId="0" fontId="7" fillId="0" borderId="7" applyNumberFormat="0" applyFont="0" applyProtection="0">
      <alignment wrapText="1"/>
    </xf>
    <xf numFmtId="0" fontId="8" fillId="0" borderId="5" applyNumberFormat="0" applyProtection="0">
      <alignment wrapText="1"/>
    </xf>
    <xf numFmtId="0" fontId="7" fillId="0" borderId="0" applyNumberFormat="0" applyFill="0" applyBorder="0" applyAlignment="0" applyProtection="0"/>
    <xf numFmtId="0" fontId="6" fillId="0" borderId="0" applyNumberFormat="0" applyProtection="0">
      <alignment horizontal="left"/>
    </xf>
    <xf numFmtId="0" fontId="13" fillId="0" borderId="0" applyNumberFormat="0" applyFill="0" applyBorder="0" applyAlignment="0" applyProtection="0"/>
    <xf numFmtId="0" fontId="14" fillId="0" borderId="0"/>
    <xf numFmtId="0" fontId="5" fillId="0" borderId="0" applyNumberFormat="0" applyFill="0" applyBorder="0" applyAlignment="0" applyProtection="0"/>
    <xf numFmtId="0" fontId="17" fillId="0" borderId="0"/>
    <xf numFmtId="4" fontId="18" fillId="0" borderId="0"/>
    <xf numFmtId="0" fontId="19" fillId="0" borderId="0"/>
    <xf numFmtId="0" fontId="20" fillId="0" borderId="0" applyFill="0" applyBorder="0">
      <alignment vertical="center"/>
    </xf>
    <xf numFmtId="172" fontId="20" fillId="0" borderId="0" applyFill="0" applyBorder="0">
      <alignment horizontal="right" vertical="center"/>
    </xf>
    <xf numFmtId="165" fontId="20" fillId="0" borderId="0" applyFill="0" applyBorder="0">
      <alignment horizontal="right" vertical="center"/>
    </xf>
    <xf numFmtId="0" fontId="21" fillId="0" borderId="10" applyFill="0" applyBorder="0">
      <alignment vertical="center"/>
    </xf>
    <xf numFmtId="0" fontId="17" fillId="0" borderId="0" applyNumberFormat="0" applyFill="0" applyBorder="0" applyAlignment="0" applyProtection="0"/>
    <xf numFmtId="0" fontId="22" fillId="3" borderId="0" applyNumberFormat="0" applyBorder="0" applyAlignment="0" applyProtection="0"/>
    <xf numFmtId="0" fontId="22" fillId="4" borderId="0" applyNumberFormat="0" applyBorder="0" applyAlignment="0" applyProtection="0"/>
    <xf numFmtId="0" fontId="22" fillId="5" borderId="0" applyNumberFormat="0" applyBorder="0" applyAlignment="0" applyProtection="0"/>
    <xf numFmtId="0" fontId="22" fillId="6" borderId="0" applyNumberFormat="0" applyBorder="0" applyAlignment="0" applyProtection="0"/>
    <xf numFmtId="0" fontId="22" fillId="7" borderId="0" applyNumberFormat="0" applyBorder="0" applyAlignment="0" applyProtection="0"/>
    <xf numFmtId="0" fontId="22" fillId="8" borderId="0" applyNumberFormat="0" applyBorder="0" applyAlignment="0" applyProtection="0"/>
    <xf numFmtId="0" fontId="22" fillId="3" borderId="0" applyNumberFormat="0" applyBorder="0" applyAlignment="0" applyProtection="0"/>
    <xf numFmtId="0" fontId="22" fillId="4" borderId="0" applyNumberFormat="0" applyBorder="0" applyAlignment="0" applyProtection="0"/>
    <xf numFmtId="0" fontId="22" fillId="5" borderId="0" applyNumberFormat="0" applyBorder="0" applyAlignment="0" applyProtection="0"/>
    <xf numFmtId="0" fontId="22" fillId="6" borderId="0" applyNumberFormat="0" applyBorder="0" applyAlignment="0" applyProtection="0"/>
    <xf numFmtId="0" fontId="22" fillId="7" borderId="0" applyNumberFormat="0" applyBorder="0" applyAlignment="0" applyProtection="0"/>
    <xf numFmtId="0" fontId="22" fillId="8" borderId="0" applyNumberFormat="0" applyBorder="0" applyAlignment="0" applyProtection="0"/>
    <xf numFmtId="49" fontId="18" fillId="0" borderId="11" applyNumberFormat="0" applyFont="0" applyFill="0" applyBorder="0" applyProtection="0">
      <alignment horizontal="left" vertical="center" indent="2"/>
    </xf>
    <xf numFmtId="0" fontId="22" fillId="9" borderId="0" applyNumberFormat="0" applyBorder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22" fillId="6" borderId="0" applyNumberFormat="0" applyBorder="0" applyAlignment="0" applyProtection="0"/>
    <xf numFmtId="0" fontId="22" fillId="9" borderId="0" applyNumberFormat="0" applyBorder="0" applyAlignment="0" applyProtection="0"/>
    <xf numFmtId="0" fontId="22" fillId="12" borderId="0" applyNumberFormat="0" applyBorder="0" applyAlignment="0" applyProtection="0"/>
    <xf numFmtId="0" fontId="22" fillId="9" borderId="0" applyNumberFormat="0" applyBorder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22" fillId="6" borderId="0" applyNumberFormat="0" applyBorder="0" applyAlignment="0" applyProtection="0"/>
    <xf numFmtId="0" fontId="22" fillId="9" borderId="0" applyNumberFormat="0" applyBorder="0" applyAlignment="0" applyProtection="0"/>
    <xf numFmtId="0" fontId="22" fillId="12" borderId="0" applyNumberFormat="0" applyBorder="0" applyAlignment="0" applyProtection="0"/>
    <xf numFmtId="49" fontId="18" fillId="0" borderId="12" applyNumberFormat="0" applyFont="0" applyFill="0" applyBorder="0" applyProtection="0">
      <alignment horizontal="left" vertical="center" indent="5"/>
    </xf>
    <xf numFmtId="0" fontId="23" fillId="13" borderId="0" applyNumberFormat="0" applyBorder="0" applyAlignment="0" applyProtection="0"/>
    <xf numFmtId="0" fontId="23" fillId="10" borderId="0" applyNumberFormat="0" applyBorder="0" applyAlignment="0" applyProtection="0"/>
    <xf numFmtId="0" fontId="23" fillId="11" borderId="0" applyNumberFormat="0" applyBorder="0" applyAlignment="0" applyProtection="0"/>
    <xf numFmtId="0" fontId="23" fillId="14" borderId="0" applyNumberFormat="0" applyBorder="0" applyAlignment="0" applyProtection="0"/>
    <xf numFmtId="0" fontId="23" fillId="15" borderId="0" applyNumberFormat="0" applyBorder="0" applyAlignment="0" applyProtection="0"/>
    <xf numFmtId="0" fontId="23" fillId="16" borderId="0" applyNumberFormat="0" applyBorder="0" applyAlignment="0" applyProtection="0"/>
    <xf numFmtId="0" fontId="23" fillId="13" borderId="0" applyNumberFormat="0" applyBorder="0" applyAlignment="0" applyProtection="0"/>
    <xf numFmtId="0" fontId="23" fillId="10" borderId="0" applyNumberFormat="0" applyBorder="0" applyAlignment="0" applyProtection="0"/>
    <xf numFmtId="0" fontId="23" fillId="11" borderId="0" applyNumberFormat="0" applyBorder="0" applyAlignment="0" applyProtection="0"/>
    <xf numFmtId="0" fontId="23" fillId="14" borderId="0" applyNumberFormat="0" applyBorder="0" applyAlignment="0" applyProtection="0"/>
    <xf numFmtId="0" fontId="23" fillId="15" borderId="0" applyNumberFormat="0" applyBorder="0" applyAlignment="0" applyProtection="0"/>
    <xf numFmtId="0" fontId="23" fillId="16" borderId="0" applyNumberFormat="0" applyBorder="0" applyAlignment="0" applyProtection="0"/>
    <xf numFmtId="0" fontId="17" fillId="0" borderId="0" applyNumberFormat="0" applyFill="0" applyBorder="0" applyAlignment="0" applyProtection="0"/>
    <xf numFmtId="0" fontId="23" fillId="17" borderId="0" applyNumberFormat="0" applyBorder="0" applyAlignment="0" applyProtection="0"/>
    <xf numFmtId="0" fontId="23" fillId="18" borderId="0" applyNumberFormat="0" applyBorder="0" applyAlignment="0" applyProtection="0"/>
    <xf numFmtId="0" fontId="23" fillId="19" borderId="0" applyNumberFormat="0" applyBorder="0" applyAlignment="0" applyProtection="0"/>
    <xf numFmtId="0" fontId="23" fillId="14" borderId="0" applyNumberFormat="0" applyBorder="0" applyAlignment="0" applyProtection="0"/>
    <xf numFmtId="0" fontId="23" fillId="15" borderId="0" applyNumberFormat="0" applyBorder="0" applyAlignment="0" applyProtection="0"/>
    <xf numFmtId="0" fontId="23" fillId="20" borderId="0" applyNumberFormat="0" applyBorder="0" applyAlignment="0" applyProtection="0"/>
    <xf numFmtId="0" fontId="24" fillId="0" borderId="0"/>
    <xf numFmtId="0" fontId="25" fillId="21" borderId="0" applyBorder="0" applyAlignment="0"/>
    <xf numFmtId="0" fontId="18" fillId="21" borderId="0" applyBorder="0">
      <alignment horizontal="right" vertical="center"/>
    </xf>
    <xf numFmtId="4" fontId="18" fillId="22" borderId="0" applyBorder="0">
      <alignment horizontal="right" vertical="center"/>
    </xf>
    <xf numFmtId="4" fontId="18" fillId="22" borderId="0" applyBorder="0">
      <alignment horizontal="right" vertical="center"/>
    </xf>
    <xf numFmtId="0" fontId="26" fillId="22" borderId="11">
      <alignment horizontal="right" vertical="center"/>
    </xf>
    <xf numFmtId="0" fontId="27" fillId="22" borderId="11">
      <alignment horizontal="right" vertical="center"/>
    </xf>
    <xf numFmtId="0" fontId="26" fillId="23" borderId="11">
      <alignment horizontal="right" vertical="center"/>
    </xf>
    <xf numFmtId="0" fontId="26" fillId="23" borderId="11">
      <alignment horizontal="right" vertical="center"/>
    </xf>
    <xf numFmtId="0" fontId="26" fillId="23" borderId="13">
      <alignment horizontal="right" vertical="center"/>
    </xf>
    <xf numFmtId="0" fontId="26" fillId="23" borderId="12">
      <alignment horizontal="right" vertical="center"/>
    </xf>
    <xf numFmtId="0" fontId="26" fillId="23" borderId="14">
      <alignment horizontal="right" vertical="center"/>
    </xf>
    <xf numFmtId="0" fontId="23" fillId="17" borderId="0" applyNumberFormat="0" applyBorder="0" applyAlignment="0" applyProtection="0"/>
    <xf numFmtId="0" fontId="23" fillId="18" borderId="0" applyNumberFormat="0" applyBorder="0" applyAlignment="0" applyProtection="0"/>
    <xf numFmtId="0" fontId="23" fillId="19" borderId="0" applyNumberFormat="0" applyBorder="0" applyAlignment="0" applyProtection="0"/>
    <xf numFmtId="0" fontId="23" fillId="14" borderId="0" applyNumberFormat="0" applyBorder="0" applyAlignment="0" applyProtection="0"/>
    <xf numFmtId="0" fontId="23" fillId="15" borderId="0" applyNumberFormat="0" applyBorder="0" applyAlignment="0" applyProtection="0"/>
    <xf numFmtId="0" fontId="23" fillId="20" borderId="0" applyNumberFormat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28" fillId="24" borderId="15" applyNumberFormat="0" applyAlignment="0" applyProtection="0"/>
    <xf numFmtId="0" fontId="29" fillId="4" borderId="0" applyNumberFormat="0" applyBorder="0" applyAlignment="0" applyProtection="0"/>
    <xf numFmtId="0" fontId="30" fillId="24" borderId="16" applyNumberFormat="0" applyAlignment="0" applyProtection="0"/>
    <xf numFmtId="0" fontId="31" fillId="0" borderId="0"/>
    <xf numFmtId="4" fontId="25" fillId="0" borderId="17" applyFill="0" applyBorder="0" applyProtection="0">
      <alignment horizontal="right" vertical="center"/>
    </xf>
    <xf numFmtId="0" fontId="32" fillId="0" borderId="0"/>
    <xf numFmtId="0" fontId="33" fillId="0" borderId="0"/>
    <xf numFmtId="0" fontId="34" fillId="0" borderId="0">
      <alignment horizontal="right"/>
    </xf>
    <xf numFmtId="0" fontId="35" fillId="0" borderId="0"/>
    <xf numFmtId="0" fontId="36" fillId="0" borderId="0"/>
    <xf numFmtId="0" fontId="37" fillId="0" borderId="0"/>
    <xf numFmtId="0" fontId="38" fillId="0" borderId="18" applyNumberFormat="0" applyAlignment="0"/>
    <xf numFmtId="0" fontId="39" fillId="0" borderId="0" applyAlignment="0">
      <alignment horizontal="left"/>
    </xf>
    <xf numFmtId="0" fontId="39" fillId="0" borderId="0">
      <alignment horizontal="right"/>
    </xf>
    <xf numFmtId="165" fontId="39" fillId="0" borderId="0">
      <alignment horizontal="right"/>
    </xf>
    <xf numFmtId="164" fontId="40" fillId="0" borderId="0">
      <alignment horizontal="right"/>
    </xf>
    <xf numFmtId="0" fontId="41" fillId="0" borderId="0"/>
    <xf numFmtId="0" fontId="30" fillId="24" borderId="16" applyNumberFormat="0" applyAlignment="0" applyProtection="0"/>
    <xf numFmtId="0" fontId="42" fillId="0" borderId="0">
      <alignment horizontal="centerContinuous"/>
    </xf>
    <xf numFmtId="0" fontId="43" fillId="25" borderId="19" applyNumberFormat="0" applyAlignment="0" applyProtection="0"/>
    <xf numFmtId="0" fontId="42" fillId="0" borderId="0"/>
    <xf numFmtId="37" fontId="42" fillId="26" borderId="0"/>
    <xf numFmtId="0" fontId="42" fillId="0" borderId="0"/>
    <xf numFmtId="0" fontId="44" fillId="0" borderId="0">
      <alignment horizontal="centerContinuous"/>
    </xf>
    <xf numFmtId="0" fontId="45" fillId="27" borderId="0"/>
    <xf numFmtId="0" fontId="46" fillId="0" borderId="0">
      <alignment horizontal="center" vertical="center" wrapText="1"/>
    </xf>
    <xf numFmtId="1" fontId="47" fillId="0" borderId="20">
      <alignment vertical="top"/>
    </xf>
    <xf numFmtId="173" fontId="17" fillId="0" borderId="0" applyFont="0" applyFill="0" applyBorder="0" applyAlignment="0" applyProtection="0"/>
    <xf numFmtId="174" fontId="48" fillId="0" borderId="0" applyFont="0" applyFill="0" applyBorder="0" applyAlignment="0" applyProtection="0"/>
    <xf numFmtId="3" fontId="13" fillId="0" borderId="0" applyFont="0" applyFill="0" applyBorder="0" applyAlignment="0" applyProtection="0"/>
    <xf numFmtId="0" fontId="49" fillId="0" borderId="0"/>
    <xf numFmtId="0" fontId="49" fillId="0" borderId="0"/>
    <xf numFmtId="3" fontId="13" fillId="0" borderId="0" applyFont="0" applyFill="0" applyBorder="0" applyAlignment="0" applyProtection="0"/>
    <xf numFmtId="3" fontId="13" fillId="0" borderId="0" applyFont="0" applyFill="0" applyBorder="0" applyAlignment="0" applyProtection="0"/>
    <xf numFmtId="3" fontId="13" fillId="0" borderId="0" applyFont="0" applyFill="0" applyBorder="0" applyAlignment="0" applyProtection="0"/>
    <xf numFmtId="3" fontId="13" fillId="0" borderId="0" applyFont="0" applyFill="0" applyBorder="0" applyAlignment="0" applyProtection="0"/>
    <xf numFmtId="3" fontId="13" fillId="0" borderId="0" applyFont="0" applyFill="0" applyBorder="0" applyAlignment="0" applyProtection="0"/>
    <xf numFmtId="3" fontId="13" fillId="0" borderId="0" applyFont="0" applyFill="0" applyBorder="0" applyAlignment="0" applyProtection="0"/>
    <xf numFmtId="3" fontId="13" fillId="0" borderId="0" applyFont="0" applyFill="0" applyBorder="0" applyAlignment="0" applyProtection="0"/>
    <xf numFmtId="3" fontId="13" fillId="0" borderId="0" applyFont="0" applyFill="0" applyBorder="0" applyAlignment="0" applyProtection="0"/>
    <xf numFmtId="3" fontId="13" fillId="0" borderId="0" applyFont="0" applyFill="0" applyBorder="0" applyAlignment="0" applyProtection="0"/>
    <xf numFmtId="3" fontId="13" fillId="0" borderId="0" applyFont="0" applyFill="0" applyBorder="0" applyAlignment="0" applyProtection="0"/>
    <xf numFmtId="3" fontId="13" fillId="0" borderId="0" applyFont="0" applyFill="0" applyBorder="0" applyAlignment="0" applyProtection="0"/>
    <xf numFmtId="3" fontId="13" fillId="0" borderId="0" applyFont="0" applyFill="0" applyBorder="0" applyAlignment="0" applyProtection="0"/>
    <xf numFmtId="3" fontId="13" fillId="0" borderId="0" applyFont="0" applyFill="0" applyBorder="0" applyAlignment="0" applyProtection="0"/>
    <xf numFmtId="3" fontId="13" fillId="0" borderId="0" applyFont="0" applyFill="0" applyBorder="0" applyAlignment="0" applyProtection="0"/>
    <xf numFmtId="3" fontId="13" fillId="0" borderId="0" applyFont="0" applyFill="0" applyBorder="0" applyAlignment="0" applyProtection="0"/>
    <xf numFmtId="3" fontId="13" fillId="0" borderId="0" applyFont="0" applyFill="0" applyBorder="0" applyAlignment="0" applyProtection="0"/>
    <xf numFmtId="3" fontId="13" fillId="0" borderId="0" applyFont="0" applyFill="0" applyBorder="0" applyAlignment="0" applyProtection="0"/>
    <xf numFmtId="3" fontId="13" fillId="0" borderId="0" applyFont="0" applyFill="0" applyBorder="0" applyAlignment="0" applyProtection="0"/>
    <xf numFmtId="3" fontId="13" fillId="0" borderId="0" applyFont="0" applyFill="0" applyBorder="0" applyAlignment="0" applyProtection="0"/>
    <xf numFmtId="3" fontId="13" fillId="0" borderId="0" applyFont="0" applyFill="0" applyBorder="0" applyAlignment="0" applyProtection="0"/>
    <xf numFmtId="3" fontId="13" fillId="0" borderId="0" applyFont="0" applyFill="0" applyBorder="0" applyAlignment="0" applyProtection="0"/>
    <xf numFmtId="3" fontId="13" fillId="0" borderId="0" applyFont="0" applyFill="0" applyBorder="0" applyAlignment="0" applyProtection="0"/>
    <xf numFmtId="3" fontId="13" fillId="0" borderId="0" applyFont="0" applyFill="0" applyBorder="0" applyAlignment="0" applyProtection="0"/>
    <xf numFmtId="3" fontId="13" fillId="0" borderId="0" applyFont="0" applyFill="0" applyBorder="0" applyAlignment="0" applyProtection="0"/>
    <xf numFmtId="3" fontId="13" fillId="0" borderId="0" applyFont="0" applyFill="0" applyBorder="0" applyAlignment="0" applyProtection="0"/>
    <xf numFmtId="3" fontId="13" fillId="0" borderId="0" applyFont="0" applyFill="0" applyBorder="0" applyAlignment="0" applyProtection="0"/>
    <xf numFmtId="3" fontId="13" fillId="0" borderId="0" applyFont="0" applyFill="0" applyBorder="0" applyAlignment="0" applyProtection="0"/>
    <xf numFmtId="3" fontId="13" fillId="0" borderId="0" applyFont="0" applyFill="0" applyBorder="0" applyAlignment="0" applyProtection="0"/>
    <xf numFmtId="3" fontId="13" fillId="0" borderId="0" applyFont="0" applyFill="0" applyBorder="0" applyAlignment="0" applyProtection="0"/>
    <xf numFmtId="3" fontId="13" fillId="0" borderId="0" applyFont="0" applyFill="0" applyBorder="0" applyAlignment="0" applyProtection="0"/>
    <xf numFmtId="3" fontId="13" fillId="0" borderId="0" applyFont="0" applyFill="0" applyBorder="0" applyAlignment="0" applyProtection="0"/>
    <xf numFmtId="3" fontId="13" fillId="0" borderId="0" applyFont="0" applyFill="0" applyBorder="0" applyAlignment="0" applyProtection="0"/>
    <xf numFmtId="3" fontId="13" fillId="0" borderId="0" applyFont="0" applyFill="0" applyBorder="0" applyAlignment="0" applyProtection="0"/>
    <xf numFmtId="3" fontId="13" fillId="0" borderId="0" applyFont="0" applyFill="0" applyBorder="0" applyAlignment="0" applyProtection="0"/>
    <xf numFmtId="3" fontId="13" fillId="0" borderId="0" applyFont="0" applyFill="0" applyBorder="0" applyAlignment="0" applyProtection="0"/>
    <xf numFmtId="3" fontId="13" fillId="0" borderId="0" applyFont="0" applyFill="0" applyBorder="0" applyAlignment="0" applyProtection="0"/>
    <xf numFmtId="3" fontId="13" fillId="0" borderId="0" applyFont="0" applyFill="0" applyBorder="0" applyAlignment="0" applyProtection="0"/>
    <xf numFmtId="3" fontId="13" fillId="0" borderId="0" applyFont="0" applyFill="0" applyBorder="0" applyAlignment="0" applyProtection="0"/>
    <xf numFmtId="3" fontId="13" fillId="0" borderId="0" applyFont="0" applyFill="0" applyBorder="0" applyAlignment="0" applyProtection="0"/>
    <xf numFmtId="3" fontId="13" fillId="0" borderId="0" applyFont="0" applyFill="0" applyBorder="0" applyAlignment="0" applyProtection="0"/>
    <xf numFmtId="3" fontId="13" fillId="0" borderId="0" applyFont="0" applyFill="0" applyBorder="0" applyAlignment="0" applyProtection="0"/>
    <xf numFmtId="3" fontId="13" fillId="0" borderId="0" applyFont="0" applyFill="0" applyBorder="0" applyAlignment="0" applyProtection="0"/>
    <xf numFmtId="3" fontId="13" fillId="0" borderId="0" applyFont="0" applyFill="0" applyBorder="0" applyAlignment="0" applyProtection="0"/>
    <xf numFmtId="3" fontId="13" fillId="0" borderId="0" applyFont="0" applyFill="0" applyBorder="0" applyAlignment="0" applyProtection="0"/>
    <xf numFmtId="3" fontId="13" fillId="0" borderId="0" applyFont="0" applyFill="0" applyBorder="0" applyAlignment="0" applyProtection="0"/>
    <xf numFmtId="3" fontId="13" fillId="0" borderId="0" applyFont="0" applyFill="0" applyBorder="0" applyAlignment="0" applyProtection="0"/>
    <xf numFmtId="3" fontId="13" fillId="0" borderId="0" applyFont="0" applyFill="0" applyBorder="0" applyAlignment="0" applyProtection="0"/>
    <xf numFmtId="3" fontId="13" fillId="0" borderId="0" applyFont="0" applyFill="0" applyBorder="0" applyAlignment="0" applyProtection="0"/>
    <xf numFmtId="3" fontId="13" fillId="0" borderId="0" applyFont="0" applyFill="0" applyBorder="0" applyAlignment="0" applyProtection="0"/>
    <xf numFmtId="3" fontId="13" fillId="0" borderId="0" applyFont="0" applyFill="0" applyBorder="0" applyAlignment="0" applyProtection="0"/>
    <xf numFmtId="3" fontId="13" fillId="0" borderId="0" applyFont="0" applyFill="0" applyBorder="0" applyAlignment="0" applyProtection="0"/>
    <xf numFmtId="3" fontId="13" fillId="0" borderId="0" applyFont="0" applyFill="0" applyBorder="0" applyAlignment="0" applyProtection="0"/>
    <xf numFmtId="3" fontId="13" fillId="0" borderId="0" applyFont="0" applyFill="0" applyBorder="0" applyAlignment="0" applyProtection="0"/>
    <xf numFmtId="3" fontId="13" fillId="0" borderId="0" applyFont="0" applyFill="0" applyBorder="0" applyAlignment="0" applyProtection="0"/>
    <xf numFmtId="3" fontId="13" fillId="0" borderId="0" applyFont="0" applyFill="0" applyBorder="0" applyAlignment="0" applyProtection="0"/>
    <xf numFmtId="3" fontId="13" fillId="0" borderId="0" applyFont="0" applyFill="0" applyBorder="0" applyAlignment="0" applyProtection="0"/>
    <xf numFmtId="3" fontId="13" fillId="0" borderId="0" applyFont="0" applyFill="0" applyBorder="0" applyAlignment="0" applyProtection="0"/>
    <xf numFmtId="3" fontId="13" fillId="0" borderId="0" applyFont="0" applyFill="0" applyBorder="0" applyAlignment="0" applyProtection="0"/>
    <xf numFmtId="3" fontId="13" fillId="0" borderId="0" applyFont="0" applyFill="0" applyBorder="0" applyAlignment="0" applyProtection="0"/>
    <xf numFmtId="3" fontId="13" fillId="0" borderId="0" applyFont="0" applyFill="0" applyBorder="0" applyAlignment="0" applyProtection="0"/>
    <xf numFmtId="3" fontId="13" fillId="0" borderId="0" applyFont="0" applyFill="0" applyBorder="0" applyAlignment="0" applyProtection="0"/>
    <xf numFmtId="3" fontId="13" fillId="0" borderId="0" applyFont="0" applyFill="0" applyBorder="0" applyAlignment="0" applyProtection="0"/>
    <xf numFmtId="3" fontId="13" fillId="0" borderId="0" applyFont="0" applyFill="0" applyBorder="0" applyAlignment="0" applyProtection="0"/>
    <xf numFmtId="3" fontId="13" fillId="0" borderId="0" applyFont="0" applyFill="0" applyBorder="0" applyAlignment="0" applyProtection="0"/>
    <xf numFmtId="3" fontId="13" fillId="0" borderId="0" applyFont="0" applyFill="0" applyBorder="0" applyAlignment="0" applyProtection="0"/>
    <xf numFmtId="3" fontId="13" fillId="0" borderId="0" applyFont="0" applyFill="0" applyBorder="0" applyAlignment="0" applyProtection="0"/>
    <xf numFmtId="3" fontId="13" fillId="0" borderId="0" applyFont="0" applyFill="0" applyBorder="0" applyAlignment="0" applyProtection="0"/>
    <xf numFmtId="3" fontId="13" fillId="0" borderId="0" applyFont="0" applyFill="0" applyBorder="0" applyAlignment="0" applyProtection="0"/>
    <xf numFmtId="3" fontId="13" fillId="0" borderId="0" applyFont="0" applyFill="0" applyBorder="0" applyAlignment="0" applyProtection="0"/>
    <xf numFmtId="3" fontId="13" fillId="0" borderId="0" applyFont="0" applyFill="0" applyBorder="0" applyAlignment="0" applyProtection="0"/>
    <xf numFmtId="3" fontId="13" fillId="0" borderId="0" applyFont="0" applyFill="0" applyBorder="0" applyAlignment="0" applyProtection="0"/>
    <xf numFmtId="3" fontId="13" fillId="0" borderId="0" applyFont="0" applyFill="0" applyBorder="0" applyAlignment="0" applyProtection="0"/>
    <xf numFmtId="3" fontId="13" fillId="0" borderId="0" applyFont="0" applyFill="0" applyBorder="0" applyAlignment="0" applyProtection="0"/>
    <xf numFmtId="3" fontId="13" fillId="0" borderId="0" applyFont="0" applyFill="0" applyBorder="0" applyAlignment="0" applyProtection="0"/>
    <xf numFmtId="3" fontId="13" fillId="0" borderId="0" applyFont="0" applyFill="0" applyBorder="0" applyAlignment="0" applyProtection="0"/>
    <xf numFmtId="3" fontId="13" fillId="0" borderId="0" applyFont="0" applyFill="0" applyBorder="0" applyAlignment="0" applyProtection="0"/>
    <xf numFmtId="3" fontId="13" fillId="0" borderId="0" applyFont="0" applyFill="0" applyBorder="0" applyAlignment="0" applyProtection="0"/>
    <xf numFmtId="3" fontId="13" fillId="0" borderId="0" applyFont="0" applyFill="0" applyBorder="0" applyAlignment="0" applyProtection="0"/>
    <xf numFmtId="3" fontId="13" fillId="0" borderId="0" applyFont="0" applyFill="0" applyBorder="0" applyAlignment="0" applyProtection="0"/>
    <xf numFmtId="3" fontId="13" fillId="0" borderId="0" applyFont="0" applyFill="0" applyBorder="0" applyAlignment="0" applyProtection="0"/>
    <xf numFmtId="3" fontId="13" fillId="0" borderId="0" applyFont="0" applyFill="0" applyBorder="0" applyAlignment="0" applyProtection="0"/>
    <xf numFmtId="3" fontId="13" fillId="0" borderId="0" applyFont="0" applyFill="0" applyBorder="0" applyAlignment="0" applyProtection="0"/>
    <xf numFmtId="3" fontId="13" fillId="0" borderId="0" applyFont="0" applyFill="0" applyBorder="0" applyAlignment="0" applyProtection="0"/>
    <xf numFmtId="3" fontId="13" fillId="0" borderId="0" applyFont="0" applyFill="0" applyBorder="0" applyAlignment="0" applyProtection="0"/>
    <xf numFmtId="3" fontId="13" fillId="0" borderId="0" applyFont="0" applyFill="0" applyBorder="0" applyAlignment="0" applyProtection="0"/>
    <xf numFmtId="3" fontId="13" fillId="0" borderId="0" applyFont="0" applyFill="0" applyBorder="0" applyAlignment="0" applyProtection="0"/>
    <xf numFmtId="3" fontId="13" fillId="0" borderId="0" applyFont="0" applyFill="0" applyBorder="0" applyAlignment="0" applyProtection="0"/>
    <xf numFmtId="3" fontId="13" fillId="0" borderId="0" applyFont="0" applyFill="0" applyBorder="0" applyAlignment="0" applyProtection="0"/>
    <xf numFmtId="3" fontId="13" fillId="0" borderId="0" applyFont="0" applyFill="0" applyBorder="0" applyAlignment="0" applyProtection="0"/>
    <xf numFmtId="3" fontId="13" fillId="0" borderId="0" applyFont="0" applyFill="0" applyBorder="0" applyAlignment="0" applyProtection="0"/>
    <xf numFmtId="3" fontId="13" fillId="0" borderId="0" applyFont="0" applyFill="0" applyBorder="0" applyAlignment="0" applyProtection="0"/>
    <xf numFmtId="3" fontId="13" fillId="0" borderId="0" applyFont="0" applyFill="0" applyBorder="0" applyAlignment="0" applyProtection="0"/>
    <xf numFmtId="3" fontId="13" fillId="0" borderId="0" applyFont="0" applyFill="0" applyBorder="0" applyAlignment="0" applyProtection="0"/>
    <xf numFmtId="3" fontId="13" fillId="0" borderId="0" applyFont="0" applyFill="0" applyBorder="0" applyAlignment="0" applyProtection="0"/>
    <xf numFmtId="3" fontId="13" fillId="0" borderId="0" applyFont="0" applyFill="0" applyBorder="0" applyAlignment="0" applyProtection="0"/>
    <xf numFmtId="3" fontId="13" fillId="0" borderId="0" applyFont="0" applyFill="0" applyBorder="0" applyAlignment="0" applyProtection="0"/>
    <xf numFmtId="3" fontId="13" fillId="0" borderId="0" applyFont="0" applyFill="0" applyBorder="0" applyAlignment="0" applyProtection="0"/>
    <xf numFmtId="3" fontId="13" fillId="0" borderId="0" applyFont="0" applyFill="0" applyBorder="0" applyAlignment="0" applyProtection="0"/>
    <xf numFmtId="3" fontId="13" fillId="0" borderId="0" applyFont="0" applyFill="0" applyBorder="0" applyAlignment="0" applyProtection="0"/>
    <xf numFmtId="3" fontId="13" fillId="0" borderId="0" applyFont="0" applyFill="0" applyBorder="0" applyAlignment="0" applyProtection="0"/>
    <xf numFmtId="3" fontId="13" fillId="0" borderId="0" applyFont="0" applyFill="0" applyBorder="0" applyAlignment="0" applyProtection="0"/>
    <xf numFmtId="3" fontId="13" fillId="0" borderId="0" applyFont="0" applyFill="0" applyBorder="0" applyAlignment="0" applyProtection="0"/>
    <xf numFmtId="3" fontId="13" fillId="0" borderId="0" applyFont="0" applyFill="0" applyBorder="0" applyAlignment="0" applyProtection="0"/>
    <xf numFmtId="3" fontId="13" fillId="0" borderId="0" applyFont="0" applyFill="0" applyBorder="0" applyAlignment="0" applyProtection="0"/>
    <xf numFmtId="3" fontId="13" fillId="0" borderId="0" applyFont="0" applyFill="0" applyBorder="0" applyAlignment="0" applyProtection="0"/>
    <xf numFmtId="3" fontId="13" fillId="0" borderId="0" applyFont="0" applyFill="0" applyBorder="0" applyAlignment="0" applyProtection="0"/>
    <xf numFmtId="3" fontId="13" fillId="0" borderId="0" applyFont="0" applyFill="0" applyBorder="0" applyAlignment="0" applyProtection="0"/>
    <xf numFmtId="3" fontId="13" fillId="0" borderId="0" applyFont="0" applyFill="0" applyBorder="0" applyAlignment="0" applyProtection="0"/>
    <xf numFmtId="3" fontId="13" fillId="0" borderId="0" applyFont="0" applyFill="0" applyBorder="0" applyAlignment="0" applyProtection="0"/>
    <xf numFmtId="3" fontId="13" fillId="0" borderId="0" applyFont="0" applyFill="0" applyBorder="0" applyAlignment="0" applyProtection="0"/>
    <xf numFmtId="3" fontId="13" fillId="0" borderId="0" applyFont="0" applyFill="0" applyBorder="0" applyAlignment="0" applyProtection="0"/>
    <xf numFmtId="3" fontId="13" fillId="0" borderId="0" applyFont="0" applyFill="0" applyBorder="0" applyAlignment="0" applyProtection="0"/>
    <xf numFmtId="3" fontId="13" fillId="0" borderId="0" applyFont="0" applyFill="0" applyBorder="0" applyAlignment="0" applyProtection="0"/>
    <xf numFmtId="3" fontId="13" fillId="0" borderId="0" applyFont="0" applyFill="0" applyBorder="0" applyAlignment="0" applyProtection="0"/>
    <xf numFmtId="3" fontId="13" fillId="0" borderId="0" applyFont="0" applyFill="0" applyBorder="0" applyAlignment="0" applyProtection="0"/>
    <xf numFmtId="3" fontId="13" fillId="0" borderId="0" applyFont="0" applyFill="0" applyBorder="0" applyAlignment="0" applyProtection="0"/>
    <xf numFmtId="3" fontId="13" fillId="0" borderId="0" applyFont="0" applyFill="0" applyBorder="0" applyAlignment="0" applyProtection="0"/>
    <xf numFmtId="3" fontId="13" fillId="0" borderId="0" applyFont="0" applyFill="0" applyBorder="0" applyAlignment="0" applyProtection="0"/>
    <xf numFmtId="3" fontId="13" fillId="0" borderId="0" applyFont="0" applyFill="0" applyBorder="0" applyAlignment="0" applyProtection="0"/>
    <xf numFmtId="3" fontId="13" fillId="0" borderId="0" applyFont="0" applyFill="0" applyBorder="0" applyAlignment="0" applyProtection="0"/>
    <xf numFmtId="3" fontId="13" fillId="0" borderId="0" applyFont="0" applyFill="0" applyBorder="0" applyAlignment="0" applyProtection="0"/>
    <xf numFmtId="3" fontId="13" fillId="0" borderId="0" applyFont="0" applyFill="0" applyBorder="0" applyAlignment="0" applyProtection="0"/>
    <xf numFmtId="3" fontId="13" fillId="0" borderId="0" applyFont="0" applyFill="0" applyBorder="0" applyAlignment="0" applyProtection="0"/>
    <xf numFmtId="3" fontId="13" fillId="0" borderId="0" applyFont="0" applyFill="0" applyBorder="0" applyAlignment="0" applyProtection="0"/>
    <xf numFmtId="3" fontId="13" fillId="0" borderId="0" applyFont="0" applyFill="0" applyBorder="0" applyAlignment="0" applyProtection="0"/>
    <xf numFmtId="3" fontId="13" fillId="0" borderId="0" applyFont="0" applyFill="0" applyBorder="0" applyAlignment="0" applyProtection="0"/>
    <xf numFmtId="3" fontId="13" fillId="0" borderId="0" applyFont="0" applyFill="0" applyBorder="0" applyAlignment="0" applyProtection="0"/>
    <xf numFmtId="3" fontId="13" fillId="0" borderId="0" applyFont="0" applyFill="0" applyBorder="0" applyAlignment="0" applyProtection="0"/>
    <xf numFmtId="3" fontId="13" fillId="0" borderId="0" applyFont="0" applyFill="0" applyBorder="0" applyAlignment="0" applyProtection="0"/>
    <xf numFmtId="3" fontId="13" fillId="0" borderId="0" applyFont="0" applyFill="0" applyBorder="0" applyAlignment="0" applyProtection="0"/>
    <xf numFmtId="3" fontId="13" fillId="0" borderId="0" applyFont="0" applyFill="0" applyBorder="0" applyAlignment="0" applyProtection="0"/>
    <xf numFmtId="3" fontId="13" fillId="0" borderId="0" applyFont="0" applyFill="0" applyBorder="0" applyAlignment="0" applyProtection="0"/>
    <xf numFmtId="3" fontId="13" fillId="0" borderId="0" applyFont="0" applyFill="0" applyBorder="0" applyAlignment="0" applyProtection="0"/>
    <xf numFmtId="3" fontId="13" fillId="0" borderId="0" applyFont="0" applyFill="0" applyBorder="0" applyAlignment="0" applyProtection="0"/>
    <xf numFmtId="3" fontId="13" fillId="0" borderId="0" applyFont="0" applyFill="0" applyBorder="0" applyAlignment="0" applyProtection="0"/>
    <xf numFmtId="3" fontId="13" fillId="0" borderId="0" applyFont="0" applyFill="0" applyBorder="0" applyAlignment="0" applyProtection="0"/>
    <xf numFmtId="3" fontId="13" fillId="0" borderId="0" applyFont="0" applyFill="0" applyBorder="0" applyAlignment="0" applyProtection="0"/>
    <xf numFmtId="3" fontId="13" fillId="0" borderId="0" applyFont="0" applyFill="0" applyBorder="0" applyAlignment="0" applyProtection="0"/>
    <xf numFmtId="3" fontId="13" fillId="0" borderId="0" applyFont="0" applyFill="0" applyBorder="0" applyAlignment="0" applyProtection="0"/>
    <xf numFmtId="3" fontId="13" fillId="0" borderId="0" applyFont="0" applyFill="0" applyBorder="0" applyAlignment="0" applyProtection="0"/>
    <xf numFmtId="3" fontId="13" fillId="0" borderId="0" applyFont="0" applyFill="0" applyBorder="0" applyAlignment="0" applyProtection="0"/>
    <xf numFmtId="3" fontId="13" fillId="0" borderId="0" applyFont="0" applyFill="0" applyBorder="0" applyAlignment="0" applyProtection="0"/>
    <xf numFmtId="3" fontId="13" fillId="0" borderId="0" applyFont="0" applyFill="0" applyBorder="0" applyAlignment="0" applyProtection="0"/>
    <xf numFmtId="3" fontId="13" fillId="0" borderId="0" applyFont="0" applyFill="0" applyBorder="0" applyAlignment="0" applyProtection="0"/>
    <xf numFmtId="3" fontId="13" fillId="0" borderId="0" applyFont="0" applyFill="0" applyBorder="0" applyAlignment="0" applyProtection="0"/>
    <xf numFmtId="3" fontId="13" fillId="0" borderId="0" applyFont="0" applyFill="0" applyBorder="0" applyAlignment="0" applyProtection="0"/>
    <xf numFmtId="3" fontId="13" fillId="0" borderId="0" applyFont="0" applyFill="0" applyBorder="0" applyAlignment="0" applyProtection="0"/>
    <xf numFmtId="3" fontId="13" fillId="0" borderId="0" applyFont="0" applyFill="0" applyBorder="0" applyAlignment="0" applyProtection="0"/>
    <xf numFmtId="3" fontId="13" fillId="0" borderId="0" applyFont="0" applyFill="0" applyBorder="0" applyAlignment="0" applyProtection="0"/>
    <xf numFmtId="3" fontId="13" fillId="0" borderId="0" applyFont="0" applyFill="0" applyBorder="0" applyAlignment="0" applyProtection="0"/>
    <xf numFmtId="3" fontId="13" fillId="0" borderId="0" applyFont="0" applyFill="0" applyBorder="0" applyAlignment="0" applyProtection="0"/>
    <xf numFmtId="3" fontId="13" fillId="0" borderId="0" applyFont="0" applyFill="0" applyBorder="0" applyAlignment="0" applyProtection="0"/>
    <xf numFmtId="3" fontId="13" fillId="0" borderId="0" applyFont="0" applyFill="0" applyBorder="0" applyAlignment="0" applyProtection="0"/>
    <xf numFmtId="3" fontId="13" fillId="0" borderId="0" applyFont="0" applyFill="0" applyBorder="0" applyAlignment="0" applyProtection="0"/>
    <xf numFmtId="3" fontId="13" fillId="0" borderId="0" applyFont="0" applyFill="0" applyBorder="0" applyAlignment="0" applyProtection="0"/>
    <xf numFmtId="3" fontId="13" fillId="0" borderId="0" applyFont="0" applyFill="0" applyBorder="0" applyAlignment="0" applyProtection="0"/>
    <xf numFmtId="3" fontId="13" fillId="0" borderId="0" applyFont="0" applyFill="0" applyBorder="0" applyAlignment="0" applyProtection="0"/>
    <xf numFmtId="3" fontId="13" fillId="0" borderId="0" applyFont="0" applyFill="0" applyBorder="0" applyAlignment="0" applyProtection="0"/>
    <xf numFmtId="3" fontId="13" fillId="0" borderId="0" applyFont="0" applyFill="0" applyBorder="0" applyAlignment="0" applyProtection="0"/>
    <xf numFmtId="3" fontId="13" fillId="0" borderId="0" applyFont="0" applyFill="0" applyBorder="0" applyAlignment="0" applyProtection="0"/>
    <xf numFmtId="3" fontId="13" fillId="0" borderId="0" applyFont="0" applyFill="0" applyBorder="0" applyAlignment="0" applyProtection="0"/>
    <xf numFmtId="3" fontId="13" fillId="0" borderId="0" applyFont="0" applyFill="0" applyBorder="0" applyAlignment="0" applyProtection="0"/>
    <xf numFmtId="3" fontId="13" fillId="0" borderId="0" applyFont="0" applyFill="0" applyBorder="0" applyAlignment="0" applyProtection="0"/>
    <xf numFmtId="3" fontId="13" fillId="0" borderId="0" applyFont="0" applyFill="0" applyBorder="0" applyAlignment="0" applyProtection="0"/>
    <xf numFmtId="3" fontId="13" fillId="0" borderId="0" applyFont="0" applyFill="0" applyBorder="0" applyAlignment="0" applyProtection="0"/>
    <xf numFmtId="3" fontId="13" fillId="0" borderId="0" applyFont="0" applyFill="0" applyBorder="0" applyAlignment="0" applyProtection="0"/>
    <xf numFmtId="3" fontId="13" fillId="0" borderId="0" applyFont="0" applyFill="0" applyBorder="0" applyAlignment="0" applyProtection="0"/>
    <xf numFmtId="3" fontId="13" fillId="0" borderId="0" applyFont="0" applyFill="0" applyBorder="0" applyAlignment="0" applyProtection="0"/>
    <xf numFmtId="3" fontId="13" fillId="0" borderId="0" applyFont="0" applyFill="0" applyBorder="0" applyAlignment="0" applyProtection="0"/>
    <xf numFmtId="3" fontId="13" fillId="0" borderId="0" applyFont="0" applyFill="0" applyBorder="0" applyAlignment="0" applyProtection="0"/>
    <xf numFmtId="3" fontId="13" fillId="0" borderId="0" applyFont="0" applyFill="0" applyBorder="0" applyAlignment="0" applyProtection="0"/>
    <xf numFmtId="3" fontId="13" fillId="0" borderId="0" applyFont="0" applyFill="0" applyBorder="0" applyAlignment="0" applyProtection="0"/>
    <xf numFmtId="3" fontId="13" fillId="0" borderId="0" applyFont="0" applyFill="0" applyBorder="0" applyAlignment="0" applyProtection="0"/>
    <xf numFmtId="3" fontId="13" fillId="0" borderId="0" applyFont="0" applyFill="0" applyBorder="0" applyAlignment="0" applyProtection="0"/>
    <xf numFmtId="3" fontId="13" fillId="0" borderId="0" applyFont="0" applyFill="0" applyBorder="0" applyAlignment="0" applyProtection="0"/>
    <xf numFmtId="3" fontId="13" fillId="0" borderId="0" applyFont="0" applyFill="0" applyBorder="0" applyAlignment="0" applyProtection="0"/>
    <xf numFmtId="3" fontId="13" fillId="0" borderId="0" applyFont="0" applyFill="0" applyBorder="0" applyAlignment="0" applyProtection="0"/>
    <xf numFmtId="3" fontId="13" fillId="0" borderId="0" applyFont="0" applyFill="0" applyBorder="0" applyAlignment="0" applyProtection="0"/>
    <xf numFmtId="3" fontId="13" fillId="0" borderId="0" applyFont="0" applyFill="0" applyBorder="0" applyAlignment="0" applyProtection="0"/>
    <xf numFmtId="3" fontId="13" fillId="0" borderId="0" applyFont="0" applyFill="0" applyBorder="0" applyAlignment="0" applyProtection="0"/>
    <xf numFmtId="3" fontId="13" fillId="0" borderId="0" applyFont="0" applyFill="0" applyBorder="0" applyAlignment="0" applyProtection="0"/>
    <xf numFmtId="3" fontId="13" fillId="0" borderId="0" applyFont="0" applyFill="0" applyBorder="0" applyAlignment="0" applyProtection="0"/>
    <xf numFmtId="3" fontId="13" fillId="0" borderId="0" applyFont="0" applyFill="0" applyBorder="0" applyAlignment="0" applyProtection="0"/>
    <xf numFmtId="3" fontId="13" fillId="0" borderId="0" applyFont="0" applyFill="0" applyBorder="0" applyAlignment="0" applyProtection="0"/>
    <xf numFmtId="3" fontId="13" fillId="0" borderId="0" applyFont="0" applyFill="0" applyBorder="0" applyAlignment="0" applyProtection="0"/>
    <xf numFmtId="3" fontId="13" fillId="0" borderId="0" applyFont="0" applyFill="0" applyBorder="0" applyAlignment="0" applyProtection="0"/>
    <xf numFmtId="3" fontId="13" fillId="0" borderId="0" applyFont="0" applyFill="0" applyBorder="0" applyAlignment="0" applyProtection="0"/>
    <xf numFmtId="3" fontId="13" fillId="0" borderId="0" applyFont="0" applyFill="0" applyBorder="0" applyAlignment="0" applyProtection="0"/>
    <xf numFmtId="3" fontId="13" fillId="0" borderId="0" applyFont="0" applyFill="0" applyBorder="0" applyAlignment="0" applyProtection="0"/>
    <xf numFmtId="3" fontId="13" fillId="0" borderId="0" applyFont="0" applyFill="0" applyBorder="0" applyAlignment="0" applyProtection="0"/>
    <xf numFmtId="3" fontId="13" fillId="0" borderId="0" applyFont="0" applyFill="0" applyBorder="0" applyAlignment="0" applyProtection="0"/>
    <xf numFmtId="3" fontId="13" fillId="0" borderId="0" applyFont="0" applyFill="0" applyBorder="0" applyAlignment="0" applyProtection="0"/>
    <xf numFmtId="3" fontId="13" fillId="0" borderId="0" applyFont="0" applyFill="0" applyBorder="0" applyAlignment="0" applyProtection="0"/>
    <xf numFmtId="0" fontId="26" fillId="0" borderId="0" applyNumberFormat="0">
      <alignment horizontal="right"/>
    </xf>
    <xf numFmtId="0" fontId="50" fillId="0" borderId="0">
      <alignment horizontal="left" vertical="center" wrapText="1"/>
    </xf>
    <xf numFmtId="175" fontId="13" fillId="0" borderId="0" applyFont="0" applyFill="0" applyBorder="0" applyAlignment="0" applyProtection="0"/>
    <xf numFmtId="175" fontId="13" fillId="0" borderId="0" applyFont="0" applyFill="0" applyBorder="0" applyAlignment="0" applyProtection="0"/>
    <xf numFmtId="175" fontId="13" fillId="0" borderId="0" applyFont="0" applyFill="0" applyBorder="0" applyAlignment="0" applyProtection="0"/>
    <xf numFmtId="175" fontId="13" fillId="0" borderId="0" applyFont="0" applyFill="0" applyBorder="0" applyAlignment="0" applyProtection="0"/>
    <xf numFmtId="175" fontId="13" fillId="0" borderId="0" applyFont="0" applyFill="0" applyBorder="0" applyAlignment="0" applyProtection="0"/>
    <xf numFmtId="175" fontId="13" fillId="0" borderId="0" applyFont="0" applyFill="0" applyBorder="0" applyAlignment="0" applyProtection="0"/>
    <xf numFmtId="175" fontId="13" fillId="0" borderId="0" applyFont="0" applyFill="0" applyBorder="0" applyAlignment="0" applyProtection="0"/>
    <xf numFmtId="175" fontId="13" fillId="0" borderId="0" applyFont="0" applyFill="0" applyBorder="0" applyAlignment="0" applyProtection="0"/>
    <xf numFmtId="175" fontId="13" fillId="0" borderId="0" applyFont="0" applyFill="0" applyBorder="0" applyAlignment="0" applyProtection="0"/>
    <xf numFmtId="175" fontId="13" fillId="0" borderId="0" applyFont="0" applyFill="0" applyBorder="0" applyAlignment="0" applyProtection="0"/>
    <xf numFmtId="175" fontId="13" fillId="0" borderId="0" applyFont="0" applyFill="0" applyBorder="0" applyAlignment="0" applyProtection="0"/>
    <xf numFmtId="175" fontId="13" fillId="0" borderId="0" applyFont="0" applyFill="0" applyBorder="0" applyAlignment="0" applyProtection="0"/>
    <xf numFmtId="175" fontId="13" fillId="0" borderId="0" applyFont="0" applyFill="0" applyBorder="0" applyAlignment="0" applyProtection="0"/>
    <xf numFmtId="175" fontId="13" fillId="0" borderId="0" applyFont="0" applyFill="0" applyBorder="0" applyAlignment="0" applyProtection="0"/>
    <xf numFmtId="175" fontId="13" fillId="0" borderId="0" applyFont="0" applyFill="0" applyBorder="0" applyAlignment="0" applyProtection="0"/>
    <xf numFmtId="175" fontId="13" fillId="0" borderId="0" applyFont="0" applyFill="0" applyBorder="0" applyAlignment="0" applyProtection="0"/>
    <xf numFmtId="175" fontId="13" fillId="0" borderId="0" applyFont="0" applyFill="0" applyBorder="0" applyAlignment="0" applyProtection="0"/>
    <xf numFmtId="175" fontId="13" fillId="0" borderId="0" applyFont="0" applyFill="0" applyBorder="0" applyAlignment="0" applyProtection="0"/>
    <xf numFmtId="175" fontId="13" fillId="0" borderId="0" applyFont="0" applyFill="0" applyBorder="0" applyAlignment="0" applyProtection="0"/>
    <xf numFmtId="175" fontId="13" fillId="0" borderId="0" applyFont="0" applyFill="0" applyBorder="0" applyAlignment="0" applyProtection="0"/>
    <xf numFmtId="175" fontId="13" fillId="0" borderId="0" applyFont="0" applyFill="0" applyBorder="0" applyAlignment="0" applyProtection="0"/>
    <xf numFmtId="175" fontId="13" fillId="0" borderId="0" applyFont="0" applyFill="0" applyBorder="0" applyAlignment="0" applyProtection="0"/>
    <xf numFmtId="175" fontId="13" fillId="0" borderId="0" applyFont="0" applyFill="0" applyBorder="0" applyAlignment="0" applyProtection="0"/>
    <xf numFmtId="175" fontId="13" fillId="0" borderId="0" applyFont="0" applyFill="0" applyBorder="0" applyAlignment="0" applyProtection="0"/>
    <xf numFmtId="175" fontId="13" fillId="0" borderId="0" applyFont="0" applyFill="0" applyBorder="0" applyAlignment="0" applyProtection="0"/>
    <xf numFmtId="175" fontId="13" fillId="0" borderId="0" applyFont="0" applyFill="0" applyBorder="0" applyAlignment="0" applyProtection="0"/>
    <xf numFmtId="0" fontId="18" fillId="23" borderId="21">
      <alignment horizontal="left" vertical="center" wrapText="1" indent="2"/>
    </xf>
    <xf numFmtId="0" fontId="18" fillId="0" borderId="21">
      <alignment horizontal="left" vertical="center" wrapText="1" indent="2"/>
    </xf>
    <xf numFmtId="0" fontId="18" fillId="22" borderId="12">
      <alignment horizontal="left" vertical="center"/>
    </xf>
    <xf numFmtId="3" fontId="51" fillId="0" borderId="22" applyAlignment="0">
      <alignment horizontal="right" vertical="center"/>
    </xf>
    <xf numFmtId="3" fontId="51" fillId="0" borderId="22" applyAlignment="0">
      <alignment horizontal="right" vertical="center"/>
    </xf>
    <xf numFmtId="3" fontId="51" fillId="0" borderId="22" applyAlignment="0">
      <alignment horizontal="right" vertical="center"/>
    </xf>
    <xf numFmtId="3" fontId="51" fillId="0" borderId="22" applyAlignment="0">
      <alignment horizontal="right" vertical="center"/>
    </xf>
    <xf numFmtId="3" fontId="51" fillId="0" borderId="22" applyAlignment="0">
      <alignment horizontal="right" vertical="center"/>
    </xf>
    <xf numFmtId="3" fontId="51" fillId="0" borderId="22" applyAlignment="0">
      <alignment horizontal="right" vertical="center"/>
    </xf>
    <xf numFmtId="3" fontId="51" fillId="0" borderId="22" applyAlignment="0">
      <alignment horizontal="right" vertical="center"/>
    </xf>
    <xf numFmtId="3" fontId="51" fillId="0" borderId="22" applyAlignment="0">
      <alignment horizontal="right" vertical="center"/>
    </xf>
    <xf numFmtId="3" fontId="51" fillId="0" borderId="22" applyAlignment="0">
      <alignment horizontal="right" vertical="center"/>
    </xf>
    <xf numFmtId="3" fontId="51" fillId="0" borderId="22" applyAlignment="0">
      <alignment horizontal="right" vertical="center"/>
    </xf>
    <xf numFmtId="3" fontId="51" fillId="0" borderId="22" applyAlignment="0">
      <alignment horizontal="right" vertical="center"/>
    </xf>
    <xf numFmtId="3" fontId="51" fillId="0" borderId="22" applyAlignment="0">
      <alignment horizontal="right" vertical="center"/>
    </xf>
    <xf numFmtId="176" fontId="51" fillId="0" borderId="22">
      <alignment horizontal="right" vertical="center"/>
    </xf>
    <xf numFmtId="176" fontId="51" fillId="0" borderId="22">
      <alignment horizontal="right" vertical="center"/>
    </xf>
    <xf numFmtId="176" fontId="51" fillId="0" borderId="22">
      <alignment horizontal="right" vertical="center"/>
    </xf>
    <xf numFmtId="176" fontId="51" fillId="0" borderId="22">
      <alignment horizontal="right" vertical="center"/>
    </xf>
    <xf numFmtId="176" fontId="51" fillId="0" borderId="22">
      <alignment horizontal="right" vertical="center"/>
    </xf>
    <xf numFmtId="176" fontId="51" fillId="0" borderId="22">
      <alignment horizontal="right" vertical="center"/>
    </xf>
    <xf numFmtId="176" fontId="51" fillId="0" borderId="22">
      <alignment horizontal="right" vertical="center"/>
    </xf>
    <xf numFmtId="176" fontId="51" fillId="0" borderId="22">
      <alignment horizontal="right" vertical="center"/>
    </xf>
    <xf numFmtId="176" fontId="51" fillId="0" borderId="22">
      <alignment horizontal="right" vertical="center"/>
    </xf>
    <xf numFmtId="176" fontId="51" fillId="0" borderId="22">
      <alignment horizontal="right" vertical="center"/>
    </xf>
    <xf numFmtId="176" fontId="51" fillId="0" borderId="22">
      <alignment horizontal="right" vertical="center"/>
    </xf>
    <xf numFmtId="176" fontId="51" fillId="0" borderId="22">
      <alignment horizontal="right" vertical="center"/>
    </xf>
    <xf numFmtId="49" fontId="52" fillId="0" borderId="22">
      <alignment horizontal="left" vertical="center"/>
    </xf>
    <xf numFmtId="49" fontId="52" fillId="0" borderId="22">
      <alignment horizontal="left" vertical="center"/>
    </xf>
    <xf numFmtId="49" fontId="52" fillId="0" borderId="22">
      <alignment horizontal="left" vertical="center"/>
    </xf>
    <xf numFmtId="49" fontId="52" fillId="0" borderId="22">
      <alignment horizontal="left" vertical="center"/>
    </xf>
    <xf numFmtId="49" fontId="52" fillId="0" borderId="22">
      <alignment horizontal="left" vertical="center"/>
    </xf>
    <xf numFmtId="49" fontId="52" fillId="0" borderId="22">
      <alignment horizontal="left" vertical="center"/>
    </xf>
    <xf numFmtId="49" fontId="52" fillId="0" borderId="22">
      <alignment horizontal="left" vertical="center"/>
    </xf>
    <xf numFmtId="49" fontId="52" fillId="0" borderId="22">
      <alignment horizontal="left" vertical="center"/>
    </xf>
    <xf numFmtId="49" fontId="52" fillId="0" borderId="22">
      <alignment horizontal="left" vertical="center"/>
    </xf>
    <xf numFmtId="49" fontId="52" fillId="0" borderId="22">
      <alignment horizontal="left" vertical="center"/>
    </xf>
    <xf numFmtId="49" fontId="52" fillId="0" borderId="22">
      <alignment horizontal="left" vertical="center"/>
    </xf>
    <xf numFmtId="49" fontId="52" fillId="0" borderId="22">
      <alignment horizontal="left" vertical="center"/>
    </xf>
    <xf numFmtId="177" fontId="49" fillId="0" borderId="22" applyNumberFormat="0" applyFill="0">
      <alignment horizontal="right"/>
    </xf>
    <xf numFmtId="178" fontId="49" fillId="0" borderId="22">
      <alignment horizontal="right"/>
    </xf>
    <xf numFmtId="178" fontId="49" fillId="0" borderId="22">
      <alignment horizontal="right"/>
    </xf>
    <xf numFmtId="178" fontId="49" fillId="0" borderId="22">
      <alignment horizontal="right"/>
    </xf>
    <xf numFmtId="178" fontId="49" fillId="0" borderId="22">
      <alignment horizontal="right"/>
    </xf>
    <xf numFmtId="178" fontId="49" fillId="0" borderId="22">
      <alignment horizontal="right"/>
    </xf>
    <xf numFmtId="178" fontId="49" fillId="0" borderId="22">
      <alignment horizontal="right"/>
    </xf>
    <xf numFmtId="178" fontId="49" fillId="0" borderId="22">
      <alignment horizontal="right"/>
    </xf>
    <xf numFmtId="178" fontId="49" fillId="0" borderId="22">
      <alignment horizontal="right"/>
    </xf>
    <xf numFmtId="178" fontId="49" fillId="0" borderId="22">
      <alignment horizontal="right"/>
    </xf>
    <xf numFmtId="178" fontId="49" fillId="0" borderId="22">
      <alignment horizontal="right"/>
    </xf>
    <xf numFmtId="178" fontId="49" fillId="0" borderId="22">
      <alignment horizontal="right"/>
    </xf>
    <xf numFmtId="178" fontId="49" fillId="0" borderId="22">
      <alignment horizontal="right"/>
    </xf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179" fontId="13" fillId="0" borderId="0" applyFont="0" applyFill="0" applyBorder="0" applyAlignment="0" applyProtection="0"/>
    <xf numFmtId="0" fontId="42" fillId="0" borderId="23"/>
    <xf numFmtId="180" fontId="42" fillId="28" borderId="0">
      <alignment horizontal="right"/>
    </xf>
    <xf numFmtId="0" fontId="26" fillId="0" borderId="24">
      <alignment horizontal="left" vertical="top" wrapText="1"/>
    </xf>
    <xf numFmtId="174" fontId="48" fillId="0" borderId="0" applyFont="0" applyFill="0" applyBorder="0" applyAlignment="0" applyProtection="0"/>
    <xf numFmtId="174" fontId="48" fillId="0" borderId="0" applyFont="0" applyFill="0" applyBorder="0" applyAlignment="0" applyProtection="0"/>
    <xf numFmtId="173" fontId="14" fillId="0" borderId="0" applyFont="0" applyFill="0" applyBorder="0" applyAlignment="0" applyProtection="0"/>
    <xf numFmtId="173" fontId="13" fillId="0" borderId="0" applyFont="0" applyFill="0" applyBorder="0" applyAlignment="0" applyProtection="0"/>
    <xf numFmtId="173" fontId="13" fillId="0" borderId="0" applyFont="0" applyFill="0" applyBorder="0" applyAlignment="0" applyProtection="0"/>
    <xf numFmtId="173" fontId="13" fillId="0" borderId="0" applyFont="0" applyFill="0" applyBorder="0" applyAlignment="0" applyProtection="0"/>
    <xf numFmtId="173" fontId="13" fillId="0" borderId="0" applyFont="0" applyFill="0" applyBorder="0" applyAlignment="0" applyProtection="0"/>
    <xf numFmtId="173" fontId="13" fillId="0" borderId="0" applyFont="0" applyFill="0" applyBorder="0" applyAlignment="0" applyProtection="0"/>
    <xf numFmtId="173" fontId="13" fillId="0" borderId="0" applyFont="0" applyFill="0" applyBorder="0" applyAlignment="0" applyProtection="0"/>
    <xf numFmtId="173" fontId="13" fillId="0" borderId="0" applyFont="0" applyFill="0" applyBorder="0" applyAlignment="0" applyProtection="0"/>
    <xf numFmtId="173" fontId="13" fillId="0" borderId="0" applyFont="0" applyFill="0" applyBorder="0" applyAlignment="0" applyProtection="0"/>
    <xf numFmtId="173" fontId="13" fillId="0" borderId="0" applyFont="0" applyFill="0" applyBorder="0" applyAlignment="0" applyProtection="0"/>
    <xf numFmtId="173" fontId="13" fillId="0" borderId="0" applyFont="0" applyFill="0" applyBorder="0" applyAlignment="0" applyProtection="0"/>
    <xf numFmtId="173" fontId="13" fillId="0" borderId="0" applyFont="0" applyFill="0" applyBorder="0" applyAlignment="0" applyProtection="0"/>
    <xf numFmtId="173" fontId="13" fillId="0" borderId="0" applyFont="0" applyFill="0" applyBorder="0" applyAlignment="0" applyProtection="0"/>
    <xf numFmtId="175" fontId="53" fillId="0" borderId="0" applyFont="0" applyFill="0" applyBorder="0" applyAlignment="0" applyProtection="0"/>
    <xf numFmtId="175" fontId="53" fillId="0" borderId="0" applyFont="0" applyFill="0" applyBorder="0" applyAlignment="0" applyProtection="0"/>
    <xf numFmtId="173" fontId="13" fillId="0" borderId="0" applyFont="0" applyFill="0" applyBorder="0" applyAlignment="0" applyProtection="0"/>
    <xf numFmtId="173" fontId="48" fillId="0" borderId="0" applyFont="0" applyFill="0" applyBorder="0" applyAlignment="0" applyProtection="0"/>
    <xf numFmtId="174" fontId="48" fillId="0" borderId="0" applyFont="0" applyFill="0" applyBorder="0" applyAlignment="0" applyProtection="0"/>
    <xf numFmtId="181" fontId="53" fillId="0" borderId="0" applyFont="0" applyFill="0" applyBorder="0" applyAlignment="0" applyProtection="0"/>
    <xf numFmtId="173" fontId="14" fillId="0" borderId="0" applyFont="0" applyFill="0" applyBorder="0" applyAlignment="0" applyProtection="0"/>
    <xf numFmtId="173" fontId="14" fillId="0" borderId="0" applyFont="0" applyFill="0" applyBorder="0" applyAlignment="0" applyProtection="0"/>
    <xf numFmtId="181" fontId="53" fillId="0" borderId="0" applyFont="0" applyFill="0" applyBorder="0" applyAlignment="0" applyProtection="0"/>
    <xf numFmtId="173" fontId="14" fillId="0" borderId="0" applyFont="0" applyFill="0" applyBorder="0" applyAlignment="0" applyProtection="0"/>
    <xf numFmtId="173" fontId="13" fillId="0" borderId="0" applyFont="0" applyFill="0" applyBorder="0" applyAlignment="0" applyProtection="0"/>
    <xf numFmtId="173" fontId="13" fillId="0" borderId="0" applyFont="0" applyFill="0" applyBorder="0" applyAlignment="0" applyProtection="0"/>
    <xf numFmtId="173" fontId="13" fillId="0" borderId="0" applyFont="0" applyFill="0" applyBorder="0" applyAlignment="0" applyProtection="0"/>
    <xf numFmtId="173" fontId="13" fillId="0" borderId="0" applyFont="0" applyFill="0" applyBorder="0" applyAlignment="0" applyProtection="0"/>
    <xf numFmtId="173" fontId="13" fillId="0" borderId="0" applyFont="0" applyFill="0" applyBorder="0" applyAlignment="0" applyProtection="0"/>
    <xf numFmtId="173" fontId="13" fillId="0" borderId="0" applyFont="0" applyFill="0" applyBorder="0" applyAlignment="0" applyProtection="0"/>
    <xf numFmtId="173" fontId="13" fillId="0" borderId="0" applyFont="0" applyFill="0" applyBorder="0" applyAlignment="0" applyProtection="0"/>
    <xf numFmtId="173" fontId="13" fillId="0" borderId="0" applyFont="0" applyFill="0" applyBorder="0" applyAlignment="0" applyProtection="0"/>
    <xf numFmtId="173" fontId="13" fillId="0" borderId="0" applyFont="0" applyFill="0" applyBorder="0" applyAlignment="0" applyProtection="0"/>
    <xf numFmtId="173" fontId="13" fillId="0" borderId="0" applyFont="0" applyFill="0" applyBorder="0" applyAlignment="0" applyProtection="0"/>
    <xf numFmtId="173" fontId="13" fillId="0" borderId="0" applyFont="0" applyFill="0" applyBorder="0" applyAlignment="0" applyProtection="0"/>
    <xf numFmtId="173" fontId="13" fillId="0" borderId="0" applyFont="0" applyFill="0" applyBorder="0" applyAlignment="0" applyProtection="0"/>
    <xf numFmtId="181" fontId="53" fillId="0" borderId="0" applyFont="0" applyFill="0" applyBorder="0" applyAlignment="0" applyProtection="0"/>
    <xf numFmtId="181" fontId="53" fillId="0" borderId="0" applyFont="0" applyFill="0" applyBorder="0" applyAlignment="0" applyProtection="0"/>
    <xf numFmtId="173" fontId="14" fillId="0" borderId="0" applyFont="0" applyFill="0" applyBorder="0" applyAlignment="0" applyProtection="0"/>
    <xf numFmtId="181" fontId="53" fillId="0" borderId="0" applyFont="0" applyFill="0" applyBorder="0" applyAlignment="0" applyProtection="0"/>
    <xf numFmtId="174" fontId="14" fillId="0" borderId="0" applyFont="0" applyFill="0" applyBorder="0" applyAlignment="0" applyProtection="0"/>
    <xf numFmtId="174" fontId="14" fillId="0" borderId="0" applyFont="0" applyFill="0" applyBorder="0" applyAlignment="0" applyProtection="0"/>
    <xf numFmtId="173" fontId="54" fillId="0" borderId="0" applyFont="0" applyFill="0" applyBorder="0" applyAlignment="0" applyProtection="0"/>
    <xf numFmtId="0" fontId="55" fillId="8" borderId="16" applyNumberFormat="0" applyAlignment="0" applyProtection="0"/>
    <xf numFmtId="0" fontId="56" fillId="0" borderId="25"/>
    <xf numFmtId="0" fontId="57" fillId="0" borderId="26" applyNumberFormat="0" applyFill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42" fillId="0" borderId="27"/>
    <xf numFmtId="0" fontId="42" fillId="0" borderId="27"/>
    <xf numFmtId="0" fontId="42" fillId="0" borderId="27"/>
    <xf numFmtId="0" fontId="42" fillId="0" borderId="27"/>
    <xf numFmtId="0" fontId="42" fillId="0" borderId="27"/>
    <xf numFmtId="0" fontId="42" fillId="0" borderId="27"/>
    <xf numFmtId="0" fontId="42" fillId="0" borderId="27"/>
    <xf numFmtId="0" fontId="42" fillId="0" borderId="27"/>
    <xf numFmtId="0" fontId="42" fillId="0" borderId="27"/>
    <xf numFmtId="0" fontId="42" fillId="0" borderId="27"/>
    <xf numFmtId="0" fontId="42" fillId="0" borderId="27"/>
    <xf numFmtId="0" fontId="42" fillId="0" borderId="27"/>
    <xf numFmtId="2" fontId="13" fillId="0" borderId="0" applyFont="0" applyFill="0" applyBorder="0" applyAlignment="0" applyProtection="0"/>
    <xf numFmtId="2" fontId="13" fillId="0" borderId="0" applyFont="0" applyFill="0" applyBorder="0" applyAlignment="0" applyProtection="0"/>
    <xf numFmtId="2" fontId="13" fillId="0" borderId="0" applyFont="0" applyFill="0" applyBorder="0" applyAlignment="0" applyProtection="0"/>
    <xf numFmtId="2" fontId="13" fillId="0" borderId="0" applyFont="0" applyFill="0" applyBorder="0" applyAlignment="0" applyProtection="0"/>
    <xf numFmtId="2" fontId="13" fillId="0" borderId="0" applyFont="0" applyFill="0" applyBorder="0" applyAlignment="0" applyProtection="0"/>
    <xf numFmtId="2" fontId="13" fillId="0" borderId="0" applyFont="0" applyFill="0" applyBorder="0" applyAlignment="0" applyProtection="0"/>
    <xf numFmtId="2" fontId="13" fillId="0" borderId="0" applyFont="0" applyFill="0" applyBorder="0" applyAlignment="0" applyProtection="0"/>
    <xf numFmtId="2" fontId="13" fillId="0" borderId="0" applyFont="0" applyFill="0" applyBorder="0" applyAlignment="0" applyProtection="0"/>
    <xf numFmtId="2" fontId="13" fillId="0" borderId="0" applyFont="0" applyFill="0" applyBorder="0" applyAlignment="0" applyProtection="0"/>
    <xf numFmtId="2" fontId="13" fillId="0" borderId="0" applyFont="0" applyFill="0" applyBorder="0" applyAlignment="0" applyProtection="0"/>
    <xf numFmtId="2" fontId="13" fillId="0" borderId="0" applyFont="0" applyFill="0" applyBorder="0" applyAlignment="0" applyProtection="0"/>
    <xf numFmtId="2" fontId="13" fillId="0" borderId="0" applyFont="0" applyFill="0" applyBorder="0" applyAlignment="0" applyProtection="0"/>
    <xf numFmtId="2" fontId="13" fillId="0" borderId="0" applyFont="0" applyFill="0" applyBorder="0" applyAlignment="0" applyProtection="0"/>
    <xf numFmtId="2" fontId="13" fillId="0" borderId="0" applyFont="0" applyFill="0" applyBorder="0" applyAlignment="0" applyProtection="0"/>
    <xf numFmtId="2" fontId="13" fillId="0" borderId="0" applyFont="0" applyFill="0" applyBorder="0" applyAlignment="0" applyProtection="0"/>
    <xf numFmtId="2" fontId="13" fillId="0" borderId="0" applyFont="0" applyFill="0" applyBorder="0" applyAlignment="0" applyProtection="0"/>
    <xf numFmtId="2" fontId="13" fillId="0" borderId="0" applyFont="0" applyFill="0" applyBorder="0" applyAlignment="0" applyProtection="0"/>
    <xf numFmtId="2" fontId="13" fillId="0" borderId="0" applyFont="0" applyFill="0" applyBorder="0" applyAlignment="0" applyProtection="0"/>
    <xf numFmtId="2" fontId="13" fillId="0" borderId="0" applyFont="0" applyFill="0" applyBorder="0" applyAlignment="0" applyProtection="0"/>
    <xf numFmtId="2" fontId="13" fillId="0" borderId="0" applyFont="0" applyFill="0" applyBorder="0" applyAlignment="0" applyProtection="0"/>
    <xf numFmtId="2" fontId="13" fillId="0" borderId="0" applyFont="0" applyFill="0" applyBorder="0" applyAlignment="0" applyProtection="0"/>
    <xf numFmtId="2" fontId="13" fillId="0" borderId="0" applyFont="0" applyFill="0" applyBorder="0" applyAlignment="0" applyProtection="0"/>
    <xf numFmtId="2" fontId="13" fillId="0" borderId="0" applyFont="0" applyFill="0" applyBorder="0" applyAlignment="0" applyProtection="0"/>
    <xf numFmtId="2" fontId="13" fillId="0" borderId="0" applyFont="0" applyFill="0" applyBorder="0" applyAlignment="0" applyProtection="0"/>
    <xf numFmtId="2" fontId="13" fillId="0" borderId="0" applyFont="0" applyFill="0" applyBorder="0" applyAlignment="0" applyProtection="0"/>
    <xf numFmtId="2" fontId="13" fillId="0" borderId="0" applyFont="0" applyFill="0" applyBorder="0" applyAlignment="0" applyProtection="0"/>
    <xf numFmtId="168" fontId="10" fillId="0" borderId="0"/>
    <xf numFmtId="0" fontId="59" fillId="5" borderId="0" applyNumberFormat="0" applyBorder="0" applyAlignment="0" applyProtection="0"/>
    <xf numFmtId="0" fontId="59" fillId="5" borderId="0" applyNumberFormat="0" applyBorder="0" applyAlignment="0" applyProtection="0"/>
    <xf numFmtId="0" fontId="60" fillId="0" borderId="0"/>
    <xf numFmtId="0" fontId="13" fillId="0" borderId="0">
      <alignment horizontal="left" indent="2"/>
    </xf>
    <xf numFmtId="0" fontId="13" fillId="0" borderId="0">
      <alignment horizontal="left" indent="2"/>
    </xf>
    <xf numFmtId="0" fontId="13" fillId="0" borderId="0">
      <alignment horizontal="left" indent="2"/>
    </xf>
    <xf numFmtId="0" fontId="13" fillId="0" borderId="0">
      <alignment horizontal="left" indent="2"/>
    </xf>
    <xf numFmtId="0" fontId="13" fillId="0" borderId="0">
      <alignment horizontal="left" indent="2"/>
    </xf>
    <xf numFmtId="0" fontId="13" fillId="0" borderId="0">
      <alignment horizontal="left" indent="2"/>
    </xf>
    <xf numFmtId="0" fontId="13" fillId="0" borderId="0">
      <alignment horizontal="left" indent="2"/>
    </xf>
    <xf numFmtId="0" fontId="13" fillId="0" borderId="0">
      <alignment horizontal="left" indent="2"/>
    </xf>
    <xf numFmtId="0" fontId="13" fillId="0" borderId="0">
      <alignment horizontal="left" indent="2"/>
    </xf>
    <xf numFmtId="0" fontId="13" fillId="0" borderId="0">
      <alignment horizontal="left" indent="2"/>
    </xf>
    <xf numFmtId="0" fontId="13" fillId="0" borderId="0">
      <alignment horizontal="left" indent="2"/>
    </xf>
    <xf numFmtId="0" fontId="13" fillId="0" borderId="0">
      <alignment horizontal="left" indent="2"/>
    </xf>
    <xf numFmtId="0" fontId="13" fillId="0" borderId="0">
      <alignment horizontal="left" indent="2"/>
    </xf>
    <xf numFmtId="0" fontId="44" fillId="0" borderId="0">
      <alignment horizontal="centerContinuous"/>
    </xf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3" fillId="0" borderId="28" applyNumberFormat="0" applyFill="0" applyAlignment="0" applyProtection="0"/>
    <xf numFmtId="0" fontId="63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5" fillId="0" borderId="22">
      <alignment horizontal="left"/>
    </xf>
    <xf numFmtId="0" fontId="65" fillId="0" borderId="22">
      <alignment horizontal="left"/>
    </xf>
    <xf numFmtId="0" fontId="65" fillId="0" borderId="22">
      <alignment horizontal="left"/>
    </xf>
    <xf numFmtId="0" fontId="65" fillId="0" borderId="22">
      <alignment horizontal="left"/>
    </xf>
    <xf numFmtId="0" fontId="65" fillId="0" borderId="22">
      <alignment horizontal="left"/>
    </xf>
    <xf numFmtId="0" fontId="65" fillId="0" borderId="22">
      <alignment horizontal="left"/>
    </xf>
    <xf numFmtId="0" fontId="65" fillId="0" borderId="22">
      <alignment horizontal="left"/>
    </xf>
    <xf numFmtId="0" fontId="65" fillId="0" borderId="22">
      <alignment horizontal="left"/>
    </xf>
    <xf numFmtId="0" fontId="65" fillId="0" borderId="22">
      <alignment horizontal="left"/>
    </xf>
    <xf numFmtId="0" fontId="65" fillId="0" borderId="22">
      <alignment horizontal="left"/>
    </xf>
    <xf numFmtId="0" fontId="65" fillId="0" borderId="22">
      <alignment horizontal="left"/>
    </xf>
    <xf numFmtId="0" fontId="65" fillId="0" borderId="22">
      <alignment horizontal="left"/>
    </xf>
    <xf numFmtId="0" fontId="65" fillId="0" borderId="29">
      <alignment horizontal="right" vertical="center"/>
    </xf>
    <xf numFmtId="0" fontId="66" fillId="0" borderId="22">
      <alignment horizontal="left" vertical="center"/>
    </xf>
    <xf numFmtId="0" fontId="66" fillId="0" borderId="22">
      <alignment horizontal="left" vertical="center"/>
    </xf>
    <xf numFmtId="0" fontId="66" fillId="0" borderId="22">
      <alignment horizontal="left" vertical="center"/>
    </xf>
    <xf numFmtId="0" fontId="66" fillId="0" borderId="22">
      <alignment horizontal="left" vertical="center"/>
    </xf>
    <xf numFmtId="0" fontId="66" fillId="0" borderId="22">
      <alignment horizontal="left" vertical="center"/>
    </xf>
    <xf numFmtId="0" fontId="66" fillId="0" borderId="22">
      <alignment horizontal="left" vertical="center"/>
    </xf>
    <xf numFmtId="0" fontId="66" fillId="0" borderId="22">
      <alignment horizontal="left" vertical="center"/>
    </xf>
    <xf numFmtId="0" fontId="66" fillId="0" borderId="22">
      <alignment horizontal="left" vertical="center"/>
    </xf>
    <xf numFmtId="0" fontId="66" fillId="0" borderId="22">
      <alignment horizontal="left" vertical="center"/>
    </xf>
    <xf numFmtId="0" fontId="66" fillId="0" borderId="22">
      <alignment horizontal="left" vertical="center"/>
    </xf>
    <xf numFmtId="0" fontId="66" fillId="0" borderId="22">
      <alignment horizontal="left" vertical="center"/>
    </xf>
    <xf numFmtId="0" fontId="66" fillId="0" borderId="22">
      <alignment horizontal="left" vertical="center"/>
    </xf>
    <xf numFmtId="0" fontId="49" fillId="0" borderId="22">
      <alignment horizontal="left" vertical="center"/>
    </xf>
    <xf numFmtId="0" fontId="49" fillId="0" borderId="22">
      <alignment horizontal="left" vertical="center"/>
    </xf>
    <xf numFmtId="0" fontId="49" fillId="0" borderId="22">
      <alignment horizontal="left" vertical="center"/>
    </xf>
    <xf numFmtId="0" fontId="49" fillId="0" borderId="22">
      <alignment horizontal="left" vertical="center"/>
    </xf>
    <xf numFmtId="0" fontId="49" fillId="0" borderId="22">
      <alignment horizontal="left" vertical="center"/>
    </xf>
    <xf numFmtId="0" fontId="49" fillId="0" borderId="22">
      <alignment horizontal="left" vertical="center"/>
    </xf>
    <xf numFmtId="0" fontId="49" fillId="0" borderId="22">
      <alignment horizontal="left" vertical="center"/>
    </xf>
    <xf numFmtId="0" fontId="49" fillId="0" borderId="22">
      <alignment horizontal="left" vertical="center"/>
    </xf>
    <xf numFmtId="0" fontId="49" fillId="0" borderId="22">
      <alignment horizontal="left" vertical="center"/>
    </xf>
    <xf numFmtId="0" fontId="49" fillId="0" borderId="22">
      <alignment horizontal="left" vertical="center"/>
    </xf>
    <xf numFmtId="0" fontId="49" fillId="0" borderId="22">
      <alignment horizontal="left" vertical="center"/>
    </xf>
    <xf numFmtId="0" fontId="49" fillId="0" borderId="22">
      <alignment horizontal="left" vertical="center"/>
    </xf>
    <xf numFmtId="0" fontId="67" fillId="0" borderId="22">
      <alignment horizontal="left"/>
    </xf>
    <xf numFmtId="0" fontId="67" fillId="29" borderId="0">
      <alignment horizontal="centerContinuous" wrapText="1"/>
    </xf>
    <xf numFmtId="49" fontId="67" fillId="29" borderId="9">
      <alignment horizontal="left" vertical="center"/>
    </xf>
    <xf numFmtId="49" fontId="67" fillId="29" borderId="9">
      <alignment horizontal="left" vertical="center"/>
    </xf>
    <xf numFmtId="49" fontId="67" fillId="29" borderId="9">
      <alignment horizontal="left" vertical="center"/>
    </xf>
    <xf numFmtId="49" fontId="67" fillId="29" borderId="9">
      <alignment horizontal="left" vertical="center"/>
    </xf>
    <xf numFmtId="49" fontId="67" fillId="29" borderId="9">
      <alignment horizontal="left" vertical="center"/>
    </xf>
    <xf numFmtId="49" fontId="67" fillId="29" borderId="9">
      <alignment horizontal="left" vertical="center"/>
    </xf>
    <xf numFmtId="49" fontId="67" fillId="29" borderId="9">
      <alignment horizontal="left" vertical="center"/>
    </xf>
    <xf numFmtId="49" fontId="67" fillId="29" borderId="9">
      <alignment horizontal="left" vertical="center"/>
    </xf>
    <xf numFmtId="0" fontId="67" fillId="29" borderId="0">
      <alignment horizontal="centerContinuous" vertical="center" wrapText="1"/>
    </xf>
    <xf numFmtId="0" fontId="68" fillId="0" borderId="0" applyNumberFormat="0" applyFill="0" applyBorder="0" applyAlignment="0" applyProtection="0">
      <alignment vertical="top"/>
      <protection locked="0"/>
    </xf>
    <xf numFmtId="0" fontId="68" fillId="0" borderId="0" applyNumberFormat="0" applyFill="0" applyBorder="0" applyAlignment="0" applyProtection="0">
      <alignment vertical="top"/>
      <protection locked="0"/>
    </xf>
    <xf numFmtId="0" fontId="69" fillId="0" borderId="0" applyNumberFormat="0" applyFill="0" applyBorder="0" applyAlignment="0" applyProtection="0">
      <alignment vertical="top"/>
      <protection locked="0"/>
    </xf>
    <xf numFmtId="0" fontId="70" fillId="0" borderId="0" applyNumberFormat="0" applyFill="0" applyBorder="0" applyAlignment="0" applyProtection="0">
      <alignment vertical="top"/>
      <protection locked="0"/>
    </xf>
    <xf numFmtId="0" fontId="71" fillId="0" borderId="0" applyNumberFormat="0" applyFill="0" applyBorder="0" applyAlignment="0" applyProtection="0"/>
    <xf numFmtId="0" fontId="55" fillId="8" borderId="16" applyNumberFormat="0" applyAlignment="0" applyProtection="0"/>
    <xf numFmtId="4" fontId="18" fillId="0" borderId="0" applyBorder="0">
      <alignment horizontal="right" vertical="center"/>
    </xf>
    <xf numFmtId="0" fontId="18" fillId="0" borderId="11">
      <alignment horizontal="right" vertical="center"/>
    </xf>
    <xf numFmtId="1" fontId="72" fillId="22" borderId="0" applyBorder="0">
      <alignment horizontal="right" vertical="center"/>
    </xf>
    <xf numFmtId="0" fontId="13" fillId="0" borderId="0">
      <alignment horizontal="right"/>
    </xf>
    <xf numFmtId="0" fontId="13" fillId="0" borderId="0">
      <alignment horizontal="right"/>
    </xf>
    <xf numFmtId="0" fontId="13" fillId="0" borderId="0">
      <alignment horizontal="right"/>
    </xf>
    <xf numFmtId="0" fontId="13" fillId="0" borderId="0">
      <alignment horizontal="right"/>
    </xf>
    <xf numFmtId="0" fontId="13" fillId="0" borderId="0">
      <alignment horizontal="right"/>
    </xf>
    <xf numFmtId="0" fontId="13" fillId="0" borderId="0">
      <alignment horizontal="right"/>
    </xf>
    <xf numFmtId="0" fontId="13" fillId="0" borderId="0">
      <alignment horizontal="right"/>
    </xf>
    <xf numFmtId="0" fontId="13" fillId="0" borderId="0">
      <alignment horizontal="right"/>
    </xf>
    <xf numFmtId="0" fontId="13" fillId="0" borderId="0">
      <alignment horizontal="right"/>
    </xf>
    <xf numFmtId="0" fontId="13" fillId="0" borderId="0">
      <alignment horizontal="right"/>
    </xf>
    <xf numFmtId="0" fontId="13" fillId="0" borderId="0">
      <alignment horizontal="right"/>
    </xf>
    <xf numFmtId="0" fontId="13" fillId="0" borderId="0">
      <alignment horizontal="right"/>
    </xf>
    <xf numFmtId="0" fontId="13" fillId="0" borderId="0">
      <alignment horizontal="right"/>
    </xf>
    <xf numFmtId="0" fontId="73" fillId="0" borderId="30" applyNumberFormat="0" applyFill="0" applyAlignment="0" applyProtection="0"/>
    <xf numFmtId="0" fontId="74" fillId="0" borderId="0"/>
    <xf numFmtId="0" fontId="75" fillId="30" borderId="0" applyNumberFormat="0" applyBorder="0" applyAlignment="0" applyProtection="0"/>
    <xf numFmtId="182" fontId="10" fillId="0" borderId="0"/>
    <xf numFmtId="0" fontId="17" fillId="0" borderId="0"/>
    <xf numFmtId="0" fontId="7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7" fillId="0" borderId="0"/>
    <xf numFmtId="0" fontId="17" fillId="0" borderId="0"/>
    <xf numFmtId="0" fontId="48" fillId="0" borderId="0"/>
    <xf numFmtId="0" fontId="48" fillId="0" borderId="0"/>
    <xf numFmtId="0" fontId="48" fillId="0" borderId="0"/>
    <xf numFmtId="4" fontId="18" fillId="0" borderId="11" applyFill="0" applyBorder="0" applyProtection="0">
      <alignment horizontal="right" vertical="center"/>
    </xf>
    <xf numFmtId="49" fontId="25" fillId="0" borderId="11" applyNumberFormat="0" applyFill="0" applyBorder="0" applyProtection="0">
      <alignment horizontal="left" vertical="center"/>
    </xf>
    <xf numFmtId="0" fontId="18" fillId="0" borderId="11" applyNumberFormat="0" applyFill="0" applyAlignment="0" applyProtection="0"/>
    <xf numFmtId="0" fontId="78" fillId="31" borderId="0" applyNumberFormat="0" applyFont="0" applyBorder="0" applyAlignment="0" applyProtection="0"/>
    <xf numFmtId="0" fontId="77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79" fillId="0" borderId="0"/>
    <xf numFmtId="0" fontId="79" fillId="0" borderId="0"/>
    <xf numFmtId="0" fontId="48" fillId="0" borderId="0"/>
    <xf numFmtId="0" fontId="14" fillId="0" borderId="0"/>
    <xf numFmtId="0" fontId="14" fillId="0" borderId="0"/>
    <xf numFmtId="0" fontId="79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48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5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8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81" fillId="0" borderId="0"/>
    <xf numFmtId="0" fontId="53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48" fillId="0" borderId="0"/>
    <xf numFmtId="0" fontId="13" fillId="0" borderId="0"/>
    <xf numFmtId="0" fontId="13" fillId="0" borderId="0"/>
    <xf numFmtId="0" fontId="13" fillId="0" borderId="0"/>
    <xf numFmtId="0" fontId="53" fillId="0" borderId="0"/>
    <xf numFmtId="0" fontId="48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48" fillId="0" borderId="0"/>
    <xf numFmtId="0" fontId="14" fillId="0" borderId="0"/>
    <xf numFmtId="0" fontId="13" fillId="0" borderId="0"/>
    <xf numFmtId="0" fontId="13" fillId="0" borderId="0"/>
    <xf numFmtId="0" fontId="8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80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80" fillId="0" borderId="0"/>
    <xf numFmtId="0" fontId="79" fillId="0" borderId="0"/>
    <xf numFmtId="0" fontId="14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14" fillId="0" borderId="0"/>
    <xf numFmtId="0" fontId="74" fillId="0" borderId="0"/>
    <xf numFmtId="0" fontId="74" fillId="0" borderId="0"/>
    <xf numFmtId="0" fontId="14" fillId="0" borderId="0"/>
    <xf numFmtId="0" fontId="64" fillId="0" borderId="0" applyNumberFormat="0" applyFont="0" applyFill="0" applyBorder="0" applyAlignment="0">
      <protection locked="0"/>
    </xf>
    <xf numFmtId="39" fontId="42" fillId="27" borderId="0"/>
    <xf numFmtId="0" fontId="17" fillId="32" borderId="31" applyNumberFormat="0" applyFont="0" applyAlignment="0" applyProtection="0"/>
    <xf numFmtId="0" fontId="22" fillId="32" borderId="31" applyNumberFormat="0" applyFont="0" applyAlignment="0" applyProtection="0"/>
    <xf numFmtId="0" fontId="82" fillId="0" borderId="0">
      <alignment vertical="center"/>
    </xf>
    <xf numFmtId="0" fontId="28" fillId="24" borderId="15" applyNumberFormat="0" applyAlignment="0" applyProtection="0"/>
    <xf numFmtId="183" fontId="18" fillId="33" borderId="11" applyNumberFormat="0" applyFont="0" applyBorder="0" applyAlignment="0" applyProtection="0">
      <alignment horizontal="right" vertical="center"/>
    </xf>
    <xf numFmtId="9" fontId="17" fillId="0" borderId="0" applyFont="0" applyFill="0" applyBorder="0" applyAlignment="0" applyProtection="0"/>
    <xf numFmtId="9" fontId="48" fillId="0" borderId="0" applyFont="0" applyFill="0" applyBorder="0" applyAlignment="0" applyProtection="0"/>
    <xf numFmtId="0" fontId="83" fillId="0" borderId="0"/>
    <xf numFmtId="9" fontId="14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79" fillId="0" borderId="0" applyFont="0" applyFill="0" applyBorder="0" applyAlignment="0" applyProtection="0"/>
    <xf numFmtId="9" fontId="79" fillId="0" borderId="0" applyFont="0" applyFill="0" applyBorder="0" applyAlignment="0" applyProtection="0"/>
    <xf numFmtId="9" fontId="79" fillId="0" borderId="0" applyFont="0" applyFill="0" applyBorder="0" applyAlignment="0" applyProtection="0"/>
    <xf numFmtId="9" fontId="79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79" fillId="0" borderId="0" applyFont="0" applyFill="0" applyBorder="0" applyAlignment="0" applyProtection="0"/>
    <xf numFmtId="9" fontId="79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79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84" fillId="0" borderId="0"/>
    <xf numFmtId="0" fontId="84" fillId="0" borderId="0"/>
    <xf numFmtId="3" fontId="51" fillId="0" borderId="0">
      <alignment horizontal="left" vertical="center"/>
    </xf>
    <xf numFmtId="180" fontId="42" fillId="0" borderId="32">
      <alignment horizontal="right"/>
    </xf>
    <xf numFmtId="0" fontId="46" fillId="0" borderId="0">
      <alignment horizontal="left" vertical="center"/>
    </xf>
    <xf numFmtId="0" fontId="29" fillId="4" borderId="0" applyNumberFormat="0" applyBorder="0" applyAlignment="0" applyProtection="0"/>
    <xf numFmtId="0" fontId="18" fillId="34" borderId="11"/>
    <xf numFmtId="0" fontId="85" fillId="0" borderId="0">
      <alignment horizontal="right"/>
    </xf>
    <xf numFmtId="49" fontId="85" fillId="0" borderId="0">
      <alignment horizontal="center"/>
    </xf>
    <xf numFmtId="0" fontId="52" fillId="0" borderId="0">
      <alignment horizontal="right"/>
    </xf>
    <xf numFmtId="0" fontId="85" fillId="0" borderId="0">
      <alignment horizontal="left"/>
    </xf>
    <xf numFmtId="0" fontId="18" fillId="0" borderId="0"/>
    <xf numFmtId="0" fontId="13" fillId="0" borderId="0"/>
    <xf numFmtId="49" fontId="51" fillId="0" borderId="0">
      <alignment horizontal="left"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84" fontId="11" fillId="0" borderId="0" applyFill="0" applyBorder="0" applyAlignment="0" applyProtection="0"/>
    <xf numFmtId="2" fontId="11" fillId="0" borderId="0" applyFill="0" applyBorder="0" applyAlignment="0" applyProtection="0"/>
    <xf numFmtId="185" fontId="13" fillId="0" borderId="0" applyFill="0" applyBorder="0" applyAlignment="0" applyProtection="0">
      <alignment wrapText="1"/>
    </xf>
    <xf numFmtId="185" fontId="13" fillId="0" borderId="0" applyFill="0" applyBorder="0" applyAlignment="0" applyProtection="0">
      <alignment wrapText="1"/>
    </xf>
    <xf numFmtId="185" fontId="13" fillId="0" borderId="0" applyFill="0" applyBorder="0" applyAlignment="0" applyProtection="0">
      <alignment wrapText="1"/>
    </xf>
    <xf numFmtId="185" fontId="13" fillId="0" borderId="0" applyFill="0" applyBorder="0" applyAlignment="0" applyProtection="0">
      <alignment wrapText="1"/>
    </xf>
    <xf numFmtId="185" fontId="13" fillId="0" borderId="0" applyFill="0" applyBorder="0" applyAlignment="0" applyProtection="0">
      <alignment wrapText="1"/>
    </xf>
    <xf numFmtId="185" fontId="13" fillId="0" borderId="0" applyFill="0" applyBorder="0" applyAlignment="0" applyProtection="0">
      <alignment wrapText="1"/>
    </xf>
    <xf numFmtId="185" fontId="13" fillId="0" borderId="0" applyFill="0" applyBorder="0" applyAlignment="0" applyProtection="0">
      <alignment wrapText="1"/>
    </xf>
    <xf numFmtId="185" fontId="13" fillId="0" borderId="0" applyFill="0" applyBorder="0" applyAlignment="0" applyProtection="0">
      <alignment wrapText="1"/>
    </xf>
    <xf numFmtId="185" fontId="13" fillId="0" borderId="0" applyFill="0" applyBorder="0" applyAlignment="0" applyProtection="0">
      <alignment wrapText="1"/>
    </xf>
    <xf numFmtId="185" fontId="13" fillId="0" borderId="0" applyFill="0" applyBorder="0" applyAlignment="0" applyProtection="0">
      <alignment wrapText="1"/>
    </xf>
    <xf numFmtId="185" fontId="13" fillId="0" borderId="0" applyFill="0" applyBorder="0" applyAlignment="0" applyProtection="0">
      <alignment wrapText="1"/>
    </xf>
    <xf numFmtId="185" fontId="13" fillId="0" borderId="0" applyFill="0" applyBorder="0" applyAlignment="0" applyProtection="0">
      <alignment wrapText="1"/>
    </xf>
    <xf numFmtId="185" fontId="13" fillId="0" borderId="0" applyFill="0" applyBorder="0" applyAlignment="0" applyProtection="0">
      <alignment wrapText="1"/>
    </xf>
    <xf numFmtId="184" fontId="13" fillId="0" borderId="0" applyFill="0" applyBorder="0" applyAlignment="0" applyProtection="0">
      <alignment wrapText="1"/>
    </xf>
    <xf numFmtId="184" fontId="13" fillId="0" borderId="0" applyFill="0" applyBorder="0" applyAlignment="0" applyProtection="0">
      <alignment wrapText="1"/>
    </xf>
    <xf numFmtId="184" fontId="13" fillId="0" borderId="0" applyFill="0" applyBorder="0" applyAlignment="0" applyProtection="0">
      <alignment wrapText="1"/>
    </xf>
    <xf numFmtId="184" fontId="13" fillId="0" borderId="0" applyFill="0" applyBorder="0" applyAlignment="0" applyProtection="0">
      <alignment wrapText="1"/>
    </xf>
    <xf numFmtId="184" fontId="13" fillId="0" borderId="0" applyFill="0" applyBorder="0" applyAlignment="0" applyProtection="0">
      <alignment wrapText="1"/>
    </xf>
    <xf numFmtId="184" fontId="13" fillId="0" borderId="0" applyFill="0" applyBorder="0" applyAlignment="0" applyProtection="0">
      <alignment wrapText="1"/>
    </xf>
    <xf numFmtId="184" fontId="13" fillId="0" borderId="0" applyFill="0" applyBorder="0" applyAlignment="0" applyProtection="0">
      <alignment wrapText="1"/>
    </xf>
    <xf numFmtId="184" fontId="13" fillId="0" borderId="0" applyFill="0" applyBorder="0" applyAlignment="0" applyProtection="0">
      <alignment wrapText="1"/>
    </xf>
    <xf numFmtId="184" fontId="13" fillId="0" borderId="0" applyFill="0" applyBorder="0" applyAlignment="0" applyProtection="0">
      <alignment wrapText="1"/>
    </xf>
    <xf numFmtId="184" fontId="13" fillId="0" borderId="0" applyFill="0" applyBorder="0" applyAlignment="0" applyProtection="0">
      <alignment wrapText="1"/>
    </xf>
    <xf numFmtId="184" fontId="13" fillId="0" borderId="0" applyFill="0" applyBorder="0" applyAlignment="0" applyProtection="0">
      <alignment wrapText="1"/>
    </xf>
    <xf numFmtId="184" fontId="13" fillId="0" borderId="0" applyFill="0" applyBorder="0" applyAlignment="0" applyProtection="0">
      <alignment wrapText="1"/>
    </xf>
    <xf numFmtId="184" fontId="13" fillId="0" borderId="0" applyFill="0" applyBorder="0" applyAlignment="0" applyProtection="0">
      <alignment wrapText="1"/>
    </xf>
    <xf numFmtId="186" fontId="13" fillId="0" borderId="0" applyFill="0" applyBorder="0" applyAlignment="0" applyProtection="0">
      <alignment wrapText="1"/>
    </xf>
    <xf numFmtId="186" fontId="13" fillId="0" borderId="0" applyFill="0" applyBorder="0" applyAlignment="0" applyProtection="0">
      <alignment wrapText="1"/>
    </xf>
    <xf numFmtId="186" fontId="13" fillId="0" borderId="0" applyFill="0" applyBorder="0" applyAlignment="0" applyProtection="0">
      <alignment wrapText="1"/>
    </xf>
    <xf numFmtId="186" fontId="13" fillId="0" borderId="0" applyFill="0" applyBorder="0" applyAlignment="0" applyProtection="0">
      <alignment wrapText="1"/>
    </xf>
    <xf numFmtId="186" fontId="13" fillId="0" borderId="0" applyFill="0" applyBorder="0" applyAlignment="0" applyProtection="0">
      <alignment wrapText="1"/>
    </xf>
    <xf numFmtId="186" fontId="13" fillId="0" borderId="0" applyFill="0" applyBorder="0" applyAlignment="0" applyProtection="0">
      <alignment wrapText="1"/>
    </xf>
    <xf numFmtId="186" fontId="13" fillId="0" borderId="0" applyFill="0" applyBorder="0" applyAlignment="0" applyProtection="0">
      <alignment wrapText="1"/>
    </xf>
    <xf numFmtId="186" fontId="13" fillId="0" borderId="0" applyFill="0" applyBorder="0" applyAlignment="0" applyProtection="0">
      <alignment wrapText="1"/>
    </xf>
    <xf numFmtId="186" fontId="13" fillId="0" borderId="0" applyFill="0" applyBorder="0" applyAlignment="0" applyProtection="0">
      <alignment wrapText="1"/>
    </xf>
    <xf numFmtId="186" fontId="13" fillId="0" borderId="0" applyFill="0" applyBorder="0" applyAlignment="0" applyProtection="0">
      <alignment wrapText="1"/>
    </xf>
    <xf numFmtId="186" fontId="13" fillId="0" borderId="0" applyFill="0" applyBorder="0" applyAlignment="0" applyProtection="0">
      <alignment wrapText="1"/>
    </xf>
    <xf numFmtId="186" fontId="13" fillId="0" borderId="0" applyFill="0" applyBorder="0" applyAlignment="0" applyProtection="0">
      <alignment wrapText="1"/>
    </xf>
    <xf numFmtId="186" fontId="13" fillId="0" borderId="0" applyFill="0" applyBorder="0" applyAlignment="0" applyProtection="0">
      <alignment wrapText="1"/>
    </xf>
    <xf numFmtId="0" fontId="10" fillId="0" borderId="0" applyNumberFormat="0" applyFill="0" applyBorder="0" applyProtection="0">
      <alignment wrapText="1"/>
    </xf>
    <xf numFmtId="0" fontId="60" fillId="0" borderId="0" applyNumberFormat="0" applyFill="0" applyBorder="0">
      <alignment horizontal="center" wrapText="1"/>
    </xf>
    <xf numFmtId="0" fontId="60" fillId="0" borderId="0" applyNumberFormat="0" applyFill="0" applyBorder="0">
      <alignment horizontal="center" wrapText="1"/>
    </xf>
    <xf numFmtId="187" fontId="86" fillId="0" borderId="0"/>
    <xf numFmtId="49" fontId="52" fillId="0" borderId="22">
      <alignment horizontal="left" vertical="center"/>
    </xf>
    <xf numFmtId="49" fontId="52" fillId="0" borderId="22">
      <alignment horizontal="left" vertical="center"/>
    </xf>
    <xf numFmtId="49" fontId="52" fillId="0" borderId="22">
      <alignment horizontal="left" vertical="center"/>
    </xf>
    <xf numFmtId="49" fontId="52" fillId="0" borderId="22">
      <alignment horizontal="left" vertical="center"/>
    </xf>
    <xf numFmtId="49" fontId="52" fillId="0" borderId="22">
      <alignment horizontal="left" vertical="center"/>
    </xf>
    <xf numFmtId="49" fontId="52" fillId="0" borderId="22">
      <alignment horizontal="left" vertical="center"/>
    </xf>
    <xf numFmtId="49" fontId="52" fillId="0" borderId="22">
      <alignment horizontal="left" vertical="center"/>
    </xf>
    <xf numFmtId="49" fontId="52" fillId="0" borderId="22">
      <alignment horizontal="left" vertical="center"/>
    </xf>
    <xf numFmtId="49" fontId="52" fillId="0" borderId="22">
      <alignment horizontal="left" vertical="center"/>
    </xf>
    <xf numFmtId="49" fontId="52" fillId="0" borderId="22">
      <alignment horizontal="left" vertical="center"/>
    </xf>
    <xf numFmtId="49" fontId="52" fillId="0" borderId="22">
      <alignment horizontal="left" vertical="center"/>
    </xf>
    <xf numFmtId="49" fontId="52" fillId="0" borderId="22">
      <alignment horizontal="left" vertical="center"/>
    </xf>
    <xf numFmtId="49" fontId="46" fillId="0" borderId="22" applyFill="0">
      <alignment horizontal="left" vertical="center"/>
    </xf>
    <xf numFmtId="49" fontId="46" fillId="0" borderId="22" applyFill="0">
      <alignment horizontal="left" vertical="center"/>
    </xf>
    <xf numFmtId="49" fontId="46" fillId="0" borderId="22" applyFill="0">
      <alignment horizontal="left" vertical="center"/>
    </xf>
    <xf numFmtId="49" fontId="46" fillId="0" borderId="22" applyFill="0">
      <alignment horizontal="left" vertical="center"/>
    </xf>
    <xf numFmtId="49" fontId="46" fillId="0" borderId="22" applyFill="0">
      <alignment horizontal="left" vertical="center"/>
    </xf>
    <xf numFmtId="49" fontId="46" fillId="0" borderId="22" applyFill="0">
      <alignment horizontal="left" vertical="center"/>
    </xf>
    <xf numFmtId="49" fontId="46" fillId="0" borderId="22" applyFill="0">
      <alignment horizontal="left" vertical="center"/>
    </xf>
    <xf numFmtId="49" fontId="46" fillId="0" borderId="22" applyFill="0">
      <alignment horizontal="left" vertical="center"/>
    </xf>
    <xf numFmtId="49" fontId="46" fillId="0" borderId="22" applyFill="0">
      <alignment horizontal="left" vertical="center"/>
    </xf>
    <xf numFmtId="49" fontId="46" fillId="0" borderId="22" applyFill="0">
      <alignment horizontal="left" vertical="center"/>
    </xf>
    <xf numFmtId="49" fontId="46" fillId="0" borderId="22" applyFill="0">
      <alignment horizontal="left" vertical="center"/>
    </xf>
    <xf numFmtId="49" fontId="46" fillId="0" borderId="22" applyFill="0">
      <alignment horizontal="left" vertical="center"/>
    </xf>
    <xf numFmtId="49" fontId="52" fillId="0" borderId="22">
      <alignment horizontal="left"/>
    </xf>
    <xf numFmtId="177" fontId="51" fillId="0" borderId="0" applyNumberFormat="0">
      <alignment horizontal="right"/>
    </xf>
    <xf numFmtId="0" fontId="65" fillId="35" borderId="0">
      <alignment horizontal="centerContinuous" vertical="center" wrapText="1"/>
    </xf>
    <xf numFmtId="0" fontId="65" fillId="0" borderId="33">
      <alignment horizontal="left" vertical="center"/>
    </xf>
    <xf numFmtId="0" fontId="87" fillId="0" borderId="0" applyNumberFormat="0" applyFill="0" applyBorder="0" applyAlignment="0" applyProtection="0"/>
    <xf numFmtId="0" fontId="67" fillId="0" borderId="0">
      <alignment horizontal="left"/>
    </xf>
    <xf numFmtId="0" fontId="50" fillId="0" borderId="0">
      <alignment horizontal="left"/>
    </xf>
    <xf numFmtId="0" fontId="49" fillId="0" borderId="0">
      <alignment horizontal="left"/>
    </xf>
    <xf numFmtId="0" fontId="88" fillId="0" borderId="0">
      <alignment horizontal="left" vertical="top"/>
    </xf>
    <xf numFmtId="0" fontId="42" fillId="0" borderId="0">
      <alignment horizontal="centerContinuous"/>
    </xf>
    <xf numFmtId="0" fontId="50" fillId="0" borderId="0">
      <alignment horizontal="left"/>
    </xf>
    <xf numFmtId="0" fontId="42" fillId="0" borderId="0">
      <alignment horizontal="centerContinuous"/>
    </xf>
    <xf numFmtId="0" fontId="49" fillId="0" borderId="0">
      <alignment horizontal="left"/>
    </xf>
    <xf numFmtId="0" fontId="44" fillId="0" borderId="0">
      <alignment horizontal="centerContinuous"/>
    </xf>
    <xf numFmtId="0" fontId="13" fillId="0" borderId="34" applyNumberFormat="0" applyFont="0" applyFill="0" applyAlignment="0" applyProtection="0"/>
    <xf numFmtId="0" fontId="13" fillId="0" borderId="34" applyNumberFormat="0" applyFont="0" applyFill="0" applyAlignment="0" applyProtection="0"/>
    <xf numFmtId="0" fontId="13" fillId="0" borderId="34" applyNumberFormat="0" applyFont="0" applyFill="0" applyAlignment="0" applyProtection="0"/>
    <xf numFmtId="0" fontId="13" fillId="0" borderId="34" applyNumberFormat="0" applyFont="0" applyFill="0" applyAlignment="0" applyProtection="0"/>
    <xf numFmtId="0" fontId="13" fillId="0" borderId="34" applyNumberFormat="0" applyFont="0" applyFill="0" applyAlignment="0" applyProtection="0"/>
    <xf numFmtId="0" fontId="13" fillId="0" borderId="34" applyNumberFormat="0" applyFont="0" applyFill="0" applyAlignment="0" applyProtection="0"/>
    <xf numFmtId="0" fontId="13" fillId="0" borderId="34" applyNumberFormat="0" applyFont="0" applyFill="0" applyAlignment="0" applyProtection="0"/>
    <xf numFmtId="0" fontId="13" fillId="0" borderId="34" applyNumberFormat="0" applyFont="0" applyFill="0" applyAlignment="0" applyProtection="0"/>
    <xf numFmtId="0" fontId="13" fillId="0" borderId="34" applyNumberFormat="0" applyFont="0" applyFill="0" applyAlignment="0" applyProtection="0"/>
    <xf numFmtId="0" fontId="13" fillId="0" borderId="34" applyNumberFormat="0" applyFont="0" applyFill="0" applyAlignment="0" applyProtection="0"/>
    <xf numFmtId="0" fontId="13" fillId="0" borderId="34" applyNumberFormat="0" applyFont="0" applyFill="0" applyAlignment="0" applyProtection="0"/>
    <xf numFmtId="0" fontId="13" fillId="0" borderId="34" applyNumberFormat="0" applyFont="0" applyFill="0" applyAlignment="0" applyProtection="0"/>
    <xf numFmtId="0" fontId="13" fillId="0" borderId="34" applyNumberFormat="0" applyFont="0" applyFill="0" applyAlignment="0" applyProtection="0"/>
    <xf numFmtId="0" fontId="13" fillId="0" borderId="34" applyNumberFormat="0" applyFont="0" applyFill="0" applyAlignment="0" applyProtection="0"/>
    <xf numFmtId="0" fontId="13" fillId="0" borderId="34" applyNumberFormat="0" applyFont="0" applyFill="0" applyAlignment="0" applyProtection="0"/>
    <xf numFmtId="0" fontId="13" fillId="0" borderId="34" applyNumberFormat="0" applyFont="0" applyFill="0" applyAlignment="0" applyProtection="0"/>
    <xf numFmtId="0" fontId="13" fillId="0" borderId="34" applyNumberFormat="0" applyFont="0" applyFill="0" applyAlignment="0" applyProtection="0"/>
    <xf numFmtId="0" fontId="13" fillId="0" borderId="34" applyNumberFormat="0" applyFont="0" applyFill="0" applyAlignment="0" applyProtection="0"/>
    <xf numFmtId="0" fontId="13" fillId="0" borderId="34" applyNumberFormat="0" applyFont="0" applyFill="0" applyAlignment="0" applyProtection="0"/>
    <xf numFmtId="0" fontId="13" fillId="0" borderId="34" applyNumberFormat="0" applyFont="0" applyFill="0" applyAlignment="0" applyProtection="0"/>
    <xf numFmtId="0" fontId="13" fillId="0" borderId="34" applyNumberFormat="0" applyFont="0" applyFill="0" applyAlignment="0" applyProtection="0"/>
    <xf numFmtId="0" fontId="13" fillId="0" borderId="34" applyNumberFormat="0" applyFont="0" applyFill="0" applyAlignment="0" applyProtection="0"/>
    <xf numFmtId="0" fontId="13" fillId="0" borderId="34" applyNumberFormat="0" applyFont="0" applyFill="0" applyAlignment="0" applyProtection="0"/>
    <xf numFmtId="0" fontId="13" fillId="0" borderId="34" applyNumberFormat="0" applyFont="0" applyFill="0" applyAlignment="0" applyProtection="0"/>
    <xf numFmtId="0" fontId="13" fillId="0" borderId="34" applyNumberFormat="0" applyFont="0" applyFill="0" applyAlignment="0" applyProtection="0"/>
    <xf numFmtId="0" fontId="13" fillId="0" borderId="34" applyNumberFormat="0" applyFont="0" applyFill="0" applyAlignment="0" applyProtection="0"/>
    <xf numFmtId="0" fontId="89" fillId="0" borderId="0">
      <alignment horizontal="right"/>
    </xf>
    <xf numFmtId="173" fontId="13" fillId="0" borderId="0" applyFont="0" applyFill="0" applyBorder="0" applyAlignment="0" applyProtection="0"/>
    <xf numFmtId="0" fontId="87" fillId="0" borderId="0" applyNumberFormat="0" applyFill="0" applyBorder="0" applyAlignment="0" applyProtection="0"/>
    <xf numFmtId="0" fontId="90" fillId="0" borderId="35" applyNumberFormat="0" applyFill="0" applyAlignment="0" applyProtection="0"/>
    <xf numFmtId="0" fontId="91" fillId="0" borderId="36" applyNumberFormat="0" applyFill="0" applyAlignment="0" applyProtection="0"/>
    <xf numFmtId="0" fontId="63" fillId="0" borderId="28" applyNumberFormat="0" applyFill="0" applyAlignment="0" applyProtection="0"/>
    <xf numFmtId="0" fontId="63" fillId="0" borderId="0" applyNumberFormat="0" applyFill="0" applyBorder="0" applyAlignment="0" applyProtection="0"/>
    <xf numFmtId="0" fontId="42" fillId="0" borderId="0">
      <alignment horizontal="centerContinuous"/>
    </xf>
    <xf numFmtId="39" fontId="42" fillId="36" borderId="0"/>
    <xf numFmtId="0" fontId="92" fillId="26" borderId="37"/>
    <xf numFmtId="0" fontId="73" fillId="0" borderId="30" applyNumberFormat="0" applyFill="0" applyAlignment="0" applyProtection="0"/>
    <xf numFmtId="188" fontId="17" fillId="0" borderId="0" applyFont="0" applyFill="0" applyBorder="0" applyAlignment="0" applyProtection="0"/>
    <xf numFmtId="189" fontId="17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93" fillId="0" borderId="0" applyNumberFormat="0" applyFill="0" applyBorder="0" applyAlignment="0" applyProtection="0"/>
    <xf numFmtId="0" fontId="93" fillId="0" borderId="0" applyNumberFormat="0" applyFill="0" applyBorder="0" applyAlignment="0" applyProtection="0"/>
    <xf numFmtId="49" fontId="51" fillId="0" borderId="22">
      <alignment horizontal="left"/>
    </xf>
    <xf numFmtId="49" fontId="51" fillId="0" borderId="22">
      <alignment horizontal="left"/>
    </xf>
    <xf numFmtId="49" fontId="51" fillId="0" borderId="22">
      <alignment horizontal="left"/>
    </xf>
    <xf numFmtId="49" fontId="51" fillId="0" borderId="22">
      <alignment horizontal="left"/>
    </xf>
    <xf numFmtId="49" fontId="51" fillId="0" borderId="22">
      <alignment horizontal="left"/>
    </xf>
    <xf numFmtId="49" fontId="51" fillId="0" borderId="22">
      <alignment horizontal="left"/>
    </xf>
    <xf numFmtId="49" fontId="51" fillId="0" borderId="22">
      <alignment horizontal="left"/>
    </xf>
    <xf numFmtId="49" fontId="51" fillId="0" borderId="22">
      <alignment horizontal="left"/>
    </xf>
    <xf numFmtId="49" fontId="51" fillId="0" borderId="22">
      <alignment horizontal="left"/>
    </xf>
    <xf numFmtId="49" fontId="51" fillId="0" borderId="22">
      <alignment horizontal="left"/>
    </xf>
    <xf numFmtId="49" fontId="51" fillId="0" borderId="22">
      <alignment horizontal="left"/>
    </xf>
    <xf numFmtId="49" fontId="51" fillId="0" borderId="22">
      <alignment horizontal="left"/>
    </xf>
    <xf numFmtId="0" fontId="65" fillId="0" borderId="29">
      <alignment horizontal="left"/>
    </xf>
    <xf numFmtId="0" fontId="67" fillId="0" borderId="0">
      <alignment horizontal="left" vertical="center"/>
    </xf>
    <xf numFmtId="49" fontId="85" fillId="0" borderId="22">
      <alignment horizontal="left"/>
    </xf>
    <xf numFmtId="0" fontId="9" fillId="0" borderId="38" applyFont="0" applyFill="0" applyBorder="0" applyAlignment="0" applyProtection="0"/>
    <xf numFmtId="0" fontId="43" fillId="25" borderId="19" applyNumberFormat="0" applyAlignment="0" applyProtection="0"/>
    <xf numFmtId="0" fontId="94" fillId="0" borderId="0" applyNumberFormat="0" applyFill="0" applyBorder="0" applyAlignment="0" applyProtection="0"/>
    <xf numFmtId="4" fontId="18" fillId="0" borderId="0"/>
    <xf numFmtId="0" fontId="19" fillId="0" borderId="0"/>
    <xf numFmtId="0" fontId="95" fillId="0" borderId="0">
      <alignment vertical="center"/>
    </xf>
  </cellStyleXfs>
  <cellXfs count="41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Fill="1"/>
    <xf numFmtId="0" fontId="0" fillId="0" borderId="0" xfId="0" applyAlignment="1">
      <alignment horizontal="left"/>
    </xf>
    <xf numFmtId="0" fontId="0" fillId="0" borderId="0" xfId="0" applyFont="1"/>
    <xf numFmtId="169" fontId="0" fillId="0" borderId="0" xfId="0" applyNumberFormat="1"/>
    <xf numFmtId="0" fontId="0" fillId="2" borderId="0" xfId="0" applyFill="1"/>
    <xf numFmtId="0" fontId="15" fillId="0" borderId="0" xfId="15" applyFont="1" applyFill="1"/>
    <xf numFmtId="0" fontId="14" fillId="0" borderId="0" xfId="15"/>
    <xf numFmtId="0" fontId="14" fillId="0" borderId="0" xfId="15" applyFont="1" applyBorder="1"/>
    <xf numFmtId="1" fontId="14" fillId="0" borderId="0" xfId="15" applyNumberFormat="1" applyFont="1" applyBorder="1"/>
    <xf numFmtId="0" fontId="14" fillId="0" borderId="0" xfId="15" applyBorder="1"/>
    <xf numFmtId="0" fontId="16" fillId="0" borderId="0" xfId="16" applyFont="1" applyAlignment="1"/>
    <xf numFmtId="0" fontId="15" fillId="0" borderId="0" xfId="0" applyFont="1"/>
    <xf numFmtId="0" fontId="14" fillId="37" borderId="39" xfId="0" applyFont="1" applyFill="1" applyBorder="1" applyAlignment="1">
      <alignment vertical="top"/>
    </xf>
    <xf numFmtId="0" fontId="96" fillId="37" borderId="40" xfId="0" applyFont="1" applyFill="1" applyBorder="1" applyAlignment="1">
      <alignment horizontal="center" vertical="center" wrapText="1"/>
    </xf>
    <xf numFmtId="0" fontId="96" fillId="37" borderId="41" xfId="0" applyFont="1" applyFill="1" applyBorder="1" applyAlignment="1">
      <alignment horizontal="center" vertical="center" wrapText="1"/>
    </xf>
    <xf numFmtId="0" fontId="97" fillId="38" borderId="42" xfId="0" applyFont="1" applyFill="1" applyBorder="1" applyAlignment="1">
      <alignment horizontal="center" vertical="center"/>
    </xf>
    <xf numFmtId="0" fontId="98" fillId="38" borderId="43" xfId="0" applyFont="1" applyFill="1" applyBorder="1" applyAlignment="1">
      <alignment horizontal="center" vertical="center"/>
    </xf>
    <xf numFmtId="0" fontId="98" fillId="38" borderId="44" xfId="0" applyFont="1" applyFill="1" applyBorder="1" applyAlignment="1">
      <alignment horizontal="center" vertical="center"/>
    </xf>
    <xf numFmtId="0" fontId="97" fillId="0" borderId="42" xfId="0" applyFont="1" applyBorder="1" applyAlignment="1">
      <alignment horizontal="center" vertical="center"/>
    </xf>
    <xf numFmtId="0" fontId="98" fillId="0" borderId="43" xfId="0" applyFont="1" applyBorder="1" applyAlignment="1">
      <alignment horizontal="center" vertical="center"/>
    </xf>
    <xf numFmtId="0" fontId="98" fillId="0" borderId="44" xfId="0" applyFont="1" applyBorder="1" applyAlignment="1">
      <alignment horizontal="center" vertical="center"/>
    </xf>
    <xf numFmtId="0" fontId="97" fillId="38" borderId="45" xfId="0" applyFont="1" applyFill="1" applyBorder="1" applyAlignment="1">
      <alignment horizontal="center" vertical="center"/>
    </xf>
    <xf numFmtId="0" fontId="98" fillId="38" borderId="46" xfId="0" applyFont="1" applyFill="1" applyBorder="1" applyAlignment="1">
      <alignment horizontal="center" vertical="center"/>
    </xf>
    <xf numFmtId="0" fontId="98" fillId="38" borderId="47" xfId="0" applyFont="1" applyFill="1" applyBorder="1" applyAlignment="1">
      <alignment horizontal="center" vertical="center"/>
    </xf>
    <xf numFmtId="0" fontId="14" fillId="37" borderId="48" xfId="0" applyFont="1" applyFill="1" applyBorder="1" applyAlignment="1">
      <alignment vertical="top"/>
    </xf>
    <xf numFmtId="0" fontId="96" fillId="37" borderId="49" xfId="0" applyFont="1" applyFill="1" applyBorder="1" applyAlignment="1">
      <alignment horizontal="center" vertical="center" wrapText="1"/>
    </xf>
    <xf numFmtId="0" fontId="96" fillId="37" borderId="50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9" fontId="0" fillId="0" borderId="0" xfId="0" applyNumberFormat="1"/>
    <xf numFmtId="10" fontId="0" fillId="0" borderId="0" xfId="0" applyNumberFormat="1"/>
    <xf numFmtId="2" fontId="0" fillId="0" borderId="0" xfId="0" applyNumberFormat="1"/>
    <xf numFmtId="0" fontId="1" fillId="2" borderId="0" xfId="0" applyFont="1" applyFill="1" applyAlignment="1">
      <alignment horizontal="left"/>
    </xf>
    <xf numFmtId="0" fontId="0" fillId="39" borderId="0" xfId="0" applyFill="1" applyAlignment="1">
      <alignment wrapText="1"/>
    </xf>
    <xf numFmtId="0" fontId="1" fillId="40" borderId="0" xfId="0" applyFont="1" applyFill="1"/>
    <xf numFmtId="2" fontId="0" fillId="40" borderId="0" xfId="0" applyNumberFormat="1" applyFill="1"/>
    <xf numFmtId="0" fontId="1" fillId="41" borderId="0" xfId="0" applyFont="1" applyFill="1"/>
    <xf numFmtId="0" fontId="0" fillId="41" borderId="0" xfId="0" applyFill="1"/>
    <xf numFmtId="0" fontId="1" fillId="2" borderId="0" xfId="0" applyFont="1" applyFill="1" applyAlignment="1">
      <alignment horizontal="left" wrapText="1"/>
    </xf>
  </cellXfs>
  <cellStyles count="1101">
    <cellStyle name="?" xfId="17"/>
    <cellStyle name="???????_2++" xfId="18"/>
    <cellStyle name="??_REPORT2NOKLAST" xfId="19"/>
    <cellStyle name="04_Table text" xfId="20"/>
    <cellStyle name="05_table figs" xfId="21"/>
    <cellStyle name="06_per cent" xfId="22"/>
    <cellStyle name="07_Bold table text" xfId="23"/>
    <cellStyle name="1" xfId="24"/>
    <cellStyle name="20% - Accent1 2" xfId="25"/>
    <cellStyle name="20% - Accent2 2" xfId="26"/>
    <cellStyle name="20% - Accent3 2" xfId="27"/>
    <cellStyle name="20% - Accent4 2" xfId="28"/>
    <cellStyle name="20% - Accent5 2" xfId="29"/>
    <cellStyle name="20% - Accent6 2" xfId="30"/>
    <cellStyle name="20% - Akzent1" xfId="31"/>
    <cellStyle name="20% - Akzent2" xfId="32"/>
    <cellStyle name="20% - Akzent3" xfId="33"/>
    <cellStyle name="20% - Akzent4" xfId="34"/>
    <cellStyle name="20% - Akzent5" xfId="35"/>
    <cellStyle name="20% - Akzent6" xfId="36"/>
    <cellStyle name="2x indented GHG Textfiels" xfId="37"/>
    <cellStyle name="40% - Accent1 2" xfId="38"/>
    <cellStyle name="40% - Accent2 2" xfId="39"/>
    <cellStyle name="40% - Accent3 2" xfId="40"/>
    <cellStyle name="40% - Accent4 2" xfId="41"/>
    <cellStyle name="40% - Accent5 2" xfId="42"/>
    <cellStyle name="40% - Accent6 2" xfId="43"/>
    <cellStyle name="40% - Akzent1" xfId="44"/>
    <cellStyle name="40% - Akzent2" xfId="45"/>
    <cellStyle name="40% - Akzent3" xfId="46"/>
    <cellStyle name="40% - Akzent4" xfId="47"/>
    <cellStyle name="40% - Akzent5" xfId="48"/>
    <cellStyle name="40% - Akzent6" xfId="49"/>
    <cellStyle name="5x indented GHG Textfiels" xfId="50"/>
    <cellStyle name="60% - Accent1 2" xfId="51"/>
    <cellStyle name="60% - Accent2 2" xfId="52"/>
    <cellStyle name="60% - Accent3 2" xfId="53"/>
    <cellStyle name="60% - Accent4 2" xfId="54"/>
    <cellStyle name="60% - Accent5 2" xfId="55"/>
    <cellStyle name="60% - Accent6 2" xfId="56"/>
    <cellStyle name="60% - Akzent1" xfId="57"/>
    <cellStyle name="60% - Akzent2" xfId="58"/>
    <cellStyle name="60% - Akzent3" xfId="59"/>
    <cellStyle name="60% - Akzent4" xfId="60"/>
    <cellStyle name="60% - Akzent5" xfId="61"/>
    <cellStyle name="60% - Akzent6" xfId="62"/>
    <cellStyle name="_x0007_Á" xfId="63"/>
    <cellStyle name="Accent1 2" xfId="64"/>
    <cellStyle name="Accent2 2" xfId="65"/>
    <cellStyle name="Accent3 2" xfId="66"/>
    <cellStyle name="Accent4 2" xfId="67"/>
    <cellStyle name="Accent5 2" xfId="68"/>
    <cellStyle name="Accent6 2" xfId="69"/>
    <cellStyle name="AFE" xfId="70"/>
    <cellStyle name="AggblueBoldCels" xfId="71"/>
    <cellStyle name="AggblueCels" xfId="72"/>
    <cellStyle name="AggBoldCells" xfId="73"/>
    <cellStyle name="AggCels" xfId="74"/>
    <cellStyle name="AggGreen" xfId="75"/>
    <cellStyle name="AggGreen12" xfId="76"/>
    <cellStyle name="AggOrange" xfId="77"/>
    <cellStyle name="AggOrange9" xfId="78"/>
    <cellStyle name="AggOrangeLB_2x" xfId="79"/>
    <cellStyle name="AggOrangeLBorder" xfId="80"/>
    <cellStyle name="AggOrangeRBorder" xfId="81"/>
    <cellStyle name="Akzent1" xfId="82"/>
    <cellStyle name="Akzent2" xfId="83"/>
    <cellStyle name="Akzent3" xfId="84"/>
    <cellStyle name="Akzent4" xfId="85"/>
    <cellStyle name="Akzent5" xfId="86"/>
    <cellStyle name="Akzent6" xfId="87"/>
    <cellStyle name="ANCLAS,REZONES Y SUS PARTES,DE FUNDICION,DE HIERRO O DE ACERO" xfId="88"/>
    <cellStyle name="ANCLAS,REZONES Y SUS PARTES,DE FUNDICION,DE HIERRO O DE ACERO 2" xfId="89"/>
    <cellStyle name="ANCLAS,REZONES Y SUS PARTES,DE FUNDICION,DE HIERRO O DE ACERO 2 2" xfId="90"/>
    <cellStyle name="ANCLAS,REZONES Y SUS PARTES,DE FUNDICION,DE HIERRO O DE ACERO 2 2 10" xfId="91"/>
    <cellStyle name="ANCLAS,REZONES Y SUS PARTES,DE FUNDICION,DE HIERRO O DE ACERO 2 2 11" xfId="92"/>
    <cellStyle name="ANCLAS,REZONES Y SUS PARTES,DE FUNDICION,DE HIERRO O DE ACERO 2 2 12" xfId="93"/>
    <cellStyle name="ANCLAS,REZONES Y SUS PARTES,DE FUNDICION,DE HIERRO O DE ACERO 2 2 2" xfId="94"/>
    <cellStyle name="ANCLAS,REZONES Y SUS PARTES,DE FUNDICION,DE HIERRO O DE ACERO 2 2 3" xfId="95"/>
    <cellStyle name="ANCLAS,REZONES Y SUS PARTES,DE FUNDICION,DE HIERRO O DE ACERO 2 2 4" xfId="96"/>
    <cellStyle name="ANCLAS,REZONES Y SUS PARTES,DE FUNDICION,DE HIERRO O DE ACERO 2 2 5" xfId="97"/>
    <cellStyle name="ANCLAS,REZONES Y SUS PARTES,DE FUNDICION,DE HIERRO O DE ACERO 2 2 6" xfId="98"/>
    <cellStyle name="ANCLAS,REZONES Y SUS PARTES,DE FUNDICION,DE HIERRO O DE ACERO 2 2 7" xfId="99"/>
    <cellStyle name="ANCLAS,REZONES Y SUS PARTES,DE FUNDICION,DE HIERRO O DE ACERO 2 2 8" xfId="100"/>
    <cellStyle name="ANCLAS,REZONES Y SUS PARTES,DE FUNDICION,DE HIERRO O DE ACERO 2 2 9" xfId="101"/>
    <cellStyle name="ANCLAS,REZONES Y SUS PARTES,DE FUNDICION,DE HIERRO O DE ACERO 3" xfId="102"/>
    <cellStyle name="ANCLAS,REZONES Y SUS PARTES,DE FUNDICION,DE HIERRO O DE ACERO 3 10" xfId="103"/>
    <cellStyle name="ANCLAS,REZONES Y SUS PARTES,DE FUNDICION,DE HIERRO O DE ACERO 3 11" xfId="104"/>
    <cellStyle name="ANCLAS,REZONES Y SUS PARTES,DE FUNDICION,DE HIERRO O DE ACERO 3 12" xfId="105"/>
    <cellStyle name="ANCLAS,REZONES Y SUS PARTES,DE FUNDICION,DE HIERRO O DE ACERO 3 2" xfId="106"/>
    <cellStyle name="ANCLAS,REZONES Y SUS PARTES,DE FUNDICION,DE HIERRO O DE ACERO 3 3" xfId="107"/>
    <cellStyle name="ANCLAS,REZONES Y SUS PARTES,DE FUNDICION,DE HIERRO O DE ACERO 3 4" xfId="108"/>
    <cellStyle name="ANCLAS,REZONES Y SUS PARTES,DE FUNDICION,DE HIERRO O DE ACERO 3 5" xfId="109"/>
    <cellStyle name="ANCLAS,REZONES Y SUS PARTES,DE FUNDICION,DE HIERRO O DE ACERO 3 6" xfId="110"/>
    <cellStyle name="ANCLAS,REZONES Y SUS PARTES,DE FUNDICION,DE HIERRO O DE ACERO 3 7" xfId="111"/>
    <cellStyle name="ANCLAS,REZONES Y SUS PARTES,DE FUNDICION,DE HIERRO O DE ACERO 3 8" xfId="112"/>
    <cellStyle name="ANCLAS,REZONES Y SUS PARTES,DE FUNDICION,DE HIERRO O DE ACERO 3 9" xfId="113"/>
    <cellStyle name="ANCLAS,REZONES Y SUS PARTES,DE FUNDICION,DE HIERRO O DE ACERO_InputData" xfId="114"/>
    <cellStyle name="Ausgabe" xfId="115"/>
    <cellStyle name="Bad 2" xfId="116"/>
    <cellStyle name="Berechnung" xfId="117"/>
    <cellStyle name="blue-linked data to another file" xfId="118"/>
    <cellStyle name="Body: normal cell" xfId="4"/>
    <cellStyle name="Body: normal cell 2" xfId="10"/>
    <cellStyle name="Bold GHG Numbers (0.00)" xfId="119"/>
    <cellStyle name="Bullet" xfId="120"/>
    <cellStyle name="C01_Main head" xfId="121"/>
    <cellStyle name="C02_Column heads" xfId="122"/>
    <cellStyle name="C03_Sub head bold" xfId="123"/>
    <cellStyle name="C03a_Sub head" xfId="124"/>
    <cellStyle name="C04_Total text white bold" xfId="125"/>
    <cellStyle name="C04a_Total text black with rule" xfId="126"/>
    <cellStyle name="C05_Main text" xfId="127"/>
    <cellStyle name="C06_Figs" xfId="128"/>
    <cellStyle name="C07_Figs 1 dec percent" xfId="129"/>
    <cellStyle name="C08_Figs 1 decimal" xfId="130"/>
    <cellStyle name="C09_Notes" xfId="131"/>
    <cellStyle name="Calculation 2" xfId="132"/>
    <cellStyle name="center" xfId="133"/>
    <cellStyle name="Check Cell 2" xfId="134"/>
    <cellStyle name="clear" xfId="135"/>
    <cellStyle name="clear purple comma" xfId="136"/>
    <cellStyle name="clear_B.1.1.0" xfId="137"/>
    <cellStyle name="cnt title" xfId="138"/>
    <cellStyle name="color" xfId="139"/>
    <cellStyle name="Column heading" xfId="140"/>
    <cellStyle name="ColumnHeading" xfId="141"/>
    <cellStyle name="Comma 2" xfId="142"/>
    <cellStyle name="Comma 3" xfId="143"/>
    <cellStyle name="Comma0" xfId="144"/>
    <cellStyle name="Comma0 - Stil2" xfId="145"/>
    <cellStyle name="Comma0 - Stil3" xfId="146"/>
    <cellStyle name="Comma0 10" xfId="147"/>
    <cellStyle name="Comma0 10 10" xfId="148"/>
    <cellStyle name="Comma0 10 11" xfId="149"/>
    <cellStyle name="Comma0 10 12" xfId="150"/>
    <cellStyle name="Comma0 10 2" xfId="151"/>
    <cellStyle name="Comma0 10 3" xfId="152"/>
    <cellStyle name="Comma0 10 4" xfId="153"/>
    <cellStyle name="Comma0 10 5" xfId="154"/>
    <cellStyle name="Comma0 10 6" xfId="155"/>
    <cellStyle name="Comma0 10 7" xfId="156"/>
    <cellStyle name="Comma0 10 8" xfId="157"/>
    <cellStyle name="Comma0 10 9" xfId="158"/>
    <cellStyle name="Comma0 11" xfId="159"/>
    <cellStyle name="Comma0 11 10" xfId="160"/>
    <cellStyle name="Comma0 11 11" xfId="161"/>
    <cellStyle name="Comma0 11 12" xfId="162"/>
    <cellStyle name="Comma0 11 2" xfId="163"/>
    <cellStyle name="Comma0 11 3" xfId="164"/>
    <cellStyle name="Comma0 11 4" xfId="165"/>
    <cellStyle name="Comma0 11 5" xfId="166"/>
    <cellStyle name="Comma0 11 6" xfId="167"/>
    <cellStyle name="Comma0 11 7" xfId="168"/>
    <cellStyle name="Comma0 11 8" xfId="169"/>
    <cellStyle name="Comma0 11 9" xfId="170"/>
    <cellStyle name="Comma0 12" xfId="171"/>
    <cellStyle name="Comma0 12 10" xfId="172"/>
    <cellStyle name="Comma0 12 11" xfId="173"/>
    <cellStyle name="Comma0 12 12" xfId="174"/>
    <cellStyle name="Comma0 12 2" xfId="175"/>
    <cellStyle name="Comma0 12 3" xfId="176"/>
    <cellStyle name="Comma0 12 4" xfId="177"/>
    <cellStyle name="Comma0 12 5" xfId="178"/>
    <cellStyle name="Comma0 12 6" xfId="179"/>
    <cellStyle name="Comma0 12 7" xfId="180"/>
    <cellStyle name="Comma0 12 8" xfId="181"/>
    <cellStyle name="Comma0 12 9" xfId="182"/>
    <cellStyle name="Comma0 13" xfId="183"/>
    <cellStyle name="Comma0 13 10" xfId="184"/>
    <cellStyle name="Comma0 13 11" xfId="185"/>
    <cellStyle name="Comma0 13 12" xfId="186"/>
    <cellStyle name="Comma0 13 2" xfId="187"/>
    <cellStyle name="Comma0 13 3" xfId="188"/>
    <cellStyle name="Comma0 13 4" xfId="189"/>
    <cellStyle name="Comma0 13 5" xfId="190"/>
    <cellStyle name="Comma0 13 6" xfId="191"/>
    <cellStyle name="Comma0 13 7" xfId="192"/>
    <cellStyle name="Comma0 13 8" xfId="193"/>
    <cellStyle name="Comma0 13 9" xfId="194"/>
    <cellStyle name="Comma0 14" xfId="195"/>
    <cellStyle name="Comma0 14 10" xfId="196"/>
    <cellStyle name="Comma0 14 11" xfId="197"/>
    <cellStyle name="Comma0 14 12" xfId="198"/>
    <cellStyle name="Comma0 14 2" xfId="199"/>
    <cellStyle name="Comma0 14 3" xfId="200"/>
    <cellStyle name="Comma0 14 4" xfId="201"/>
    <cellStyle name="Comma0 14 5" xfId="202"/>
    <cellStyle name="Comma0 14 6" xfId="203"/>
    <cellStyle name="Comma0 14 7" xfId="204"/>
    <cellStyle name="Comma0 14 8" xfId="205"/>
    <cellStyle name="Comma0 14 9" xfId="206"/>
    <cellStyle name="Comma0 15" xfId="207"/>
    <cellStyle name="Comma0 15 10" xfId="208"/>
    <cellStyle name="Comma0 15 11" xfId="209"/>
    <cellStyle name="Comma0 15 12" xfId="210"/>
    <cellStyle name="Comma0 15 2" xfId="211"/>
    <cellStyle name="Comma0 15 3" xfId="212"/>
    <cellStyle name="Comma0 15 4" xfId="213"/>
    <cellStyle name="Comma0 15 5" xfId="214"/>
    <cellStyle name="Comma0 15 6" xfId="215"/>
    <cellStyle name="Comma0 15 7" xfId="216"/>
    <cellStyle name="Comma0 15 8" xfId="217"/>
    <cellStyle name="Comma0 15 9" xfId="218"/>
    <cellStyle name="Comma0 16" xfId="219"/>
    <cellStyle name="Comma0 16 10" xfId="220"/>
    <cellStyle name="Comma0 16 11" xfId="221"/>
    <cellStyle name="Comma0 16 12" xfId="222"/>
    <cellStyle name="Comma0 16 2" xfId="223"/>
    <cellStyle name="Comma0 16 3" xfId="224"/>
    <cellStyle name="Comma0 16 4" xfId="225"/>
    <cellStyle name="Comma0 16 5" xfId="226"/>
    <cellStyle name="Comma0 16 6" xfId="227"/>
    <cellStyle name="Comma0 16 7" xfId="228"/>
    <cellStyle name="Comma0 16 8" xfId="229"/>
    <cellStyle name="Comma0 16 9" xfId="230"/>
    <cellStyle name="Comma0 17" xfId="231"/>
    <cellStyle name="Comma0 17 10" xfId="232"/>
    <cellStyle name="Comma0 17 11" xfId="233"/>
    <cellStyle name="Comma0 17 12" xfId="234"/>
    <cellStyle name="Comma0 17 2" xfId="235"/>
    <cellStyle name="Comma0 17 3" xfId="236"/>
    <cellStyle name="Comma0 17 4" xfId="237"/>
    <cellStyle name="Comma0 17 5" xfId="238"/>
    <cellStyle name="Comma0 17 6" xfId="239"/>
    <cellStyle name="Comma0 17 7" xfId="240"/>
    <cellStyle name="Comma0 17 8" xfId="241"/>
    <cellStyle name="Comma0 17 9" xfId="242"/>
    <cellStyle name="Comma0 2" xfId="243"/>
    <cellStyle name="Comma0 2 2" xfId="244"/>
    <cellStyle name="Comma0 2 2 10" xfId="245"/>
    <cellStyle name="Comma0 2 2 11" xfId="246"/>
    <cellStyle name="Comma0 2 2 12" xfId="247"/>
    <cellStyle name="Comma0 2 2 2" xfId="248"/>
    <cellStyle name="Comma0 2 2 3" xfId="249"/>
    <cellStyle name="Comma0 2 2 4" xfId="250"/>
    <cellStyle name="Comma0 2 2 5" xfId="251"/>
    <cellStyle name="Comma0 2 2 6" xfId="252"/>
    <cellStyle name="Comma0 2 2 7" xfId="253"/>
    <cellStyle name="Comma0 2 2 8" xfId="254"/>
    <cellStyle name="Comma0 2 2 9" xfId="255"/>
    <cellStyle name="Comma0 3" xfId="256"/>
    <cellStyle name="Comma0 3 10" xfId="257"/>
    <cellStyle name="Comma0 3 11" xfId="258"/>
    <cellStyle name="Comma0 3 12" xfId="259"/>
    <cellStyle name="Comma0 3 2" xfId="260"/>
    <cellStyle name="Comma0 3 3" xfId="261"/>
    <cellStyle name="Comma0 3 4" xfId="262"/>
    <cellStyle name="Comma0 3 5" xfId="263"/>
    <cellStyle name="Comma0 3 6" xfId="264"/>
    <cellStyle name="Comma0 3 7" xfId="265"/>
    <cellStyle name="Comma0 3 8" xfId="266"/>
    <cellStyle name="Comma0 3 9" xfId="267"/>
    <cellStyle name="Comma0 4" xfId="268"/>
    <cellStyle name="Comma0 4 10" xfId="269"/>
    <cellStyle name="Comma0 4 11" xfId="270"/>
    <cellStyle name="Comma0 4 12" xfId="271"/>
    <cellStyle name="Comma0 4 2" xfId="272"/>
    <cellStyle name="Comma0 4 3" xfId="273"/>
    <cellStyle name="Comma0 4 4" xfId="274"/>
    <cellStyle name="Comma0 4 5" xfId="275"/>
    <cellStyle name="Comma0 4 6" xfId="276"/>
    <cellStyle name="Comma0 4 7" xfId="277"/>
    <cellStyle name="Comma0 4 8" xfId="278"/>
    <cellStyle name="Comma0 4 9" xfId="279"/>
    <cellStyle name="Comma0 5" xfId="280"/>
    <cellStyle name="Comma0 5 10" xfId="281"/>
    <cellStyle name="Comma0 5 11" xfId="282"/>
    <cellStyle name="Comma0 5 12" xfId="283"/>
    <cellStyle name="Comma0 5 2" xfId="284"/>
    <cellStyle name="Comma0 5 3" xfId="285"/>
    <cellStyle name="Comma0 5 4" xfId="286"/>
    <cellStyle name="Comma0 5 5" xfId="287"/>
    <cellStyle name="Comma0 5 6" xfId="288"/>
    <cellStyle name="Comma0 5 7" xfId="289"/>
    <cellStyle name="Comma0 5 8" xfId="290"/>
    <cellStyle name="Comma0 5 9" xfId="291"/>
    <cellStyle name="Comma0 6" xfId="292"/>
    <cellStyle name="Comma0 6 10" xfId="293"/>
    <cellStyle name="Comma0 6 11" xfId="294"/>
    <cellStyle name="Comma0 6 12" xfId="295"/>
    <cellStyle name="Comma0 6 2" xfId="296"/>
    <cellStyle name="Comma0 6 3" xfId="297"/>
    <cellStyle name="Comma0 6 4" xfId="298"/>
    <cellStyle name="Comma0 6 5" xfId="299"/>
    <cellStyle name="Comma0 6 6" xfId="300"/>
    <cellStyle name="Comma0 6 7" xfId="301"/>
    <cellStyle name="Comma0 6 8" xfId="302"/>
    <cellStyle name="Comma0 6 9" xfId="303"/>
    <cellStyle name="Comma0 7" xfId="304"/>
    <cellStyle name="Comma0 7 10" xfId="305"/>
    <cellStyle name="Comma0 7 11" xfId="306"/>
    <cellStyle name="Comma0 7 12" xfId="307"/>
    <cellStyle name="Comma0 7 2" xfId="308"/>
    <cellStyle name="Comma0 7 3" xfId="309"/>
    <cellStyle name="Comma0 7 4" xfId="310"/>
    <cellStyle name="Comma0 7 5" xfId="311"/>
    <cellStyle name="Comma0 7 6" xfId="312"/>
    <cellStyle name="Comma0 7 7" xfId="313"/>
    <cellStyle name="Comma0 7 8" xfId="314"/>
    <cellStyle name="Comma0 7 9" xfId="315"/>
    <cellStyle name="Comma0 8" xfId="316"/>
    <cellStyle name="Comma0 8 10" xfId="317"/>
    <cellStyle name="Comma0 8 11" xfId="318"/>
    <cellStyle name="Comma0 8 12" xfId="319"/>
    <cellStyle name="Comma0 8 2" xfId="320"/>
    <cellStyle name="Comma0 8 3" xfId="321"/>
    <cellStyle name="Comma0 8 4" xfId="322"/>
    <cellStyle name="Comma0 8 5" xfId="323"/>
    <cellStyle name="Comma0 8 6" xfId="324"/>
    <cellStyle name="Comma0 8 7" xfId="325"/>
    <cellStyle name="Comma0 8 8" xfId="326"/>
    <cellStyle name="Comma0 8 9" xfId="327"/>
    <cellStyle name="Comma0 9" xfId="328"/>
    <cellStyle name="Comma0 9 10" xfId="329"/>
    <cellStyle name="Comma0 9 11" xfId="330"/>
    <cellStyle name="Comma0 9 12" xfId="331"/>
    <cellStyle name="Comma0 9 2" xfId="332"/>
    <cellStyle name="Comma0 9 3" xfId="333"/>
    <cellStyle name="Comma0 9 4" xfId="334"/>
    <cellStyle name="Comma0 9 5" xfId="335"/>
    <cellStyle name="Comma0 9 6" xfId="336"/>
    <cellStyle name="Comma0 9 7" xfId="337"/>
    <cellStyle name="Comma0 9 8" xfId="338"/>
    <cellStyle name="Comma0 9 9" xfId="339"/>
    <cellStyle name="Constants" xfId="340"/>
    <cellStyle name="Corner heading" xfId="341"/>
    <cellStyle name="Currency0" xfId="342"/>
    <cellStyle name="Currency0 2" xfId="343"/>
    <cellStyle name="Currency0 2 2" xfId="344"/>
    <cellStyle name="Currency0 2 2 10" xfId="345"/>
    <cellStyle name="Currency0 2 2 11" xfId="346"/>
    <cellStyle name="Currency0 2 2 12" xfId="347"/>
    <cellStyle name="Currency0 2 2 2" xfId="348"/>
    <cellStyle name="Currency0 2 2 3" xfId="349"/>
    <cellStyle name="Currency0 2 2 4" xfId="350"/>
    <cellStyle name="Currency0 2 2 5" xfId="351"/>
    <cellStyle name="Currency0 2 2 6" xfId="352"/>
    <cellStyle name="Currency0 2 2 7" xfId="353"/>
    <cellStyle name="Currency0 2 2 8" xfId="354"/>
    <cellStyle name="Currency0 2 2 9" xfId="355"/>
    <cellStyle name="Currency0 3" xfId="356"/>
    <cellStyle name="Currency0 3 10" xfId="357"/>
    <cellStyle name="Currency0 3 11" xfId="358"/>
    <cellStyle name="Currency0 3 12" xfId="359"/>
    <cellStyle name="Currency0 3 2" xfId="360"/>
    <cellStyle name="Currency0 3 3" xfId="361"/>
    <cellStyle name="Currency0 3 4" xfId="362"/>
    <cellStyle name="Currency0 3 5" xfId="363"/>
    <cellStyle name="Currency0 3 6" xfId="364"/>
    <cellStyle name="Currency0 3 7" xfId="365"/>
    <cellStyle name="Currency0 3 8" xfId="366"/>
    <cellStyle name="Currency0 3 9" xfId="367"/>
    <cellStyle name="CustomCellsOrange" xfId="368"/>
    <cellStyle name="CustomizationCells" xfId="369"/>
    <cellStyle name="CustomizationGreenCells" xfId="370"/>
    <cellStyle name="Data" xfId="371"/>
    <cellStyle name="Data 2" xfId="372"/>
    <cellStyle name="Data 2 2" xfId="373"/>
    <cellStyle name="Data 2 2 2" xfId="374"/>
    <cellStyle name="Data 2 2 3" xfId="375"/>
    <cellStyle name="Data 2 3" xfId="376"/>
    <cellStyle name="Data 2 4" xfId="377"/>
    <cellStyle name="Data 3" xfId="378"/>
    <cellStyle name="Data 3 2" xfId="379"/>
    <cellStyle name="Data 3 3" xfId="380"/>
    <cellStyle name="Data 4" xfId="381"/>
    <cellStyle name="Data 5" xfId="382"/>
    <cellStyle name="Data no deci" xfId="383"/>
    <cellStyle name="Data no deci 2" xfId="384"/>
    <cellStyle name="Data no deci 2 2" xfId="385"/>
    <cellStyle name="Data no deci 2 2 2" xfId="386"/>
    <cellStyle name="Data no deci 2 2 3" xfId="387"/>
    <cellStyle name="Data no deci 2 3" xfId="388"/>
    <cellStyle name="Data no deci 2 4" xfId="389"/>
    <cellStyle name="Data no deci 3" xfId="390"/>
    <cellStyle name="Data no deci 3 2" xfId="391"/>
    <cellStyle name="Data no deci 3 3" xfId="392"/>
    <cellStyle name="Data no deci 4" xfId="393"/>
    <cellStyle name="Data no deci 5" xfId="394"/>
    <cellStyle name="Data Superscript" xfId="395"/>
    <cellStyle name="Data Superscript 2" xfId="396"/>
    <cellStyle name="Data Superscript 2 2" xfId="397"/>
    <cellStyle name="Data Superscript 2 2 2" xfId="398"/>
    <cellStyle name="Data Superscript 2 2 3" xfId="399"/>
    <cellStyle name="Data Superscript 2 3" xfId="400"/>
    <cellStyle name="Data Superscript 2 4" xfId="401"/>
    <cellStyle name="Data Superscript 3" xfId="402"/>
    <cellStyle name="Data Superscript 3 2" xfId="403"/>
    <cellStyle name="Data Superscript 3 3" xfId="404"/>
    <cellStyle name="Data Superscript 4" xfId="405"/>
    <cellStyle name="Data Superscript 5" xfId="406"/>
    <cellStyle name="Data_1-1A-Regular" xfId="407"/>
    <cellStyle name="Data-one deci" xfId="408"/>
    <cellStyle name="Data-one deci 2" xfId="409"/>
    <cellStyle name="Data-one deci 2 2" xfId="410"/>
    <cellStyle name="Data-one deci 2 2 2" xfId="411"/>
    <cellStyle name="Data-one deci 2 2 3" xfId="412"/>
    <cellStyle name="Data-one deci 2 3" xfId="413"/>
    <cellStyle name="Data-one deci 2 4" xfId="414"/>
    <cellStyle name="Data-one deci 3" xfId="415"/>
    <cellStyle name="Data-one deci 3 2" xfId="416"/>
    <cellStyle name="Data-one deci 3 3" xfId="417"/>
    <cellStyle name="Data-one deci 4" xfId="418"/>
    <cellStyle name="Data-one deci 5" xfId="419"/>
    <cellStyle name="Date" xfId="420"/>
    <cellStyle name="Date 2" xfId="421"/>
    <cellStyle name="Date 2 2" xfId="422"/>
    <cellStyle name="Date 2 2 10" xfId="423"/>
    <cellStyle name="Date 2 2 11" xfId="424"/>
    <cellStyle name="Date 2 2 12" xfId="425"/>
    <cellStyle name="Date 2 2 2" xfId="426"/>
    <cellStyle name="Date 2 2 3" xfId="427"/>
    <cellStyle name="Date 2 2 4" xfId="428"/>
    <cellStyle name="Date 2 2 5" xfId="429"/>
    <cellStyle name="Date 2 2 6" xfId="430"/>
    <cellStyle name="Date 2 2 7" xfId="431"/>
    <cellStyle name="Date 2 2 8" xfId="432"/>
    <cellStyle name="Date 2 2 9" xfId="433"/>
    <cellStyle name="Date 3" xfId="434"/>
    <cellStyle name="Date 3 10" xfId="435"/>
    <cellStyle name="Date 3 11" xfId="436"/>
    <cellStyle name="Date 3 12" xfId="437"/>
    <cellStyle name="Date 3 2" xfId="438"/>
    <cellStyle name="Date 3 3" xfId="439"/>
    <cellStyle name="Date 3 4" xfId="440"/>
    <cellStyle name="Date 3 5" xfId="441"/>
    <cellStyle name="Date 3 6" xfId="442"/>
    <cellStyle name="Date 3 7" xfId="443"/>
    <cellStyle name="Date 3 8" xfId="444"/>
    <cellStyle name="Date 3 9" xfId="445"/>
    <cellStyle name="Dezimal_Energiekosten_test" xfId="446"/>
    <cellStyle name="dkbottom" xfId="447"/>
    <cellStyle name="dkrow" xfId="448"/>
    <cellStyle name="DocBox_EmptyRow" xfId="449"/>
    <cellStyle name="Dziesiętny 10" xfId="450"/>
    <cellStyle name="Dziesiętny 11" xfId="451"/>
    <cellStyle name="Dziesiętny 2" xfId="452"/>
    <cellStyle name="Dziesiętny 2 2" xfId="453"/>
    <cellStyle name="Dziesiętny 2 2 10" xfId="454"/>
    <cellStyle name="Dziesiętny 2 2 11" xfId="455"/>
    <cellStyle name="Dziesiętny 2 2 12" xfId="456"/>
    <cellStyle name="Dziesiętny 2 2 2" xfId="457"/>
    <cellStyle name="Dziesiętny 2 2 3" xfId="458"/>
    <cellStyle name="Dziesiętny 2 2 4" xfId="459"/>
    <cellStyle name="Dziesiętny 2 2 5" xfId="460"/>
    <cellStyle name="Dziesiętny 2 2 6" xfId="461"/>
    <cellStyle name="Dziesiętny 2 2 7" xfId="462"/>
    <cellStyle name="Dziesiętny 2 2 8" xfId="463"/>
    <cellStyle name="Dziesiętny 2 2 9" xfId="464"/>
    <cellStyle name="Dziesiętny 2 3" xfId="465"/>
    <cellStyle name="Dziesiętny 2 3 2" xfId="466"/>
    <cellStyle name="Dziesiętny 2 3 3" xfId="467"/>
    <cellStyle name="Dziesiętny 2 4" xfId="468"/>
    <cellStyle name="Dziesiętny 3" xfId="469"/>
    <cellStyle name="Dziesiętny 3 2" xfId="470"/>
    <cellStyle name="Dziesiętny 3 3" xfId="471"/>
    <cellStyle name="Dziesiętny 4" xfId="472"/>
    <cellStyle name="Dziesiętny 4 2" xfId="473"/>
    <cellStyle name="Dziesiętny 4 3" xfId="474"/>
    <cellStyle name="Dziesiętny 5" xfId="475"/>
    <cellStyle name="Dziesiętny 5 10" xfId="476"/>
    <cellStyle name="Dziesiętny 5 11" xfId="477"/>
    <cellStyle name="Dziesiętny 5 12" xfId="478"/>
    <cellStyle name="Dziesiętny 5 2" xfId="479"/>
    <cellStyle name="Dziesiętny 5 3" xfId="480"/>
    <cellStyle name="Dziesiętny 5 4" xfId="481"/>
    <cellStyle name="Dziesiętny 5 5" xfId="482"/>
    <cellStyle name="Dziesiętny 5 6" xfId="483"/>
    <cellStyle name="Dziesiętny 5 7" xfId="484"/>
    <cellStyle name="Dziesiętny 5 8" xfId="485"/>
    <cellStyle name="Dziesiętny 5 9" xfId="486"/>
    <cellStyle name="Dziesiętny 6" xfId="487"/>
    <cellStyle name="Dziesiętny 6 2" xfId="488"/>
    <cellStyle name="Dziesiętny 6 3" xfId="489"/>
    <cellStyle name="Dziesiętny 7" xfId="490"/>
    <cellStyle name="Dziesiętny 8" xfId="491"/>
    <cellStyle name="Dziesiętny 8 2" xfId="492"/>
    <cellStyle name="Dziesiętny 9" xfId="493"/>
    <cellStyle name="Eingabe" xfId="494"/>
    <cellStyle name="Empty_B_border" xfId="495"/>
    <cellStyle name="Ergebnis" xfId="496"/>
    <cellStyle name="Erklärender Text" xfId="497"/>
    <cellStyle name="Explanatory Text 2" xfId="498"/>
    <cellStyle name="finebottom" xfId="499"/>
    <cellStyle name="finebottom 2" xfId="500"/>
    <cellStyle name="finebottom 2 2" xfId="501"/>
    <cellStyle name="finebottom 2 2 2" xfId="502"/>
    <cellStyle name="finebottom 2 2 3" xfId="503"/>
    <cellStyle name="finebottom 2 3" xfId="504"/>
    <cellStyle name="finebottom 2 4" xfId="505"/>
    <cellStyle name="finebottom 3" xfId="506"/>
    <cellStyle name="finebottom 3 2" xfId="507"/>
    <cellStyle name="finebottom 3 3" xfId="508"/>
    <cellStyle name="finebottom 4" xfId="509"/>
    <cellStyle name="finebottom 5" xfId="510"/>
    <cellStyle name="Fixed" xfId="511"/>
    <cellStyle name="Fixed 2" xfId="512"/>
    <cellStyle name="Fixed 2 2" xfId="513"/>
    <cellStyle name="Fixed 2 2 10" xfId="514"/>
    <cellStyle name="Fixed 2 2 11" xfId="515"/>
    <cellStyle name="Fixed 2 2 12" xfId="516"/>
    <cellStyle name="Fixed 2 2 2" xfId="517"/>
    <cellStyle name="Fixed 2 2 3" xfId="518"/>
    <cellStyle name="Fixed 2 2 4" xfId="519"/>
    <cellStyle name="Fixed 2 2 5" xfId="520"/>
    <cellStyle name="Fixed 2 2 6" xfId="521"/>
    <cellStyle name="Fixed 2 2 7" xfId="522"/>
    <cellStyle name="Fixed 2 2 8" xfId="523"/>
    <cellStyle name="Fixed 2 2 9" xfId="524"/>
    <cellStyle name="Fixed 3" xfId="525"/>
    <cellStyle name="Fixed 3 10" xfId="526"/>
    <cellStyle name="Fixed 3 11" xfId="527"/>
    <cellStyle name="Fixed 3 12" xfId="528"/>
    <cellStyle name="Fixed 3 2" xfId="529"/>
    <cellStyle name="Fixed 3 3" xfId="530"/>
    <cellStyle name="Fixed 3 4" xfId="531"/>
    <cellStyle name="Fixed 3 5" xfId="532"/>
    <cellStyle name="Fixed 3 6" xfId="533"/>
    <cellStyle name="Fixed 3 7" xfId="534"/>
    <cellStyle name="Fixed 3 8" xfId="535"/>
    <cellStyle name="Fixed 3 9" xfId="536"/>
    <cellStyle name="Font: Calibri, 9pt regular" xfId="1"/>
    <cellStyle name="Font: Calibri, 9pt regular 2" xfId="12"/>
    <cellStyle name="Footnote" xfId="537"/>
    <cellStyle name="Footnotes: top row" xfId="6"/>
    <cellStyle name="Footnotes: top row 2" xfId="8"/>
    <cellStyle name="Good 2" xfId="538"/>
    <cellStyle name="Gut" xfId="539"/>
    <cellStyle name="H1" xfId="540"/>
    <cellStyle name="H3" xfId="541"/>
    <cellStyle name="H3 2" xfId="542"/>
    <cellStyle name="H3 2 10" xfId="543"/>
    <cellStyle name="H3 2 11" xfId="544"/>
    <cellStyle name="H3 2 12" xfId="545"/>
    <cellStyle name="H3 2 2" xfId="546"/>
    <cellStyle name="H3 2 3" xfId="547"/>
    <cellStyle name="H3 2 4" xfId="548"/>
    <cellStyle name="H3 2 5" xfId="549"/>
    <cellStyle name="H3 2 6" xfId="550"/>
    <cellStyle name="H3 2 7" xfId="551"/>
    <cellStyle name="H3 2 8" xfId="552"/>
    <cellStyle name="H3 2 9" xfId="553"/>
    <cellStyle name="head title" xfId="554"/>
    <cellStyle name="Header: bottom row" xfId="2"/>
    <cellStyle name="Header: bottom row 2" xfId="11"/>
    <cellStyle name="Heading 1 2" xfId="555"/>
    <cellStyle name="Heading 1 3" xfId="556"/>
    <cellStyle name="Heading 2 2" xfId="557"/>
    <cellStyle name="Heading 2 3" xfId="558"/>
    <cellStyle name="Heading 3 2" xfId="559"/>
    <cellStyle name="Heading 4 2" xfId="560"/>
    <cellStyle name="Headline" xfId="561"/>
    <cellStyle name="Hed Side" xfId="562"/>
    <cellStyle name="Hed Side 2" xfId="563"/>
    <cellStyle name="Hed Side 2 2" xfId="564"/>
    <cellStyle name="Hed Side 2 2 2" xfId="565"/>
    <cellStyle name="Hed Side 2 2 3" xfId="566"/>
    <cellStyle name="Hed Side 2 3" xfId="567"/>
    <cellStyle name="Hed Side 2 4" xfId="568"/>
    <cellStyle name="Hed Side 3" xfId="569"/>
    <cellStyle name="Hed Side 3 2" xfId="570"/>
    <cellStyle name="Hed Side 3 3" xfId="571"/>
    <cellStyle name="Hed Side 4" xfId="572"/>
    <cellStyle name="Hed Side 5" xfId="573"/>
    <cellStyle name="Hed Side bold" xfId="574"/>
    <cellStyle name="Hed Side Indent" xfId="575"/>
    <cellStyle name="Hed Side Indent 2" xfId="576"/>
    <cellStyle name="Hed Side Indent 2 2" xfId="577"/>
    <cellStyle name="Hed Side Indent 2 2 2" xfId="578"/>
    <cellStyle name="Hed Side Indent 2 2 3" xfId="579"/>
    <cellStyle name="Hed Side Indent 2 3" xfId="580"/>
    <cellStyle name="Hed Side Indent 2 4" xfId="581"/>
    <cellStyle name="Hed Side Indent 3" xfId="582"/>
    <cellStyle name="Hed Side Indent 3 2" xfId="583"/>
    <cellStyle name="Hed Side Indent 3 3" xfId="584"/>
    <cellStyle name="Hed Side Indent 4" xfId="585"/>
    <cellStyle name="Hed Side Indent 5" xfId="586"/>
    <cellStyle name="Hed Side Regular" xfId="587"/>
    <cellStyle name="Hed Side Regular 2" xfId="588"/>
    <cellStyle name="Hed Side Regular 2 2" xfId="589"/>
    <cellStyle name="Hed Side Regular 2 2 2" xfId="590"/>
    <cellStyle name="Hed Side Regular 2 2 3" xfId="591"/>
    <cellStyle name="Hed Side Regular 2 3" xfId="592"/>
    <cellStyle name="Hed Side Regular 2 4" xfId="593"/>
    <cellStyle name="Hed Side Regular 3" xfId="594"/>
    <cellStyle name="Hed Side Regular 3 2" xfId="595"/>
    <cellStyle name="Hed Side Regular 3 3" xfId="596"/>
    <cellStyle name="Hed Side Regular 4" xfId="597"/>
    <cellStyle name="Hed Side Regular 5" xfId="598"/>
    <cellStyle name="Hed Side_1-1A-Regular" xfId="599"/>
    <cellStyle name="Hed Top" xfId="600"/>
    <cellStyle name="Hed Top - SECTION" xfId="601"/>
    <cellStyle name="Hed Top - SECTION 2" xfId="602"/>
    <cellStyle name="Hed Top - SECTION 2 2" xfId="603"/>
    <cellStyle name="Hed Top - SECTION 2 2 2" xfId="604"/>
    <cellStyle name="Hed Top - SECTION 2 3" xfId="605"/>
    <cellStyle name="Hed Top - SECTION 3" xfId="606"/>
    <cellStyle name="Hed Top - SECTION 3 2" xfId="607"/>
    <cellStyle name="Hed Top - SECTION 4" xfId="608"/>
    <cellStyle name="Hed Top_3-new4" xfId="609"/>
    <cellStyle name="Hiperłącze 2" xfId="610"/>
    <cellStyle name="Hiperłącze 2 2" xfId="611"/>
    <cellStyle name="Hiperłącze 2 3" xfId="612"/>
    <cellStyle name="Hiperłącze 3" xfId="613"/>
    <cellStyle name="Hiperłącze 4" xfId="614"/>
    <cellStyle name="Hiperłącze 5" xfId="16"/>
    <cellStyle name="Input 2" xfId="615"/>
    <cellStyle name="InputCells" xfId="616"/>
    <cellStyle name="InputCells12" xfId="617"/>
    <cellStyle name="IntCells" xfId="618"/>
    <cellStyle name="label" xfId="619"/>
    <cellStyle name="label 2" xfId="620"/>
    <cellStyle name="label 2 10" xfId="621"/>
    <cellStyle name="label 2 11" xfId="622"/>
    <cellStyle name="label 2 12" xfId="623"/>
    <cellStyle name="label 2 2" xfId="624"/>
    <cellStyle name="label 2 3" xfId="625"/>
    <cellStyle name="label 2 4" xfId="626"/>
    <cellStyle name="label 2 5" xfId="627"/>
    <cellStyle name="label 2 6" xfId="628"/>
    <cellStyle name="label 2 7" xfId="629"/>
    <cellStyle name="label 2 8" xfId="630"/>
    <cellStyle name="label 2 9" xfId="631"/>
    <cellStyle name="Linked Cell 2" xfId="632"/>
    <cellStyle name="Navadno_Table2(I).A-Gs1" xfId="633"/>
    <cellStyle name="Neutral 2" xfId="634"/>
    <cellStyle name="Normal" xfId="0" builtinId="0"/>
    <cellStyle name="Normal [2]" xfId="635"/>
    <cellStyle name="Normal 2" xfId="7"/>
    <cellStyle name="Normal 2 2" xfId="636"/>
    <cellStyle name="Normal 2 3" xfId="637"/>
    <cellStyle name="Normal 3" xfId="638"/>
    <cellStyle name="Normal 3 10" xfId="639"/>
    <cellStyle name="Normal 3 11" xfId="640"/>
    <cellStyle name="Normal 3 12" xfId="641"/>
    <cellStyle name="Normal 3 2" xfId="642"/>
    <cellStyle name="Normal 3 3" xfId="643"/>
    <cellStyle name="Normal 3 4" xfId="644"/>
    <cellStyle name="Normal 3 5" xfId="645"/>
    <cellStyle name="Normal 3 6" xfId="646"/>
    <cellStyle name="Normal 3 7" xfId="647"/>
    <cellStyle name="Normal 3 8" xfId="648"/>
    <cellStyle name="Normal 3 9" xfId="649"/>
    <cellStyle name="Normal 4" xfId="650"/>
    <cellStyle name="Normal 5" xfId="651"/>
    <cellStyle name="Normal 6" xfId="652"/>
    <cellStyle name="Normal 7" xfId="653"/>
    <cellStyle name="Normal 8" xfId="654"/>
    <cellStyle name="Normal GHG Numbers (0.00)" xfId="655"/>
    <cellStyle name="Normal GHG Textfiels Bold" xfId="656"/>
    <cellStyle name="Normal GHG whole table" xfId="657"/>
    <cellStyle name="Normal GHG-Shade" xfId="658"/>
    <cellStyle name="Normale_Foglio1" xfId="659"/>
    <cellStyle name="Normalny 10" xfId="660"/>
    <cellStyle name="Normalny 10 2" xfId="661"/>
    <cellStyle name="Normalny 10 2 2" xfId="15"/>
    <cellStyle name="Normalny 10 3" xfId="662"/>
    <cellStyle name="Normalny 11" xfId="663"/>
    <cellStyle name="Normalny 11 2" xfId="664"/>
    <cellStyle name="Normalny 11 2 2" xfId="665"/>
    <cellStyle name="Normalny 11 3" xfId="666"/>
    <cellStyle name="Normalny 12" xfId="667"/>
    <cellStyle name="Normalny 12 2" xfId="668"/>
    <cellStyle name="Normalny 12 2 2" xfId="669"/>
    <cellStyle name="Normalny 12 3" xfId="670"/>
    <cellStyle name="Normalny 12 3 2" xfId="671"/>
    <cellStyle name="Normalny 12 4" xfId="672"/>
    <cellStyle name="Normalny 12 4 2" xfId="673"/>
    <cellStyle name="Normalny 12 5" xfId="674"/>
    <cellStyle name="Normalny 12 5 2" xfId="675"/>
    <cellStyle name="Normalny 12 6" xfId="676"/>
    <cellStyle name="Normalny 12 6 2" xfId="677"/>
    <cellStyle name="Normalny 12 7" xfId="678"/>
    <cellStyle name="Normalny 12 7 2" xfId="679"/>
    <cellStyle name="Normalny 12 8" xfId="680"/>
    <cellStyle name="Normalny 13" xfId="681"/>
    <cellStyle name="Normalny 13 2" xfId="682"/>
    <cellStyle name="Normalny 14" xfId="683"/>
    <cellStyle name="Normalny 14 2" xfId="684"/>
    <cellStyle name="Normalny 14 2 2" xfId="685"/>
    <cellStyle name="Normalny 15" xfId="686"/>
    <cellStyle name="Normalny 15 2" xfId="687"/>
    <cellStyle name="Normalny 15 2 2" xfId="688"/>
    <cellStyle name="Normalny 16" xfId="689"/>
    <cellStyle name="Normalny 16 2" xfId="690"/>
    <cellStyle name="Normalny 16 2 2" xfId="691"/>
    <cellStyle name="Normalny 16 3" xfId="692"/>
    <cellStyle name="Normalny 16 3 2" xfId="693"/>
    <cellStyle name="Normalny 16 4" xfId="694"/>
    <cellStyle name="Normalny 16 4 2" xfId="695"/>
    <cellStyle name="Normalny 17 2" xfId="696"/>
    <cellStyle name="Normalny 17 2 2" xfId="697"/>
    <cellStyle name="Normalny 17 3" xfId="698"/>
    <cellStyle name="Normalny 17 3 2" xfId="699"/>
    <cellStyle name="Normalny 17 4" xfId="700"/>
    <cellStyle name="Normalny 17 4 2" xfId="701"/>
    <cellStyle name="Normalny 19" xfId="702"/>
    <cellStyle name="Normalny 2" xfId="14"/>
    <cellStyle name="Normalny 2 10" xfId="703"/>
    <cellStyle name="Normalny 2 11" xfId="704"/>
    <cellStyle name="Normalny 2 12" xfId="705"/>
    <cellStyle name="Normalny 2 13" xfId="706"/>
    <cellStyle name="Normalny 2 14" xfId="707"/>
    <cellStyle name="Normalny 2 15" xfId="708"/>
    <cellStyle name="Normalny 2 16" xfId="709"/>
    <cellStyle name="Normalny 2 17" xfId="710"/>
    <cellStyle name="Normalny 2 18" xfId="711"/>
    <cellStyle name="Normalny 2 19" xfId="712"/>
    <cellStyle name="Normalny 2 2" xfId="713"/>
    <cellStyle name="Normalny 2 2 10" xfId="714"/>
    <cellStyle name="Normalny 2 2 11" xfId="715"/>
    <cellStyle name="Normalny 2 2 12" xfId="716"/>
    <cellStyle name="Normalny 2 2 13" xfId="717"/>
    <cellStyle name="Normalny 2 2 2" xfId="718"/>
    <cellStyle name="Normalny 2 2 3" xfId="719"/>
    <cellStyle name="Normalny 2 2 4" xfId="720"/>
    <cellStyle name="Normalny 2 2 5" xfId="721"/>
    <cellStyle name="Normalny 2 2 6" xfId="722"/>
    <cellStyle name="Normalny 2 2 7" xfId="723"/>
    <cellStyle name="Normalny 2 2 8" xfId="724"/>
    <cellStyle name="Normalny 2 2 9" xfId="725"/>
    <cellStyle name="Normalny 2 20" xfId="726"/>
    <cellStyle name="Normalny 2 3" xfId="727"/>
    <cellStyle name="Normalny 2 3 10" xfId="728"/>
    <cellStyle name="Normalny 2 3 11" xfId="729"/>
    <cellStyle name="Normalny 2 3 12" xfId="730"/>
    <cellStyle name="Normalny 2 3 2" xfId="731"/>
    <cellStyle name="Normalny 2 3 3" xfId="732"/>
    <cellStyle name="Normalny 2 3 4" xfId="733"/>
    <cellStyle name="Normalny 2 3 5" xfId="734"/>
    <cellStyle name="Normalny 2 3 6" xfId="735"/>
    <cellStyle name="Normalny 2 3 7" xfId="736"/>
    <cellStyle name="Normalny 2 3 8" xfId="737"/>
    <cellStyle name="Normalny 2 3 9" xfId="738"/>
    <cellStyle name="Normalny 2 4" xfId="739"/>
    <cellStyle name="Normalny 2 5" xfId="740"/>
    <cellStyle name="Normalny 2 6" xfId="741"/>
    <cellStyle name="Normalny 2 7" xfId="742"/>
    <cellStyle name="Normalny 2 8" xfId="743"/>
    <cellStyle name="Normalny 2 9" xfId="744"/>
    <cellStyle name="Normalny 20" xfId="745"/>
    <cellStyle name="Normalny 20 2" xfId="746"/>
    <cellStyle name="Normalny 21" xfId="747"/>
    <cellStyle name="Normalny 21 2" xfId="748"/>
    <cellStyle name="Normalny 22" xfId="749"/>
    <cellStyle name="Normalny 22 2" xfId="750"/>
    <cellStyle name="Normalny 3" xfId="751"/>
    <cellStyle name="Normalny 3 10" xfId="752"/>
    <cellStyle name="Normalny 3 11" xfId="753"/>
    <cellStyle name="Normalny 3 12" xfId="754"/>
    <cellStyle name="Normalny 3 13" xfId="755"/>
    <cellStyle name="Normalny 3 14" xfId="756"/>
    <cellStyle name="Normalny 3 2" xfId="757"/>
    <cellStyle name="Normalny 3 2 2" xfId="758"/>
    <cellStyle name="Normalny 3 2 2 2" xfId="759"/>
    <cellStyle name="Normalny 3 2 3" xfId="760"/>
    <cellStyle name="Normalny 3 2 4" xfId="761"/>
    <cellStyle name="Normalny 3 2 5" xfId="762"/>
    <cellStyle name="Normalny 3 3" xfId="763"/>
    <cellStyle name="Normalny 3 3 2" xfId="764"/>
    <cellStyle name="Normalny 3 3 3" xfId="765"/>
    <cellStyle name="Normalny 3 4" xfId="766"/>
    <cellStyle name="Normalny 3 5" xfId="767"/>
    <cellStyle name="Normalny 3 6" xfId="768"/>
    <cellStyle name="Normalny 3 7" xfId="769"/>
    <cellStyle name="Normalny 3 8" xfId="770"/>
    <cellStyle name="Normalny 3 9" xfId="771"/>
    <cellStyle name="Normalny 4" xfId="772"/>
    <cellStyle name="Normalny 4 10" xfId="773"/>
    <cellStyle name="Normalny 4 11" xfId="774"/>
    <cellStyle name="Normalny 4 12" xfId="775"/>
    <cellStyle name="Normalny 4 13" xfId="776"/>
    <cellStyle name="Normalny 4 14" xfId="777"/>
    <cellStyle name="Normalny 4 2" xfId="778"/>
    <cellStyle name="Normalny 4 3" xfId="779"/>
    <cellStyle name="Normalny 4 4" xfId="780"/>
    <cellStyle name="Normalny 4 5" xfId="781"/>
    <cellStyle name="Normalny 4 6" xfId="782"/>
    <cellStyle name="Normalny 4 7" xfId="783"/>
    <cellStyle name="Normalny 4 8" xfId="784"/>
    <cellStyle name="Normalny 4 9" xfId="785"/>
    <cellStyle name="Normalny 5" xfId="786"/>
    <cellStyle name="Normalny 5 10" xfId="787"/>
    <cellStyle name="Normalny 5 11" xfId="788"/>
    <cellStyle name="Normalny 5 12" xfId="789"/>
    <cellStyle name="Normalny 5 2" xfId="790"/>
    <cellStyle name="Normalny 5 3" xfId="791"/>
    <cellStyle name="Normalny 5 4" xfId="792"/>
    <cellStyle name="Normalny 5 5" xfId="793"/>
    <cellStyle name="Normalny 5 6" xfId="794"/>
    <cellStyle name="Normalny 5 7" xfId="795"/>
    <cellStyle name="Normalny 5 8" xfId="796"/>
    <cellStyle name="Normalny 5 9" xfId="797"/>
    <cellStyle name="Normalny 6" xfId="798"/>
    <cellStyle name="Normalny 6 10" xfId="799"/>
    <cellStyle name="Normalny 6 11" xfId="800"/>
    <cellStyle name="Normalny 6 12" xfId="801"/>
    <cellStyle name="Normalny 6 13" xfId="802"/>
    <cellStyle name="Normalny 6 2" xfId="803"/>
    <cellStyle name="Normalny 6 3" xfId="804"/>
    <cellStyle name="Normalny 6 4" xfId="805"/>
    <cellStyle name="Normalny 6 5" xfId="806"/>
    <cellStyle name="Normalny 6 6" xfId="807"/>
    <cellStyle name="Normalny 6 7" xfId="808"/>
    <cellStyle name="Normalny 6 8" xfId="809"/>
    <cellStyle name="Normalny 6 9" xfId="810"/>
    <cellStyle name="Normalny 7" xfId="811"/>
    <cellStyle name="Normalny 7 2" xfId="812"/>
    <cellStyle name="Normalny 7 2 2" xfId="813"/>
    <cellStyle name="Normalny 7 2 2 2" xfId="814"/>
    <cellStyle name="Normalny 7 2 3" xfId="815"/>
    <cellStyle name="Normalny 7 3" xfId="816"/>
    <cellStyle name="Normalny 7 4" xfId="817"/>
    <cellStyle name="Normalny 8" xfId="818"/>
    <cellStyle name="Normalny 8 2" xfId="819"/>
    <cellStyle name="Normalny 8 2 2" xfId="820"/>
    <cellStyle name="Normalny 8 2 2 2" xfId="821"/>
    <cellStyle name="Normalny 8 2 3" xfId="822"/>
    <cellStyle name="Normalny 8 3" xfId="823"/>
    <cellStyle name="Normalny 9" xfId="824"/>
    <cellStyle name="Normalny 9 2" xfId="825"/>
    <cellStyle name="Normalny 9 3" xfId="826"/>
    <cellStyle name="Not Locked" xfId="827"/>
    <cellStyle name="NOTBALANCED" xfId="828"/>
    <cellStyle name="Note 2" xfId="829"/>
    <cellStyle name="Notiz" xfId="830"/>
    <cellStyle name="ORANGE-oasis code different" xfId="831"/>
    <cellStyle name="Output 2" xfId="832"/>
    <cellStyle name="Parent row" xfId="5"/>
    <cellStyle name="Parent row 2" xfId="9"/>
    <cellStyle name="Pattern" xfId="833"/>
    <cellStyle name="Percent 2" xfId="834"/>
    <cellStyle name="Percent 3" xfId="835"/>
    <cellStyle name="pink- converted to metric" xfId="836"/>
    <cellStyle name="Procentowy 10" xfId="837"/>
    <cellStyle name="Procentowy 11" xfId="838"/>
    <cellStyle name="Procentowy 2" xfId="839"/>
    <cellStyle name="Procentowy 2 10" xfId="840"/>
    <cellStyle name="Procentowy 2 10 2" xfId="841"/>
    <cellStyle name="Procentowy 2 11" xfId="842"/>
    <cellStyle name="Procentowy 2 11 2" xfId="843"/>
    <cellStyle name="Procentowy 2 12" xfId="844"/>
    <cellStyle name="Procentowy 2 12 2" xfId="845"/>
    <cellStyle name="Procentowy 2 13" xfId="846"/>
    <cellStyle name="Procentowy 2 13 2" xfId="847"/>
    <cellStyle name="Procentowy 2 14" xfId="848"/>
    <cellStyle name="Procentowy 2 14 2" xfId="849"/>
    <cellStyle name="Procentowy 2 15" xfId="850"/>
    <cellStyle name="Procentowy 2 15 2" xfId="851"/>
    <cellStyle name="Procentowy 2 16" xfId="852"/>
    <cellStyle name="Procentowy 2 16 2" xfId="853"/>
    <cellStyle name="Procentowy 2 17" xfId="854"/>
    <cellStyle name="Procentowy 2 18" xfId="855"/>
    <cellStyle name="Procentowy 2 2" xfId="856"/>
    <cellStyle name="Procentowy 2 2 2" xfId="857"/>
    <cellStyle name="Procentowy 2 2 2 2" xfId="858"/>
    <cellStyle name="Procentowy 2 3" xfId="859"/>
    <cellStyle name="Procentowy 2 3 2" xfId="860"/>
    <cellStyle name="Procentowy 2 4" xfId="861"/>
    <cellStyle name="Procentowy 2 4 2" xfId="862"/>
    <cellStyle name="Procentowy 2 5" xfId="863"/>
    <cellStyle name="Procentowy 2 5 2" xfId="864"/>
    <cellStyle name="Procentowy 2 6" xfId="865"/>
    <cellStyle name="Procentowy 2 6 2" xfId="866"/>
    <cellStyle name="Procentowy 2 7" xfId="867"/>
    <cellStyle name="Procentowy 2 7 2" xfId="868"/>
    <cellStyle name="Procentowy 2 8" xfId="869"/>
    <cellStyle name="Procentowy 2 8 2" xfId="870"/>
    <cellStyle name="Procentowy 2 9" xfId="871"/>
    <cellStyle name="Procentowy 2 9 2" xfId="872"/>
    <cellStyle name="Procentowy 3" xfId="873"/>
    <cellStyle name="Procentowy 3 10" xfId="874"/>
    <cellStyle name="Procentowy 3 10 2" xfId="875"/>
    <cellStyle name="Procentowy 3 11" xfId="876"/>
    <cellStyle name="Procentowy 3 11 2" xfId="877"/>
    <cellStyle name="Procentowy 3 12" xfId="878"/>
    <cellStyle name="Procentowy 3 12 2" xfId="879"/>
    <cellStyle name="Procentowy 3 13" xfId="880"/>
    <cellStyle name="Procentowy 3 13 2" xfId="881"/>
    <cellStyle name="Procentowy 3 14" xfId="882"/>
    <cellStyle name="Procentowy 3 14 2" xfId="883"/>
    <cellStyle name="Procentowy 3 15" xfId="884"/>
    <cellStyle name="Procentowy 3 16" xfId="885"/>
    <cellStyle name="Procentowy 3 2" xfId="886"/>
    <cellStyle name="Procentowy 3 2 2" xfId="887"/>
    <cellStyle name="Procentowy 3 3" xfId="888"/>
    <cellStyle name="Procentowy 3 3 2" xfId="889"/>
    <cellStyle name="Procentowy 3 4" xfId="890"/>
    <cellStyle name="Procentowy 3 4 2" xfId="891"/>
    <cellStyle name="Procentowy 3 5" xfId="892"/>
    <cellStyle name="Procentowy 3 5 2" xfId="893"/>
    <cellStyle name="Procentowy 3 6" xfId="894"/>
    <cellStyle name="Procentowy 3 6 2" xfId="895"/>
    <cellStyle name="Procentowy 3 7" xfId="896"/>
    <cellStyle name="Procentowy 3 7 2" xfId="897"/>
    <cellStyle name="Procentowy 3 8" xfId="898"/>
    <cellStyle name="Procentowy 3 8 2" xfId="899"/>
    <cellStyle name="Procentowy 3 9" xfId="900"/>
    <cellStyle name="Procentowy 3 9 2" xfId="901"/>
    <cellStyle name="Procentowy 4" xfId="902"/>
    <cellStyle name="Procentowy 4 2" xfId="903"/>
    <cellStyle name="Procentowy 4 2 2" xfId="904"/>
    <cellStyle name="Procentowy 4 2 2 2" xfId="905"/>
    <cellStyle name="Procentowy 4 2 3" xfId="906"/>
    <cellStyle name="Procentowy 4 3" xfId="907"/>
    <cellStyle name="Procentowy 5" xfId="908"/>
    <cellStyle name="Procentowy 5 2" xfId="909"/>
    <cellStyle name="Procentowy 6" xfId="910"/>
    <cellStyle name="Procentowy 7" xfId="911"/>
    <cellStyle name="Procentowy 7 2" xfId="912"/>
    <cellStyle name="Procentowy 8" xfId="913"/>
    <cellStyle name="Procentowy 9" xfId="914"/>
    <cellStyle name="Prozent_Imp02" xfId="915"/>
    <cellStyle name="red-cut and paste" xfId="916"/>
    <cellStyle name="RED-TYPED IN NUMBERS" xfId="917"/>
    <cellStyle name="Reference" xfId="918"/>
    <cellStyle name="rightline" xfId="919"/>
    <cellStyle name="Row heading" xfId="920"/>
    <cellStyle name="Schlecht" xfId="921"/>
    <cellStyle name="Shade" xfId="922"/>
    <cellStyle name="Source Hed" xfId="923"/>
    <cellStyle name="Source Letter" xfId="924"/>
    <cellStyle name="Source Superscript" xfId="925"/>
    <cellStyle name="Source Text" xfId="926"/>
    <cellStyle name="Standaard_1990" xfId="927"/>
    <cellStyle name="Standard_0 - Inhalt, Erläuterungen, Einheiten" xfId="928"/>
    <cellStyle name="State" xfId="929"/>
    <cellStyle name="Style 1" xfId="930"/>
    <cellStyle name="Style 1 2" xfId="931"/>
    <cellStyle name="Style 1 2 10" xfId="932"/>
    <cellStyle name="Style 1 2 11" xfId="933"/>
    <cellStyle name="Style 1 2 12" xfId="934"/>
    <cellStyle name="Style 1 2 2" xfId="935"/>
    <cellStyle name="Style 1 2 3" xfId="936"/>
    <cellStyle name="Style 1 2 4" xfId="937"/>
    <cellStyle name="Style 1 2 5" xfId="938"/>
    <cellStyle name="Style 1 2 6" xfId="939"/>
    <cellStyle name="Style 1 2 7" xfId="940"/>
    <cellStyle name="Style 1 2 8" xfId="941"/>
    <cellStyle name="Style 1 2 9" xfId="942"/>
    <cellStyle name="Style 22" xfId="943"/>
    <cellStyle name="Style 23" xfId="944"/>
    <cellStyle name="Style 27" xfId="945"/>
    <cellStyle name="Style 27 2" xfId="946"/>
    <cellStyle name="Style 27 2 10" xfId="947"/>
    <cellStyle name="Style 27 2 11" xfId="948"/>
    <cellStyle name="Style 27 2 12" xfId="949"/>
    <cellStyle name="Style 27 2 2" xfId="950"/>
    <cellStyle name="Style 27 2 3" xfId="951"/>
    <cellStyle name="Style 27 2 4" xfId="952"/>
    <cellStyle name="Style 27 2 5" xfId="953"/>
    <cellStyle name="Style 27 2 6" xfId="954"/>
    <cellStyle name="Style 27 2 7" xfId="955"/>
    <cellStyle name="Style 27 2 8" xfId="956"/>
    <cellStyle name="Style 27 2 9" xfId="957"/>
    <cellStyle name="Style 28" xfId="958"/>
    <cellStyle name="Style 28 2" xfId="959"/>
    <cellStyle name="Style 28 2 10" xfId="960"/>
    <cellStyle name="Style 28 2 11" xfId="961"/>
    <cellStyle name="Style 28 2 12" xfId="962"/>
    <cellStyle name="Style 28 2 2" xfId="963"/>
    <cellStyle name="Style 28 2 3" xfId="964"/>
    <cellStyle name="Style 28 2 4" xfId="965"/>
    <cellStyle name="Style 28 2 5" xfId="966"/>
    <cellStyle name="Style 28 2 6" xfId="967"/>
    <cellStyle name="Style 28 2 7" xfId="968"/>
    <cellStyle name="Style 28 2 8" xfId="969"/>
    <cellStyle name="Style 28 2 9" xfId="970"/>
    <cellStyle name="Style 29" xfId="971"/>
    <cellStyle name="Style 29 2" xfId="972"/>
    <cellStyle name="Style 29 2 10" xfId="973"/>
    <cellStyle name="Style 29 2 11" xfId="974"/>
    <cellStyle name="Style 29 2 12" xfId="975"/>
    <cellStyle name="Style 29 2 2" xfId="976"/>
    <cellStyle name="Style 29 2 3" xfId="977"/>
    <cellStyle name="Style 29 2 4" xfId="978"/>
    <cellStyle name="Style 29 2 5" xfId="979"/>
    <cellStyle name="Style 29 2 6" xfId="980"/>
    <cellStyle name="Style 29 2 7" xfId="981"/>
    <cellStyle name="Style 29 2 8" xfId="982"/>
    <cellStyle name="Style 29 2 9" xfId="983"/>
    <cellStyle name="Style 30" xfId="984"/>
    <cellStyle name="Style 35" xfId="985"/>
    <cellStyle name="Style 36" xfId="986"/>
    <cellStyle name="SubHeading" xfId="987"/>
    <cellStyle name="Superscript" xfId="988"/>
    <cellStyle name="Superscript 2" xfId="989"/>
    <cellStyle name="Superscript 2 2" xfId="990"/>
    <cellStyle name="Superscript 2 2 2" xfId="991"/>
    <cellStyle name="Superscript 2 2 3" xfId="992"/>
    <cellStyle name="Superscript 2 3" xfId="993"/>
    <cellStyle name="Superscript 2 4" xfId="994"/>
    <cellStyle name="Superscript 3" xfId="995"/>
    <cellStyle name="Superscript 3 2" xfId="996"/>
    <cellStyle name="Superscript 3 3" xfId="997"/>
    <cellStyle name="Superscript 4" xfId="998"/>
    <cellStyle name="Superscript 5" xfId="999"/>
    <cellStyle name="Superscript- regular" xfId="1000"/>
    <cellStyle name="Superscript- regular 2" xfId="1001"/>
    <cellStyle name="Superscript- regular 2 2" xfId="1002"/>
    <cellStyle name="Superscript- regular 2 2 2" xfId="1003"/>
    <cellStyle name="Superscript- regular 2 2 3" xfId="1004"/>
    <cellStyle name="Superscript- regular 2 3" xfId="1005"/>
    <cellStyle name="Superscript- regular 2 4" xfId="1006"/>
    <cellStyle name="Superscript- regular 3" xfId="1007"/>
    <cellStyle name="Superscript- regular 3 2" xfId="1008"/>
    <cellStyle name="Superscript- regular 3 3" xfId="1009"/>
    <cellStyle name="Superscript- regular 4" xfId="1010"/>
    <cellStyle name="Superscript- regular 5" xfId="1011"/>
    <cellStyle name="Superscript_1-1A-Regular" xfId="1012"/>
    <cellStyle name="Table Data" xfId="1013"/>
    <cellStyle name="Table Head Top" xfId="1014"/>
    <cellStyle name="Table Hed Side" xfId="1015"/>
    <cellStyle name="Table title" xfId="3"/>
    <cellStyle name="Table title 2" xfId="13"/>
    <cellStyle name="Title 2" xfId="1016"/>
    <cellStyle name="Title Text" xfId="1017"/>
    <cellStyle name="Title Text 1" xfId="1018"/>
    <cellStyle name="Title Text 2" xfId="1019"/>
    <cellStyle name="Title-1" xfId="1020"/>
    <cellStyle name="TITLE2" xfId="1021"/>
    <cellStyle name="Title-2" xfId="1022"/>
    <cellStyle name="TITLE2_B.1.1.0" xfId="1023"/>
    <cellStyle name="Title-3" xfId="1024"/>
    <cellStyle name="TITLECENTER" xfId="1025"/>
    <cellStyle name="Total 2" xfId="1026"/>
    <cellStyle name="Total 2 2" xfId="1027"/>
    <cellStyle name="Total 2 2 10" xfId="1028"/>
    <cellStyle name="Total 2 2 11" xfId="1029"/>
    <cellStyle name="Total 2 2 12" xfId="1030"/>
    <cellStyle name="Total 2 2 2" xfId="1031"/>
    <cellStyle name="Total 2 2 3" xfId="1032"/>
    <cellStyle name="Total 2 2 4" xfId="1033"/>
    <cellStyle name="Total 2 2 5" xfId="1034"/>
    <cellStyle name="Total 2 2 6" xfId="1035"/>
    <cellStyle name="Total 2 2 7" xfId="1036"/>
    <cellStyle name="Total 2 2 8" xfId="1037"/>
    <cellStyle name="Total 2 2 9" xfId="1038"/>
    <cellStyle name="Total 3" xfId="1039"/>
    <cellStyle name="Total 3 10" xfId="1040"/>
    <cellStyle name="Total 3 11" xfId="1041"/>
    <cellStyle name="Total 3 12" xfId="1042"/>
    <cellStyle name="Total 3 2" xfId="1043"/>
    <cellStyle name="Total 3 3" xfId="1044"/>
    <cellStyle name="Total 3 4" xfId="1045"/>
    <cellStyle name="Total 3 5" xfId="1046"/>
    <cellStyle name="Total 3 6" xfId="1047"/>
    <cellStyle name="Total 3 7" xfId="1048"/>
    <cellStyle name="Total 3 8" xfId="1049"/>
    <cellStyle name="Total 3 9" xfId="1050"/>
    <cellStyle name="Total 4" xfId="1051"/>
    <cellStyle name="TURK-FORMULA CHANGED" xfId="1052"/>
    <cellStyle name="Tusental_Forest" xfId="1053"/>
    <cellStyle name="Überschrift" xfId="1054"/>
    <cellStyle name="Überschrift 1" xfId="1055"/>
    <cellStyle name="Überschrift 2" xfId="1056"/>
    <cellStyle name="Überschrift 3" xfId="1057"/>
    <cellStyle name="Überschrift 4" xfId="1058"/>
    <cellStyle name="units" xfId="1059"/>
    <cellStyle name="US CHECK " xfId="1060"/>
    <cellStyle name="User_Defined_A" xfId="1061"/>
    <cellStyle name="Verknüpfte Zelle" xfId="1062"/>
    <cellStyle name="Währung [0]_Imp02" xfId="1063"/>
    <cellStyle name="Währung_Imp02" xfId="1064"/>
    <cellStyle name="Walutowy 2" xfId="1065"/>
    <cellStyle name="Walutowy 2 2" xfId="1066"/>
    <cellStyle name="Walutowy 2 2 10" xfId="1067"/>
    <cellStyle name="Walutowy 2 2 11" xfId="1068"/>
    <cellStyle name="Walutowy 2 2 12" xfId="1069"/>
    <cellStyle name="Walutowy 2 2 2" xfId="1070"/>
    <cellStyle name="Walutowy 2 2 3" xfId="1071"/>
    <cellStyle name="Walutowy 2 2 4" xfId="1072"/>
    <cellStyle name="Walutowy 2 2 5" xfId="1073"/>
    <cellStyle name="Walutowy 2 2 6" xfId="1074"/>
    <cellStyle name="Walutowy 2 2 7" xfId="1075"/>
    <cellStyle name="Walutowy 2 2 8" xfId="1076"/>
    <cellStyle name="Walutowy 2 2 9" xfId="1077"/>
    <cellStyle name="Warnender Text" xfId="1078"/>
    <cellStyle name="Warning Text 2" xfId="1079"/>
    <cellStyle name="Wrap" xfId="1080"/>
    <cellStyle name="Wrap 2" xfId="1081"/>
    <cellStyle name="Wrap 2 2" xfId="1082"/>
    <cellStyle name="Wrap 2 2 2" xfId="1083"/>
    <cellStyle name="Wrap 2 2 3" xfId="1084"/>
    <cellStyle name="Wrap 2 3" xfId="1085"/>
    <cellStyle name="Wrap 2 4" xfId="1086"/>
    <cellStyle name="Wrap 3" xfId="1087"/>
    <cellStyle name="Wrap 3 2" xfId="1088"/>
    <cellStyle name="Wrap 3 3" xfId="1089"/>
    <cellStyle name="Wrap 4" xfId="1090"/>
    <cellStyle name="Wrap 5" xfId="1091"/>
    <cellStyle name="Wrap Bold" xfId="1092"/>
    <cellStyle name="Wrap Title" xfId="1093"/>
    <cellStyle name="Wrap_NTS99-~11" xfId="1094"/>
    <cellStyle name="Year" xfId="1095"/>
    <cellStyle name="Zelle überprüfen" xfId="1096"/>
    <cellStyle name="Гиперссылка" xfId="1097"/>
    <cellStyle name="Обычный_2++" xfId="1098"/>
    <cellStyle name="常规_REPORT2NOKLAST" xfId="1099"/>
    <cellStyle name="標準_Book1" xfId="110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1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2053580985900428E-2"/>
          <c:y val="7.8988242611231371E-2"/>
          <c:w val="0.9140203722495539"/>
          <c:h val="0.7811088201865358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II.B.10!$B$3</c:f>
              <c:strCache>
                <c:ptCount val="1"/>
                <c:pt idx="0">
                  <c:v>2010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II.B.10!$A$4:$A$11</c:f>
              <c:strCache>
                <c:ptCount val="8"/>
                <c:pt idx="0">
                  <c:v>Refrigerator</c:v>
                </c:pt>
                <c:pt idx="1">
                  <c:v>Cooker</c:v>
                </c:pt>
                <c:pt idx="2">
                  <c:v>Lighting</c:v>
                </c:pt>
                <c:pt idx="3">
                  <c:v>Brown goods</c:v>
                </c:pt>
                <c:pt idx="4">
                  <c:v>Washing machine</c:v>
                </c:pt>
                <c:pt idx="5">
                  <c:v>Heating</c:v>
                </c:pt>
                <c:pt idx="6">
                  <c:v>Other</c:v>
                </c:pt>
                <c:pt idx="7">
                  <c:v>Air conditioning</c:v>
                </c:pt>
              </c:strCache>
            </c:strRef>
          </c:cat>
          <c:val>
            <c:numRef>
              <c:f>II.B.10!$B$4:$B$11</c:f>
              <c:numCache>
                <c:formatCode>0</c:formatCode>
                <c:ptCount val="8"/>
                <c:pt idx="0">
                  <c:v>560.47180237300847</c:v>
                </c:pt>
                <c:pt idx="1">
                  <c:v>415.16429805408035</c:v>
                </c:pt>
                <c:pt idx="2">
                  <c:v>311.39336250000002</c:v>
                </c:pt>
                <c:pt idx="3">
                  <c:v>311.37322354056022</c:v>
                </c:pt>
                <c:pt idx="4">
                  <c:v>207.58214902704017</c:v>
                </c:pt>
                <c:pt idx="5">
                  <c:v>168.34131660328762</c:v>
                </c:pt>
                <c:pt idx="6">
                  <c:v>102.28645297396996</c:v>
                </c:pt>
                <c:pt idx="7">
                  <c:v>1.5073781580838799</c:v>
                </c:pt>
              </c:numCache>
            </c:numRef>
          </c:val>
        </c:ser>
        <c:ser>
          <c:idx val="1"/>
          <c:order val="1"/>
          <c:tx>
            <c:strRef>
              <c:f>II.B.10!$C$3</c:f>
              <c:strCache>
                <c:ptCount val="1"/>
                <c:pt idx="0">
                  <c:v>2030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II.B.10!$A$4:$A$11</c:f>
              <c:strCache>
                <c:ptCount val="8"/>
                <c:pt idx="0">
                  <c:v>Refrigerator</c:v>
                </c:pt>
                <c:pt idx="1">
                  <c:v>Cooker</c:v>
                </c:pt>
                <c:pt idx="2">
                  <c:v>Lighting</c:v>
                </c:pt>
                <c:pt idx="3">
                  <c:v>Brown goods</c:v>
                </c:pt>
                <c:pt idx="4">
                  <c:v>Washing machine</c:v>
                </c:pt>
                <c:pt idx="5">
                  <c:v>Heating</c:v>
                </c:pt>
                <c:pt idx="6">
                  <c:v>Other</c:v>
                </c:pt>
                <c:pt idx="7">
                  <c:v>Air conditioning</c:v>
                </c:pt>
              </c:strCache>
            </c:strRef>
          </c:cat>
          <c:val>
            <c:numRef>
              <c:f>II.B.10!$C$4:$C$11</c:f>
              <c:numCache>
                <c:formatCode>0</c:formatCode>
                <c:ptCount val="8"/>
                <c:pt idx="0">
                  <c:v>348.26603503664364</c:v>
                </c:pt>
                <c:pt idx="1">
                  <c:v>511.09109591191702</c:v>
                </c:pt>
                <c:pt idx="2">
                  <c:v>369.86695105684993</c:v>
                </c:pt>
                <c:pt idx="3">
                  <c:v>490</c:v>
                </c:pt>
                <c:pt idx="4">
                  <c:v>211.43829486953882</c:v>
                </c:pt>
                <c:pt idx="5">
                  <c:v>389.68070596237055</c:v>
                </c:pt>
                <c:pt idx="6">
                  <c:v>239.65411416769777</c:v>
                </c:pt>
                <c:pt idx="7">
                  <c:v>62.266754416874512</c:v>
                </c:pt>
              </c:numCache>
            </c:numRef>
          </c:val>
        </c:ser>
        <c:ser>
          <c:idx val="2"/>
          <c:order val="2"/>
          <c:tx>
            <c:strRef>
              <c:f>II.B.10!$D$3</c:f>
              <c:strCache>
                <c:ptCount val="1"/>
                <c:pt idx="0">
                  <c:v>2050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II.B.10!$A$4:$A$11</c:f>
              <c:strCache>
                <c:ptCount val="8"/>
                <c:pt idx="0">
                  <c:v>Refrigerator</c:v>
                </c:pt>
                <c:pt idx="1">
                  <c:v>Cooker</c:v>
                </c:pt>
                <c:pt idx="2">
                  <c:v>Lighting</c:v>
                </c:pt>
                <c:pt idx="3">
                  <c:v>Brown goods</c:v>
                </c:pt>
                <c:pt idx="4">
                  <c:v>Washing machine</c:v>
                </c:pt>
                <c:pt idx="5">
                  <c:v>Heating</c:v>
                </c:pt>
                <c:pt idx="6">
                  <c:v>Other</c:v>
                </c:pt>
                <c:pt idx="7">
                  <c:v>Air conditioning</c:v>
                </c:pt>
              </c:strCache>
            </c:strRef>
          </c:cat>
          <c:val>
            <c:numRef>
              <c:f>II.B.10!$D$4:$D$11</c:f>
              <c:numCache>
                <c:formatCode>0</c:formatCode>
                <c:ptCount val="8"/>
                <c:pt idx="0">
                  <c:v>252.10964889612711</c:v>
                </c:pt>
                <c:pt idx="1">
                  <c:v>541.29268561223057</c:v>
                </c:pt>
                <c:pt idx="2">
                  <c:v>270.31576800832067</c:v>
                </c:pt>
                <c:pt idx="3">
                  <c:v>615</c:v>
                </c:pt>
                <c:pt idx="4">
                  <c:v>217.55957059151382</c:v>
                </c:pt>
                <c:pt idx="5">
                  <c:v>598.07848913524117</c:v>
                </c:pt>
                <c:pt idx="6">
                  <c:v>354.65019539115019</c:v>
                </c:pt>
                <c:pt idx="7">
                  <c:v>249.64416295631054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1618688"/>
        <c:axId val="151620224"/>
      </c:barChart>
      <c:catAx>
        <c:axId val="151618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1620224"/>
        <c:crosses val="autoZero"/>
        <c:auto val="1"/>
        <c:lblAlgn val="ctr"/>
        <c:lblOffset val="100"/>
        <c:noMultiLvlLbl val="0"/>
      </c:catAx>
      <c:valAx>
        <c:axId val="151620224"/>
        <c:scaling>
          <c:orientation val="minMax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pl-PL"/>
                  <a:t>kWh</a:t>
                </a:r>
              </a:p>
            </c:rich>
          </c:tx>
          <c:layout>
            <c:manualLayout>
              <c:xMode val="edge"/>
              <c:yMode val="edge"/>
              <c:x val="6.1297459678820623E-2"/>
              <c:y val="1.5432145940912131E-2"/>
            </c:manualLayout>
          </c:layout>
          <c:overlay val="0"/>
        </c:title>
        <c:numFmt formatCode="0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1618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5344622249045503"/>
          <c:y val="5.4730899002399171E-2"/>
          <c:w val="0.25927592000727556"/>
          <c:h val="5.4282640846399319E-2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100" b="0"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507997</xdr:colOff>
      <xdr:row>1</xdr:row>
      <xdr:rowOff>153459</xdr:rowOff>
    </xdr:from>
    <xdr:to>
      <xdr:col>12</xdr:col>
      <xdr:colOff>161925</xdr:colOff>
      <xdr:row>20</xdr:row>
      <xdr:rowOff>76809</xdr:rowOff>
    </xdr:to>
    <xdr:graphicFrame macro="">
      <xdr:nvGraphicFramePr>
        <xdr:cNvPr id="2" name="Wykres 6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Public\Documents%20and%20Settings\sratterman.EARTH-POLICY\Local%20Settings\Temporary%20Internet%20Files\OLK7\SOLAR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Documents%20and%20Settings\rhoughton\Local%20Settings\Temporary%20Internet%20Files\OLK17\93DATASE\cdiac2\netflux2k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Documents%20and%20Settings\Tiffany%20Clay\My%20Documents\NRDC\Biomass\Donnan%20Steele%20biomass%20production%20sheet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ipments"/>
      <sheetName val="DATA"/>
      <sheetName val="PVs"/>
      <sheetName val="PV PRICES"/>
    </sheetNames>
    <sheetDataSet>
      <sheetData sheetId="0" refreshError="1"/>
      <sheetData sheetId="1"/>
      <sheetData sheetId="2" refreshError="1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mp&amp;trop chrt"/>
      <sheetName val="Tropics"/>
      <sheetName val="netflux.mod2001"/>
      <sheetName val="netflux.dec2001"/>
      <sheetName val="Global flux luse chrt"/>
      <sheetName val="Global flx luse"/>
      <sheetName val="within.without.forestflux"/>
      <sheetName val="net other fluxs "/>
      <sheetName val="net afforst. flux"/>
      <sheetName val="net SC flux"/>
      <sheetName val="net harvest flx"/>
      <sheetName val="net cropl flx"/>
      <sheetName val="net pasture flx"/>
      <sheetName val="avg.ann.forest.flx"/>
      <sheetName val="net cropl flx chrt"/>
      <sheetName val="region.charts"/>
      <sheetName val="CDIACrev.1"/>
      <sheetName val="netflux"/>
      <sheetName val="net afforst. fluxtellus99"/>
      <sheetName val="net SC fluxtellus99"/>
      <sheetName val="net harvest flxtellus99"/>
      <sheetName val="net cropl flxtellus99"/>
      <sheetName val="net pasture flxtellus99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>
        <row r="17">
          <cell r="A17">
            <v>1850</v>
          </cell>
          <cell r="B17">
            <v>87.2791</v>
          </cell>
          <cell r="C17">
            <v>42.481699999999996</v>
          </cell>
          <cell r="D17">
            <v>55.0441</v>
          </cell>
          <cell r="F17">
            <v>5.6113999999999997</v>
          </cell>
          <cell r="G17">
            <v>58.557099999999998</v>
          </cell>
        </row>
        <row r="18">
          <cell r="B18">
            <v>87.223200000000006</v>
          </cell>
          <cell r="C18">
            <v>42.176000000000002</v>
          </cell>
          <cell r="D18">
            <v>55.015599999999999</v>
          </cell>
          <cell r="F18">
            <v>6.4695999999999998</v>
          </cell>
          <cell r="G18">
            <v>58.552500000000002</v>
          </cell>
        </row>
        <row r="19">
          <cell r="B19">
            <v>90.373599999999996</v>
          </cell>
          <cell r="C19">
            <v>41.902000000000001</v>
          </cell>
          <cell r="D19">
            <v>54.987400000000001</v>
          </cell>
          <cell r="F19">
            <v>6.5972999999999997</v>
          </cell>
          <cell r="G19">
            <v>58.878100000000003</v>
          </cell>
        </row>
        <row r="20">
          <cell r="B20">
            <v>93.375900000000001</v>
          </cell>
          <cell r="C20">
            <v>41.656500000000001</v>
          </cell>
          <cell r="D20">
            <v>54.959000000000003</v>
          </cell>
          <cell r="F20">
            <v>6.6920000000000002</v>
          </cell>
          <cell r="G20">
            <v>59.220700000000001</v>
          </cell>
        </row>
        <row r="21">
          <cell r="B21">
            <v>96.281000000000006</v>
          </cell>
          <cell r="C21">
            <v>41.436500000000002</v>
          </cell>
          <cell r="D21">
            <v>54.930399999999999</v>
          </cell>
          <cell r="F21">
            <v>6.7653999999999996</v>
          </cell>
          <cell r="G21">
            <v>59.580199999999998</v>
          </cell>
        </row>
        <row r="22">
          <cell r="B22">
            <v>99.124499999999998</v>
          </cell>
          <cell r="C22">
            <v>41.239600000000003</v>
          </cell>
          <cell r="D22">
            <v>54.901600000000002</v>
          </cell>
          <cell r="F22">
            <v>6.8247999999999998</v>
          </cell>
          <cell r="G22">
            <v>59.956400000000002</v>
          </cell>
        </row>
        <row r="23">
          <cell r="B23">
            <v>101.931</v>
          </cell>
          <cell r="C23">
            <v>41.063400000000001</v>
          </cell>
          <cell r="D23">
            <v>54.872599999999998</v>
          </cell>
          <cell r="F23">
            <v>6.8563000000000001</v>
          </cell>
          <cell r="G23">
            <v>60.341099999999997</v>
          </cell>
        </row>
        <row r="24">
          <cell r="B24">
            <v>104.7176</v>
          </cell>
          <cell r="C24">
            <v>40.905799999999999</v>
          </cell>
          <cell r="D24">
            <v>54.843400000000003</v>
          </cell>
          <cell r="F24">
            <v>6.8814000000000002</v>
          </cell>
          <cell r="G24">
            <v>60.723399999999998</v>
          </cell>
        </row>
        <row r="25">
          <cell r="B25">
            <v>107.4957</v>
          </cell>
          <cell r="C25">
            <v>40.765000000000001</v>
          </cell>
          <cell r="D25">
            <v>54.813899999999997</v>
          </cell>
          <cell r="F25">
            <v>6.9017999999999997</v>
          </cell>
          <cell r="G25">
            <v>61.103099999999998</v>
          </cell>
        </row>
        <row r="26">
          <cell r="B26">
            <v>110.2732</v>
          </cell>
          <cell r="C26">
            <v>40.639299999999999</v>
          </cell>
          <cell r="D26">
            <v>54.784199999999998</v>
          </cell>
          <cell r="F26">
            <v>6.9188999999999998</v>
          </cell>
          <cell r="G26">
            <v>61.479900000000001</v>
          </cell>
        </row>
        <row r="27">
          <cell r="B27">
            <v>113.05540000000001</v>
          </cell>
          <cell r="C27">
            <v>38.089500000000001</v>
          </cell>
          <cell r="D27">
            <v>54.754199999999997</v>
          </cell>
          <cell r="F27">
            <v>6.9333999999999998</v>
          </cell>
          <cell r="G27">
            <v>61.853700000000003</v>
          </cell>
        </row>
        <row r="28">
          <cell r="B28">
            <v>116.3351</v>
          </cell>
          <cell r="C28">
            <v>32.460099999999997</v>
          </cell>
          <cell r="D28">
            <v>54.786200000000001</v>
          </cell>
          <cell r="F28">
            <v>8.0153999999999996</v>
          </cell>
          <cell r="G28">
            <v>62.224200000000003</v>
          </cell>
        </row>
        <row r="29">
          <cell r="B29">
            <v>119.70350000000001</v>
          </cell>
          <cell r="C29">
            <v>29.6557</v>
          </cell>
          <cell r="D29">
            <v>54.863500000000002</v>
          </cell>
          <cell r="F29">
            <v>8.1828000000000003</v>
          </cell>
          <cell r="G29">
            <v>53.690899999999999</v>
          </cell>
        </row>
        <row r="30">
          <cell r="B30">
            <v>123.158</v>
          </cell>
          <cell r="C30">
            <v>26.892700000000001</v>
          </cell>
          <cell r="D30">
            <v>54.955399999999997</v>
          </cell>
          <cell r="F30">
            <v>8.3079999999999998</v>
          </cell>
          <cell r="G30">
            <v>53.748199999999997</v>
          </cell>
        </row>
        <row r="31">
          <cell r="B31">
            <v>126.6955</v>
          </cell>
          <cell r="C31">
            <v>24.195900000000002</v>
          </cell>
          <cell r="D31">
            <v>55.061100000000003</v>
          </cell>
          <cell r="F31">
            <v>8.4057999999999993</v>
          </cell>
          <cell r="G31">
            <v>53.802599999999998</v>
          </cell>
        </row>
        <row r="32">
          <cell r="B32">
            <v>130.31280000000001</v>
          </cell>
          <cell r="C32">
            <v>21.571200000000001</v>
          </cell>
          <cell r="D32">
            <v>55.1798</v>
          </cell>
          <cell r="F32">
            <v>8.4854000000000003</v>
          </cell>
          <cell r="G32">
            <v>53.861800000000002</v>
          </cell>
        </row>
        <row r="33">
          <cell r="B33">
            <v>131.45590000000001</v>
          </cell>
          <cell r="C33">
            <v>20.623899999999999</v>
          </cell>
          <cell r="D33">
            <v>55.3125</v>
          </cell>
          <cell r="F33">
            <v>8.5295000000000005</v>
          </cell>
          <cell r="G33">
            <v>53.7361</v>
          </cell>
        </row>
        <row r="34">
          <cell r="B34">
            <v>132.67089999999999</v>
          </cell>
          <cell r="C34">
            <v>19.737300000000001</v>
          </cell>
          <cell r="D34">
            <v>55.456600000000002</v>
          </cell>
          <cell r="F34">
            <v>8.5649999999999995</v>
          </cell>
          <cell r="G34">
            <v>53.618400000000001</v>
          </cell>
        </row>
        <row r="35">
          <cell r="B35">
            <v>133.95480000000001</v>
          </cell>
          <cell r="C35">
            <v>18.9024</v>
          </cell>
          <cell r="D35">
            <v>55.611400000000003</v>
          </cell>
          <cell r="F35">
            <v>8.5943000000000005</v>
          </cell>
          <cell r="G35">
            <v>53.510199999999998</v>
          </cell>
        </row>
        <row r="36">
          <cell r="B36">
            <v>135.3047</v>
          </cell>
          <cell r="C36">
            <v>18.1099</v>
          </cell>
          <cell r="D36">
            <v>55.776400000000002</v>
          </cell>
          <cell r="F36">
            <v>8.6189999999999998</v>
          </cell>
          <cell r="G36">
            <v>53.411999999999999</v>
          </cell>
        </row>
        <row r="37">
          <cell r="B37">
            <v>136.7175</v>
          </cell>
          <cell r="C37">
            <v>19.789400000000001</v>
          </cell>
          <cell r="D37">
            <v>55.951000000000001</v>
          </cell>
          <cell r="F37">
            <v>8.6402000000000001</v>
          </cell>
          <cell r="G37">
            <v>53.320500000000003</v>
          </cell>
        </row>
        <row r="38">
          <cell r="B38">
            <v>138.1635</v>
          </cell>
          <cell r="C38">
            <v>23.9651</v>
          </cell>
          <cell r="D38">
            <v>50.478200000000001</v>
          </cell>
          <cell r="F38">
            <v>8.6585000000000001</v>
          </cell>
          <cell r="G38">
            <v>53.234900000000003</v>
          </cell>
        </row>
        <row r="39">
          <cell r="B39">
            <v>139.63999999999999</v>
          </cell>
          <cell r="C39">
            <v>25.660299999999999</v>
          </cell>
          <cell r="D39">
            <v>49.595100000000002</v>
          </cell>
          <cell r="F39">
            <v>8.6745999999999999</v>
          </cell>
          <cell r="G39">
            <v>53.488100000000003</v>
          </cell>
        </row>
        <row r="40">
          <cell r="B40">
            <v>141.14449999999999</v>
          </cell>
          <cell r="C40">
            <v>27.3156</v>
          </cell>
          <cell r="D40">
            <v>48.753</v>
          </cell>
          <cell r="F40">
            <v>8.6887000000000008</v>
          </cell>
          <cell r="G40">
            <v>53.745399999999997</v>
          </cell>
        </row>
        <row r="41">
          <cell r="B41">
            <v>142.6747</v>
          </cell>
          <cell r="C41">
            <v>28.918700000000001</v>
          </cell>
          <cell r="D41">
            <v>47.945</v>
          </cell>
          <cell r="F41">
            <v>8.7012999999999998</v>
          </cell>
          <cell r="G41">
            <v>54.005600000000001</v>
          </cell>
        </row>
        <row r="42">
          <cell r="B42">
            <v>144.22829999999999</v>
          </cell>
          <cell r="C42">
            <v>30.4682</v>
          </cell>
          <cell r="D42">
            <v>47.164999999999999</v>
          </cell>
          <cell r="F42">
            <v>8.7125000000000004</v>
          </cell>
          <cell r="G42">
            <v>54.267600000000002</v>
          </cell>
        </row>
        <row r="43">
          <cell r="B43">
            <v>144.6378</v>
          </cell>
          <cell r="C43">
            <v>30.663599999999999</v>
          </cell>
          <cell r="D43">
            <v>46.528100000000002</v>
          </cell>
          <cell r="F43">
            <v>9.7918000000000003</v>
          </cell>
          <cell r="G43">
            <v>54.944899999999997</v>
          </cell>
        </row>
        <row r="44">
          <cell r="B44">
            <v>144.90940000000001</v>
          </cell>
          <cell r="C44">
            <v>31.3597</v>
          </cell>
          <cell r="D44">
            <v>45.936399999999999</v>
          </cell>
          <cell r="F44">
            <v>9.9572000000000003</v>
          </cell>
          <cell r="G44">
            <v>55.036000000000001</v>
          </cell>
        </row>
        <row r="45">
          <cell r="B45">
            <v>145.04740000000001</v>
          </cell>
          <cell r="C45">
            <v>32.0152</v>
          </cell>
          <cell r="D45">
            <v>45.385899999999999</v>
          </cell>
          <cell r="F45">
            <v>10.0808</v>
          </cell>
          <cell r="G45">
            <v>55.125300000000003</v>
          </cell>
        </row>
        <row r="46">
          <cell r="B46">
            <v>145.0556</v>
          </cell>
          <cell r="C46">
            <v>32.633800000000001</v>
          </cell>
          <cell r="D46">
            <v>44.872900000000001</v>
          </cell>
          <cell r="F46">
            <v>10.177300000000001</v>
          </cell>
          <cell r="G46">
            <v>55.2119</v>
          </cell>
        </row>
        <row r="47">
          <cell r="B47">
            <v>144.93770000000001</v>
          </cell>
          <cell r="C47">
            <v>33.218899999999998</v>
          </cell>
          <cell r="D47">
            <v>44.394199999999998</v>
          </cell>
          <cell r="F47">
            <v>10.255800000000001</v>
          </cell>
          <cell r="G47">
            <v>55.301699999999997</v>
          </cell>
        </row>
        <row r="48">
          <cell r="B48">
            <v>144.69739999999999</v>
          </cell>
          <cell r="C48">
            <v>70.548500000000004</v>
          </cell>
          <cell r="D48">
            <v>43.940399999999997</v>
          </cell>
          <cell r="F48">
            <v>10.2989</v>
          </cell>
          <cell r="G48">
            <v>55.402299999999997</v>
          </cell>
        </row>
        <row r="49">
          <cell r="B49">
            <v>144.3382</v>
          </cell>
          <cell r="C49">
            <v>82.299300000000002</v>
          </cell>
          <cell r="D49">
            <v>43.515599999999999</v>
          </cell>
          <cell r="F49">
            <v>10.333600000000001</v>
          </cell>
          <cell r="G49">
            <v>55.512700000000002</v>
          </cell>
        </row>
        <row r="50">
          <cell r="B50">
            <v>143.863</v>
          </cell>
          <cell r="C50">
            <v>92.241299999999995</v>
          </cell>
          <cell r="D50">
            <v>43.117800000000003</v>
          </cell>
          <cell r="F50">
            <v>10.3622</v>
          </cell>
          <cell r="G50">
            <v>55.632199999999997</v>
          </cell>
        </row>
        <row r="51">
          <cell r="B51">
            <v>143.2749</v>
          </cell>
          <cell r="C51">
            <v>100.8831</v>
          </cell>
          <cell r="D51">
            <v>42.744799999999998</v>
          </cell>
          <cell r="F51">
            <v>10.386200000000001</v>
          </cell>
          <cell r="G51">
            <v>55.76</v>
          </cell>
        </row>
        <row r="52">
          <cell r="B52">
            <v>142.5763</v>
          </cell>
          <cell r="C52">
            <v>108.58</v>
          </cell>
          <cell r="D52">
            <v>42.394799999999996</v>
          </cell>
          <cell r="F52">
            <v>10.4069</v>
          </cell>
          <cell r="G52">
            <v>55.895499999999998</v>
          </cell>
        </row>
        <row r="53">
          <cell r="B53">
            <v>141.81870000000001</v>
          </cell>
          <cell r="C53">
            <v>112.0373</v>
          </cell>
          <cell r="D53">
            <v>42.557099999999998</v>
          </cell>
          <cell r="F53">
            <v>11.708</v>
          </cell>
          <cell r="G53">
            <v>56.031399999999998</v>
          </cell>
        </row>
        <row r="54">
          <cell r="B54">
            <v>141.0043</v>
          </cell>
          <cell r="C54">
            <v>114.43380000000001</v>
          </cell>
          <cell r="D54">
            <v>42.731200000000001</v>
          </cell>
          <cell r="F54">
            <v>11.9115</v>
          </cell>
          <cell r="G54">
            <v>56.167099999999998</v>
          </cell>
        </row>
        <row r="55">
          <cell r="B55">
            <v>140.13550000000001</v>
          </cell>
          <cell r="C55">
            <v>116.4415</v>
          </cell>
          <cell r="D55">
            <v>42.915799999999997</v>
          </cell>
          <cell r="F55">
            <v>12.064</v>
          </cell>
          <cell r="G55">
            <v>56.302300000000002</v>
          </cell>
        </row>
        <row r="56">
          <cell r="B56">
            <v>139.2141</v>
          </cell>
          <cell r="C56">
            <v>118.152</v>
          </cell>
          <cell r="D56">
            <v>43.109699999999997</v>
          </cell>
          <cell r="F56">
            <v>12.183299999999999</v>
          </cell>
          <cell r="G56">
            <v>56.436199999999999</v>
          </cell>
        </row>
        <row r="57">
          <cell r="B57">
            <v>138.08510000000001</v>
          </cell>
          <cell r="C57">
            <v>119.6322</v>
          </cell>
          <cell r="D57">
            <v>43.311599999999999</v>
          </cell>
          <cell r="F57">
            <v>12.2807</v>
          </cell>
          <cell r="G57">
            <v>56.568399999999997</v>
          </cell>
        </row>
        <row r="58">
          <cell r="B58">
            <v>148.4529</v>
          </cell>
          <cell r="C58">
            <v>92.352999999999994</v>
          </cell>
          <cell r="D58">
            <v>43.5137</v>
          </cell>
          <cell r="F58">
            <v>12.3352</v>
          </cell>
          <cell r="G58">
            <v>56.698500000000003</v>
          </cell>
        </row>
        <row r="59">
          <cell r="B59">
            <v>150.16409999999999</v>
          </cell>
          <cell r="C59">
            <v>84.1935</v>
          </cell>
          <cell r="D59">
            <v>43.7151</v>
          </cell>
          <cell r="F59">
            <v>12.379300000000001</v>
          </cell>
          <cell r="G59">
            <v>56.8279</v>
          </cell>
        </row>
        <row r="60">
          <cell r="B60">
            <v>151.72919999999999</v>
          </cell>
          <cell r="C60">
            <v>77.092399999999998</v>
          </cell>
          <cell r="D60">
            <v>43.9148</v>
          </cell>
          <cell r="F60">
            <v>12.415800000000001</v>
          </cell>
          <cell r="G60">
            <v>56.956000000000003</v>
          </cell>
        </row>
        <row r="61">
          <cell r="B61">
            <v>153.1824</v>
          </cell>
          <cell r="C61">
            <v>70.777299999999997</v>
          </cell>
          <cell r="D61">
            <v>44.111899999999999</v>
          </cell>
          <cell r="F61">
            <v>12.4466</v>
          </cell>
          <cell r="G61">
            <v>57.082700000000003</v>
          </cell>
        </row>
        <row r="62">
          <cell r="B62">
            <v>154.54910000000001</v>
          </cell>
          <cell r="C62">
            <v>65.047399999999996</v>
          </cell>
          <cell r="D62">
            <v>44.305599999999998</v>
          </cell>
          <cell r="F62">
            <v>12.473100000000001</v>
          </cell>
          <cell r="G62">
            <v>57.2074</v>
          </cell>
        </row>
        <row r="63">
          <cell r="B63">
            <v>155.5154</v>
          </cell>
          <cell r="C63">
            <v>63.595199999999998</v>
          </cell>
          <cell r="D63">
            <v>44.495100000000001</v>
          </cell>
          <cell r="F63">
            <v>12.496</v>
          </cell>
          <cell r="G63">
            <v>57.330100000000002</v>
          </cell>
        </row>
        <row r="64">
          <cell r="B64">
            <v>156.42859999999999</v>
          </cell>
          <cell r="C64">
            <v>62.470500000000001</v>
          </cell>
          <cell r="D64">
            <v>44.6798</v>
          </cell>
          <cell r="F64">
            <v>12.5162</v>
          </cell>
          <cell r="G64">
            <v>57.450200000000002</v>
          </cell>
        </row>
        <row r="65">
          <cell r="B65">
            <v>157.29990000000001</v>
          </cell>
          <cell r="C65">
            <v>61.591999999999999</v>
          </cell>
          <cell r="D65">
            <v>44.858899999999998</v>
          </cell>
          <cell r="F65">
            <v>12.533899999999999</v>
          </cell>
          <cell r="G65">
            <v>57.567700000000002</v>
          </cell>
        </row>
        <row r="66">
          <cell r="B66">
            <v>158.13820000000001</v>
          </cell>
          <cell r="C66">
            <v>60.903599999999997</v>
          </cell>
          <cell r="D66">
            <v>45.031799999999997</v>
          </cell>
          <cell r="F66">
            <v>12.5497</v>
          </cell>
          <cell r="G66">
            <v>57.682200000000002</v>
          </cell>
        </row>
        <row r="67">
          <cell r="B67">
            <v>158.91720000000001</v>
          </cell>
          <cell r="C67">
            <v>60.356200000000001</v>
          </cell>
          <cell r="D67">
            <v>45.193199999999997</v>
          </cell>
          <cell r="F67">
            <v>12.563700000000001</v>
          </cell>
          <cell r="G67">
            <v>57.793500000000002</v>
          </cell>
        </row>
        <row r="68">
          <cell r="B68">
            <v>159.82499999999999</v>
          </cell>
          <cell r="C68">
            <v>124.9239</v>
          </cell>
          <cell r="D68">
            <v>45.436599999999999</v>
          </cell>
          <cell r="F68">
            <v>15.570600000000001</v>
          </cell>
          <cell r="G68">
            <v>57.901400000000002</v>
          </cell>
        </row>
        <row r="69">
          <cell r="B69">
            <v>160.75149999999999</v>
          </cell>
          <cell r="C69">
            <v>144.4213</v>
          </cell>
          <cell r="D69">
            <v>45.700400000000002</v>
          </cell>
          <cell r="F69">
            <v>16.02</v>
          </cell>
          <cell r="G69">
            <v>58.048499999999997</v>
          </cell>
        </row>
        <row r="70">
          <cell r="B70">
            <v>161.69890000000001</v>
          </cell>
          <cell r="C70">
            <v>160.66499999999999</v>
          </cell>
          <cell r="D70">
            <v>45.982999999999997</v>
          </cell>
          <cell r="F70">
            <v>16.3537</v>
          </cell>
          <cell r="G70">
            <v>58.191600000000001</v>
          </cell>
        </row>
        <row r="71">
          <cell r="B71">
            <v>162.66890000000001</v>
          </cell>
          <cell r="C71">
            <v>174.5909</v>
          </cell>
          <cell r="D71">
            <v>46.282400000000003</v>
          </cell>
          <cell r="F71">
            <v>16.6128</v>
          </cell>
          <cell r="G71">
            <v>58.330399999999997</v>
          </cell>
        </row>
        <row r="72">
          <cell r="B72">
            <v>163.6662</v>
          </cell>
          <cell r="C72">
            <v>186.8416</v>
          </cell>
          <cell r="D72">
            <v>46.597099999999998</v>
          </cell>
          <cell r="F72">
            <v>16.822700000000001</v>
          </cell>
          <cell r="G72">
            <v>58.465200000000003</v>
          </cell>
        </row>
        <row r="73">
          <cell r="B73">
            <v>163.09889999999999</v>
          </cell>
          <cell r="C73">
            <v>191.38759999999999</v>
          </cell>
          <cell r="D73">
            <v>46.925400000000003</v>
          </cell>
          <cell r="F73">
            <v>16.9346</v>
          </cell>
          <cell r="G73">
            <v>58.5916</v>
          </cell>
        </row>
        <row r="74">
          <cell r="B74">
            <v>162.55779999999999</v>
          </cell>
          <cell r="C74">
            <v>195.05430000000001</v>
          </cell>
          <cell r="D74">
            <v>47.265900000000002</v>
          </cell>
          <cell r="F74">
            <v>17.023700000000002</v>
          </cell>
          <cell r="G74">
            <v>58.586100000000002</v>
          </cell>
        </row>
        <row r="75">
          <cell r="B75">
            <v>162.04329999999999</v>
          </cell>
          <cell r="C75">
            <v>198.0609</v>
          </cell>
          <cell r="D75">
            <v>47.6173</v>
          </cell>
          <cell r="F75">
            <v>17.096599999999999</v>
          </cell>
          <cell r="G75">
            <v>58.575800000000001</v>
          </cell>
        </row>
        <row r="76">
          <cell r="B76">
            <v>161.55590000000001</v>
          </cell>
          <cell r="C76">
            <v>200.5592</v>
          </cell>
          <cell r="D76">
            <v>47.978200000000001</v>
          </cell>
          <cell r="F76">
            <v>17.157599999999999</v>
          </cell>
          <cell r="G76">
            <v>58.560499999999998</v>
          </cell>
        </row>
        <row r="77">
          <cell r="B77">
            <v>161.09630000000001</v>
          </cell>
          <cell r="C77">
            <v>202.27099999999999</v>
          </cell>
          <cell r="D77">
            <v>48.3474</v>
          </cell>
          <cell r="F77">
            <v>17.209499999999998</v>
          </cell>
          <cell r="G77">
            <v>58.5441</v>
          </cell>
        </row>
        <row r="78">
          <cell r="B78">
            <v>160.67670000000001</v>
          </cell>
          <cell r="C78">
            <v>140.5967</v>
          </cell>
          <cell r="D78">
            <v>48.72</v>
          </cell>
          <cell r="F78">
            <v>21.5319</v>
          </cell>
          <cell r="G78">
            <v>58.526299999999999</v>
          </cell>
        </row>
        <row r="79">
          <cell r="B79">
            <v>160.30099999999999</v>
          </cell>
          <cell r="C79">
            <v>122.3737</v>
          </cell>
          <cell r="D79">
            <v>49.095100000000002</v>
          </cell>
          <cell r="F79">
            <v>22.197099999999999</v>
          </cell>
          <cell r="G79">
            <v>58.508000000000003</v>
          </cell>
        </row>
        <row r="80">
          <cell r="B80">
            <v>159.9699</v>
          </cell>
          <cell r="C80">
            <v>107.214</v>
          </cell>
          <cell r="D80">
            <v>49.471899999999998</v>
          </cell>
          <cell r="F80">
            <v>22.693899999999999</v>
          </cell>
          <cell r="G80">
            <v>63.683599999999998</v>
          </cell>
        </row>
        <row r="81">
          <cell r="B81">
            <v>159.68350000000001</v>
          </cell>
          <cell r="C81">
            <v>94.189800000000005</v>
          </cell>
          <cell r="D81">
            <v>49.849299999999999</v>
          </cell>
          <cell r="F81">
            <v>23.081499999999998</v>
          </cell>
          <cell r="G81">
            <v>65.234700000000004</v>
          </cell>
        </row>
        <row r="82">
          <cell r="B82">
            <v>159.44210000000001</v>
          </cell>
          <cell r="C82">
            <v>82.671099999999996</v>
          </cell>
          <cell r="D82">
            <v>50.226500000000001</v>
          </cell>
          <cell r="F82">
            <v>23.396899999999999</v>
          </cell>
          <cell r="G82">
            <v>66.588700000000003</v>
          </cell>
        </row>
        <row r="83">
          <cell r="B83">
            <v>159.21690000000001</v>
          </cell>
          <cell r="C83">
            <v>78.800799999999995</v>
          </cell>
          <cell r="D83">
            <v>50.6646</v>
          </cell>
          <cell r="F83">
            <v>23.570399999999999</v>
          </cell>
          <cell r="G83">
            <v>67.893199999999993</v>
          </cell>
        </row>
        <row r="84">
          <cell r="B84">
            <v>159.0283</v>
          </cell>
          <cell r="C84">
            <v>75.708100000000002</v>
          </cell>
          <cell r="D84">
            <v>51.094099999999997</v>
          </cell>
          <cell r="F84">
            <v>23.709900000000001</v>
          </cell>
          <cell r="G84">
            <v>69.206299999999999</v>
          </cell>
        </row>
        <row r="85">
          <cell r="B85">
            <v>158.8766</v>
          </cell>
          <cell r="C85">
            <v>73.186400000000006</v>
          </cell>
          <cell r="D85">
            <v>51.514299999999999</v>
          </cell>
          <cell r="F85">
            <v>23.8249</v>
          </cell>
          <cell r="G85">
            <v>70.485200000000006</v>
          </cell>
        </row>
        <row r="86">
          <cell r="B86">
            <v>158.7619</v>
          </cell>
          <cell r="C86">
            <v>71.090800000000002</v>
          </cell>
          <cell r="D86">
            <v>51.924500000000002</v>
          </cell>
          <cell r="F86">
            <v>23.921700000000001</v>
          </cell>
          <cell r="G86">
            <v>71.757400000000004</v>
          </cell>
        </row>
        <row r="87">
          <cell r="B87">
            <v>158.68459999999999</v>
          </cell>
          <cell r="C87">
            <v>66.463200000000001</v>
          </cell>
          <cell r="D87">
            <v>52.323999999999998</v>
          </cell>
          <cell r="F87">
            <v>24.0046</v>
          </cell>
          <cell r="G87">
            <v>73.055899999999994</v>
          </cell>
        </row>
        <row r="88">
          <cell r="B88">
            <v>158.64410000000001</v>
          </cell>
          <cell r="C88">
            <v>104.9402</v>
          </cell>
          <cell r="D88">
            <v>52.769199999999998</v>
          </cell>
          <cell r="F88">
            <v>28.353999999999999</v>
          </cell>
          <cell r="G88">
            <v>74.384799999999998</v>
          </cell>
        </row>
        <row r="89">
          <cell r="B89">
            <v>158.64070000000001</v>
          </cell>
          <cell r="C89">
            <v>114.9256</v>
          </cell>
          <cell r="D89">
            <v>53.202100000000002</v>
          </cell>
          <cell r="F89">
            <v>29.042899999999999</v>
          </cell>
          <cell r="G89">
            <v>75.747100000000003</v>
          </cell>
        </row>
        <row r="90">
          <cell r="B90">
            <v>158.67449999999999</v>
          </cell>
          <cell r="C90">
            <v>122.7565</v>
          </cell>
          <cell r="D90">
            <v>53.622399999999999</v>
          </cell>
          <cell r="F90">
            <v>29.560700000000001</v>
          </cell>
          <cell r="G90">
            <v>77.056600000000003</v>
          </cell>
        </row>
        <row r="91">
          <cell r="B91">
            <v>158.7457</v>
          </cell>
          <cell r="C91">
            <v>129.1182</v>
          </cell>
          <cell r="D91">
            <v>54.029299999999999</v>
          </cell>
          <cell r="F91">
            <v>29.966899999999999</v>
          </cell>
          <cell r="G91">
            <v>78.403400000000005</v>
          </cell>
        </row>
        <row r="92">
          <cell r="B92">
            <v>158.8545</v>
          </cell>
          <cell r="C92">
            <v>134.46629999999999</v>
          </cell>
          <cell r="D92">
            <v>54.422600000000003</v>
          </cell>
          <cell r="F92">
            <v>30.298999999999999</v>
          </cell>
          <cell r="G92">
            <v>79.782799999999995</v>
          </cell>
        </row>
        <row r="93">
          <cell r="B93">
            <v>158.2911</v>
          </cell>
          <cell r="C93">
            <v>135.8836</v>
          </cell>
          <cell r="D93">
            <v>54.084499999999998</v>
          </cell>
          <cell r="F93">
            <v>30.487400000000001</v>
          </cell>
          <cell r="G93">
            <v>81.195499999999996</v>
          </cell>
        </row>
        <row r="94">
          <cell r="B94">
            <v>157.6482</v>
          </cell>
          <cell r="C94">
            <v>136.86699999999999</v>
          </cell>
          <cell r="D94">
            <v>53.624699999999997</v>
          </cell>
          <cell r="F94">
            <v>30.6401</v>
          </cell>
          <cell r="G94">
            <v>82.530900000000003</v>
          </cell>
        </row>
        <row r="95">
          <cell r="B95">
            <v>157.22489999999999</v>
          </cell>
          <cell r="C95">
            <v>137.47190000000001</v>
          </cell>
          <cell r="D95">
            <v>53.048099999999998</v>
          </cell>
          <cell r="F95">
            <v>30.766999999999999</v>
          </cell>
          <cell r="G95">
            <v>83.099000000000004</v>
          </cell>
        </row>
        <row r="96">
          <cell r="B96">
            <v>131.19669999999999</v>
          </cell>
          <cell r="C96">
            <v>137.78399999999999</v>
          </cell>
          <cell r="D96">
            <v>52.359000000000002</v>
          </cell>
          <cell r="F96">
            <v>30.874500000000001</v>
          </cell>
          <cell r="G96">
            <v>83.699299999999994</v>
          </cell>
        </row>
        <row r="97">
          <cell r="B97">
            <v>124.191</v>
          </cell>
          <cell r="C97">
            <v>141.11330000000001</v>
          </cell>
          <cell r="D97">
            <v>51.561799999999998</v>
          </cell>
          <cell r="F97">
            <v>30.966999999999999</v>
          </cell>
          <cell r="G97">
            <v>84.302199999999999</v>
          </cell>
        </row>
        <row r="98">
          <cell r="B98">
            <v>117.44410000000001</v>
          </cell>
          <cell r="C98">
            <v>157.8014</v>
          </cell>
          <cell r="D98">
            <v>50.658799999999999</v>
          </cell>
          <cell r="F98">
            <v>35.325000000000003</v>
          </cell>
          <cell r="G98">
            <v>84.907700000000006</v>
          </cell>
        </row>
        <row r="99">
          <cell r="B99">
            <v>110.8853</v>
          </cell>
          <cell r="C99">
            <v>163.2698</v>
          </cell>
          <cell r="D99">
            <v>49.6554</v>
          </cell>
          <cell r="F99">
            <v>36.021599999999999</v>
          </cell>
          <cell r="G99">
            <v>85.519900000000007</v>
          </cell>
        </row>
        <row r="100">
          <cell r="B100">
            <v>104.46339999999999</v>
          </cell>
          <cell r="C100">
            <v>167.92420000000001</v>
          </cell>
          <cell r="D100">
            <v>48.555100000000003</v>
          </cell>
          <cell r="F100">
            <v>36.546300000000002</v>
          </cell>
          <cell r="G100">
            <v>86.147400000000005</v>
          </cell>
        </row>
        <row r="101">
          <cell r="B101">
            <v>98.141300000000001</v>
          </cell>
          <cell r="C101">
            <v>171.97069999999999</v>
          </cell>
          <cell r="D101">
            <v>47.361199999999997</v>
          </cell>
          <cell r="F101">
            <v>36.958799999999997</v>
          </cell>
          <cell r="G101">
            <v>84.553200000000004</v>
          </cell>
        </row>
        <row r="102">
          <cell r="B102">
            <v>91.891599999999997</v>
          </cell>
          <cell r="C102">
            <v>175.55410000000001</v>
          </cell>
          <cell r="D102">
            <v>46.076900000000002</v>
          </cell>
          <cell r="F102">
            <v>37.296500000000002</v>
          </cell>
          <cell r="G102">
            <v>82.8035</v>
          </cell>
        </row>
        <row r="103">
          <cell r="B103">
            <v>85.505200000000002</v>
          </cell>
          <cell r="C103">
            <v>177.3775</v>
          </cell>
          <cell r="D103">
            <v>44.758099999999999</v>
          </cell>
          <cell r="F103">
            <v>37.49</v>
          </cell>
          <cell r="G103">
            <v>80.899299999999997</v>
          </cell>
        </row>
        <row r="104">
          <cell r="B104">
            <v>79.185199999999995</v>
          </cell>
          <cell r="C104">
            <v>179.5805</v>
          </cell>
          <cell r="D104">
            <v>43.403100000000002</v>
          </cell>
          <cell r="F104">
            <v>37.647300000000001</v>
          </cell>
          <cell r="G104">
            <v>78.841999999999999</v>
          </cell>
        </row>
        <row r="105">
          <cell r="B105">
            <v>72.920100000000005</v>
          </cell>
          <cell r="C105">
            <v>181.5727</v>
          </cell>
          <cell r="D105">
            <v>42.014299999999999</v>
          </cell>
          <cell r="F105">
            <v>37.778300000000002</v>
          </cell>
          <cell r="G105">
            <v>76.688100000000006</v>
          </cell>
        </row>
        <row r="106">
          <cell r="B106">
            <v>66.674099999999996</v>
          </cell>
          <cell r="C106">
            <v>183.39840000000001</v>
          </cell>
          <cell r="D106">
            <v>40.594200000000001</v>
          </cell>
          <cell r="F106">
            <v>37.889499999999998</v>
          </cell>
          <cell r="G106">
            <v>74.512900000000002</v>
          </cell>
        </row>
        <row r="107">
          <cell r="B107">
            <v>60.507100000000001</v>
          </cell>
          <cell r="C107">
            <v>185.0909</v>
          </cell>
          <cell r="D107">
            <v>39.145099999999999</v>
          </cell>
          <cell r="F107">
            <v>37.985199999999999</v>
          </cell>
          <cell r="G107">
            <v>71.146199999999993</v>
          </cell>
        </row>
        <row r="108">
          <cell r="B108">
            <v>54.305799999999998</v>
          </cell>
          <cell r="C108">
            <v>194.00739999999999</v>
          </cell>
          <cell r="D108">
            <v>37.6905</v>
          </cell>
          <cell r="F108">
            <v>53.040300000000002</v>
          </cell>
          <cell r="G108">
            <v>54.421100000000003</v>
          </cell>
        </row>
        <row r="109">
          <cell r="B109">
            <v>48.154800000000002</v>
          </cell>
          <cell r="C109">
            <v>198.3433</v>
          </cell>
          <cell r="D109">
            <v>36.232599999999998</v>
          </cell>
          <cell r="F109">
            <v>55.3048</v>
          </cell>
          <cell r="G109">
            <v>47.512799999999999</v>
          </cell>
        </row>
        <row r="110">
          <cell r="B110">
            <v>42.050699999999999</v>
          </cell>
          <cell r="C110">
            <v>202.5438</v>
          </cell>
          <cell r="D110">
            <v>34.773099999999999</v>
          </cell>
          <cell r="F110">
            <v>56.987900000000003</v>
          </cell>
          <cell r="G110">
            <v>40.835799999999999</v>
          </cell>
        </row>
        <row r="111">
          <cell r="B111">
            <v>39.629300000000001</v>
          </cell>
          <cell r="C111">
            <v>206.69589999999999</v>
          </cell>
          <cell r="D111">
            <v>33.314</v>
          </cell>
          <cell r="F111">
            <v>58.2956</v>
          </cell>
          <cell r="G111">
            <v>34.353499999999997</v>
          </cell>
        </row>
        <row r="112">
          <cell r="B112">
            <v>37.250399999999999</v>
          </cell>
          <cell r="C112">
            <v>210.69929999999999</v>
          </cell>
          <cell r="D112">
            <v>31.857199999999999</v>
          </cell>
          <cell r="F112">
            <v>59.356400000000001</v>
          </cell>
          <cell r="G112">
            <v>28.0367</v>
          </cell>
        </row>
        <row r="113">
          <cell r="B113">
            <v>34.912100000000002</v>
          </cell>
          <cell r="C113">
            <v>214.3486</v>
          </cell>
          <cell r="D113">
            <v>30.4041</v>
          </cell>
          <cell r="F113">
            <v>59.925400000000003</v>
          </cell>
          <cell r="G113">
            <v>24.028700000000001</v>
          </cell>
        </row>
        <row r="114">
          <cell r="B114">
            <v>32.613199999999999</v>
          </cell>
          <cell r="C114">
            <v>217.6173</v>
          </cell>
          <cell r="D114">
            <v>28.956399999999999</v>
          </cell>
          <cell r="F114">
            <v>60.379300000000001</v>
          </cell>
          <cell r="G114">
            <v>20.4267</v>
          </cell>
        </row>
        <row r="115">
          <cell r="B115">
            <v>30.352499999999999</v>
          </cell>
          <cell r="C115">
            <v>221.01140000000001</v>
          </cell>
          <cell r="D115">
            <v>27.515599999999999</v>
          </cell>
          <cell r="F115">
            <v>60.751199999999997</v>
          </cell>
          <cell r="G115">
            <v>17.178799999999999</v>
          </cell>
        </row>
        <row r="116">
          <cell r="B116">
            <v>28.129100000000001</v>
          </cell>
          <cell r="C116">
            <v>224.5069</v>
          </cell>
          <cell r="D116">
            <v>26.083100000000002</v>
          </cell>
          <cell r="F116">
            <v>61.062600000000003</v>
          </cell>
          <cell r="G116">
            <v>14.305300000000001</v>
          </cell>
        </row>
        <row r="117">
          <cell r="B117">
            <v>25.968900000000001</v>
          </cell>
          <cell r="C117">
            <v>229.84379999999999</v>
          </cell>
          <cell r="D117">
            <v>24.6601</v>
          </cell>
          <cell r="F117">
            <v>61.328000000000003</v>
          </cell>
          <cell r="G117">
            <v>13.082100000000001</v>
          </cell>
        </row>
        <row r="118">
          <cell r="B118">
            <v>18.226500000000001</v>
          </cell>
          <cell r="C118">
            <v>286.37520000000001</v>
          </cell>
          <cell r="D118">
            <v>23.528700000000001</v>
          </cell>
          <cell r="F118">
            <v>82.945499999999996</v>
          </cell>
          <cell r="G118">
            <v>126.9132</v>
          </cell>
        </row>
        <row r="119">
          <cell r="B119">
            <v>15.0411</v>
          </cell>
          <cell r="C119">
            <v>304.7174</v>
          </cell>
          <cell r="D119">
            <v>22.546199999999999</v>
          </cell>
          <cell r="F119">
            <v>86.275999999999996</v>
          </cell>
          <cell r="G119">
            <v>149.64179999999999</v>
          </cell>
        </row>
        <row r="120">
          <cell r="B120">
            <v>12.121</v>
          </cell>
          <cell r="C120">
            <v>319.57850000000002</v>
          </cell>
          <cell r="D120">
            <v>21.707000000000001</v>
          </cell>
          <cell r="F120">
            <v>88.763999999999996</v>
          </cell>
          <cell r="G120">
            <v>171.48429999999999</v>
          </cell>
        </row>
        <row r="121">
          <cell r="B121">
            <v>9.4383999999999997</v>
          </cell>
          <cell r="C121">
            <v>331.78089999999997</v>
          </cell>
          <cell r="D121">
            <v>21.005700000000001</v>
          </cell>
          <cell r="F121">
            <v>90.705799999999996</v>
          </cell>
          <cell r="G121">
            <v>192.66640000000001</v>
          </cell>
        </row>
        <row r="122">
          <cell r="B122">
            <v>6.9715999999999996</v>
          </cell>
          <cell r="C122">
            <v>342.05149999999998</v>
          </cell>
          <cell r="D122">
            <v>20.437200000000001</v>
          </cell>
          <cell r="F122">
            <v>92.286299999999997</v>
          </cell>
          <cell r="G122">
            <v>213.74680000000001</v>
          </cell>
        </row>
        <row r="123">
          <cell r="B123">
            <v>4.7073999999999998</v>
          </cell>
          <cell r="C123">
            <v>348.09750000000003</v>
          </cell>
          <cell r="D123">
            <v>19.9971</v>
          </cell>
          <cell r="F123">
            <v>93.1571</v>
          </cell>
          <cell r="G123">
            <v>236.1474</v>
          </cell>
        </row>
        <row r="124">
          <cell r="B124">
            <v>2.6280999999999999</v>
          </cell>
          <cell r="C124">
            <v>353.04469999999998</v>
          </cell>
          <cell r="D124">
            <v>19.680900000000001</v>
          </cell>
          <cell r="F124">
            <v>93.857299999999995</v>
          </cell>
          <cell r="G124">
            <v>258.24740000000003</v>
          </cell>
        </row>
        <row r="125">
          <cell r="B125">
            <v>0.72209999999999996</v>
          </cell>
          <cell r="C125">
            <v>357.1549</v>
          </cell>
          <cell r="D125">
            <v>19.4847</v>
          </cell>
          <cell r="F125">
            <v>94.434700000000007</v>
          </cell>
          <cell r="G125">
            <v>279.95209999999997</v>
          </cell>
        </row>
        <row r="126">
          <cell r="B126">
            <v>-1.02</v>
          </cell>
          <cell r="C126">
            <v>362.41230000000002</v>
          </cell>
          <cell r="D126">
            <v>19.404900000000001</v>
          </cell>
          <cell r="F126">
            <v>94.920900000000003</v>
          </cell>
          <cell r="G126">
            <v>208.34129999999999</v>
          </cell>
        </row>
        <row r="127">
          <cell r="B127">
            <v>-2.6065</v>
          </cell>
          <cell r="C127">
            <v>366.64850000000001</v>
          </cell>
          <cell r="D127">
            <v>19.437799999999999</v>
          </cell>
          <cell r="F127">
            <v>95.337100000000007</v>
          </cell>
          <cell r="G127">
            <v>210.886</v>
          </cell>
        </row>
        <row r="128">
          <cell r="B128">
            <v>-4.0918000000000001</v>
          </cell>
          <cell r="C128">
            <v>481.92829999999998</v>
          </cell>
          <cell r="D128">
            <v>16.696999999999999</v>
          </cell>
          <cell r="F128">
            <v>129.91909999999999</v>
          </cell>
          <cell r="G128">
            <v>205.2209</v>
          </cell>
        </row>
        <row r="129">
          <cell r="B129">
            <v>-5.4755000000000003</v>
          </cell>
          <cell r="C129">
            <v>517.55070000000001</v>
          </cell>
          <cell r="D129">
            <v>16.318200000000001</v>
          </cell>
          <cell r="F129">
            <v>135.2433</v>
          </cell>
          <cell r="G129">
            <v>201.86850000000001</v>
          </cell>
        </row>
        <row r="130">
          <cell r="B130">
            <v>-6.7626999999999997</v>
          </cell>
          <cell r="C130">
            <v>546.07460000000003</v>
          </cell>
          <cell r="D130">
            <v>16.0138</v>
          </cell>
          <cell r="F130">
            <v>139.22069999999999</v>
          </cell>
          <cell r="G130">
            <v>198.8176</v>
          </cell>
        </row>
        <row r="131">
          <cell r="B131">
            <v>-7.9615</v>
          </cell>
          <cell r="C131">
            <v>572.03959999999995</v>
          </cell>
          <cell r="D131">
            <v>15.778</v>
          </cell>
          <cell r="F131">
            <v>142.32490000000001</v>
          </cell>
          <cell r="G131">
            <v>196.17920000000001</v>
          </cell>
        </row>
        <row r="132">
          <cell r="B132">
            <v>-9.0786999999999995</v>
          </cell>
          <cell r="C132">
            <v>593.94060000000002</v>
          </cell>
          <cell r="D132">
            <v>15.605700000000001</v>
          </cell>
          <cell r="F132">
            <v>144.85169999999999</v>
          </cell>
          <cell r="G132">
            <v>192.91749999999999</v>
          </cell>
        </row>
        <row r="133">
          <cell r="B133">
            <v>-9.0747</v>
          </cell>
          <cell r="C133">
            <v>603.87249999999995</v>
          </cell>
          <cell r="D133">
            <v>15.4787</v>
          </cell>
          <cell r="F133">
            <v>146.2433</v>
          </cell>
          <cell r="G133">
            <v>181.1651</v>
          </cell>
        </row>
        <row r="134">
          <cell r="B134">
            <v>-9.0297000000000001</v>
          </cell>
          <cell r="C134">
            <v>612.0308</v>
          </cell>
          <cell r="D134">
            <v>15.393000000000001</v>
          </cell>
          <cell r="F134">
            <v>147.3621</v>
          </cell>
          <cell r="G134">
            <v>169.52440000000001</v>
          </cell>
        </row>
        <row r="135">
          <cell r="B135">
            <v>-8.9679000000000002</v>
          </cell>
          <cell r="C135">
            <v>619.05269999999996</v>
          </cell>
          <cell r="D135">
            <v>15.3453</v>
          </cell>
          <cell r="F135">
            <v>148.28479999999999</v>
          </cell>
          <cell r="G135">
            <v>157.9246</v>
          </cell>
        </row>
        <row r="136">
          <cell r="B136">
            <v>-8.8714999999999993</v>
          </cell>
          <cell r="C136">
            <v>629.61329999999998</v>
          </cell>
          <cell r="D136">
            <v>15.3323</v>
          </cell>
          <cell r="F136">
            <v>149.06180000000001</v>
          </cell>
          <cell r="G136">
            <v>147.83500000000001</v>
          </cell>
        </row>
        <row r="137">
          <cell r="B137">
            <v>-9.2577999999999996</v>
          </cell>
          <cell r="C137">
            <v>638.01210000000003</v>
          </cell>
          <cell r="D137">
            <v>13.565200000000001</v>
          </cell>
          <cell r="F137">
            <v>149.7269</v>
          </cell>
          <cell r="G137">
            <v>114.46299999999999</v>
          </cell>
        </row>
        <row r="138">
          <cell r="B138">
            <v>-9.5349000000000004</v>
          </cell>
          <cell r="C138">
            <v>567.11810000000003</v>
          </cell>
          <cell r="D138">
            <v>11.1775</v>
          </cell>
          <cell r="F138">
            <v>184.52449999999999</v>
          </cell>
          <cell r="G138">
            <v>100.09699999999999</v>
          </cell>
        </row>
        <row r="139">
          <cell r="B139">
            <v>-9.7591000000000001</v>
          </cell>
          <cell r="C139">
            <v>547.71439999999996</v>
          </cell>
          <cell r="D139">
            <v>8.641</v>
          </cell>
          <cell r="F139">
            <v>190.03749999999999</v>
          </cell>
          <cell r="G139">
            <v>85.372100000000003</v>
          </cell>
        </row>
        <row r="140">
          <cell r="B140">
            <v>-9.9341000000000008</v>
          </cell>
          <cell r="C140">
            <v>531.04510000000005</v>
          </cell>
          <cell r="D140">
            <v>5.9631999999999996</v>
          </cell>
          <cell r="F140">
            <v>194.18129999999999</v>
          </cell>
          <cell r="G140">
            <v>71.251900000000006</v>
          </cell>
        </row>
        <row r="141">
          <cell r="B141">
            <v>-9.5634999999999994</v>
          </cell>
          <cell r="C141">
            <v>516.3519</v>
          </cell>
          <cell r="D141">
            <v>3.1514000000000002</v>
          </cell>
          <cell r="F141">
            <v>197.43289999999999</v>
          </cell>
          <cell r="G141">
            <v>64.849999999999994</v>
          </cell>
        </row>
        <row r="142">
          <cell r="B142">
            <v>-9.1507000000000005</v>
          </cell>
          <cell r="C142">
            <v>503.09449999999998</v>
          </cell>
          <cell r="D142">
            <v>0.21199999999999999</v>
          </cell>
          <cell r="F142">
            <v>200.0908</v>
          </cell>
          <cell r="G142">
            <v>58.780500000000004</v>
          </cell>
        </row>
        <row r="143">
          <cell r="B143">
            <v>-8.7352000000000007</v>
          </cell>
          <cell r="C143">
            <v>501.64350000000002</v>
          </cell>
          <cell r="D143">
            <v>-2.6383999999999999</v>
          </cell>
          <cell r="F143">
            <v>201.5993</v>
          </cell>
          <cell r="G143">
            <v>55.919600000000003</v>
          </cell>
        </row>
        <row r="144">
          <cell r="B144">
            <v>-8.32</v>
          </cell>
          <cell r="C144">
            <v>500.90199999999999</v>
          </cell>
          <cell r="D144">
            <v>-5.6405000000000003</v>
          </cell>
          <cell r="F144">
            <v>202.82259999999999</v>
          </cell>
          <cell r="G144">
            <v>50.358400000000003</v>
          </cell>
        </row>
        <row r="145">
          <cell r="B145">
            <v>-7.9936999999999996</v>
          </cell>
          <cell r="C145">
            <v>500.34199999999998</v>
          </cell>
          <cell r="D145">
            <v>-8.7889999999999997</v>
          </cell>
          <cell r="F145">
            <v>203.8389</v>
          </cell>
          <cell r="G145">
            <v>44.8217</v>
          </cell>
        </row>
        <row r="146">
          <cell r="B146">
            <v>-7.4802999999999997</v>
          </cell>
          <cell r="C146">
            <v>507.57589999999999</v>
          </cell>
          <cell r="D146">
            <v>-12.0787</v>
          </cell>
          <cell r="F146">
            <v>233.7021</v>
          </cell>
          <cell r="G146">
            <v>39.495199999999997</v>
          </cell>
        </row>
        <row r="147">
          <cell r="B147">
            <v>-7.0938999999999997</v>
          </cell>
          <cell r="C147">
            <v>511.58980000000003</v>
          </cell>
          <cell r="D147">
            <v>-14.090400000000001</v>
          </cell>
          <cell r="F147">
            <v>238.68709999999999</v>
          </cell>
          <cell r="G147">
            <v>35.441699999999997</v>
          </cell>
        </row>
        <row r="148">
          <cell r="B148">
            <v>-7.0140000000000002</v>
          </cell>
        </row>
        <row r="149">
          <cell r="B149">
            <v>-5.7965999999999998</v>
          </cell>
        </row>
        <row r="150">
          <cell r="B150">
            <v>-4.3013000000000003</v>
          </cell>
        </row>
        <row r="151">
          <cell r="B151">
            <v>-2.5464000000000002</v>
          </cell>
        </row>
        <row r="152">
          <cell r="B152">
            <v>-0.54900000000000004</v>
          </cell>
        </row>
        <row r="153">
          <cell r="B153">
            <v>1.6652</v>
          </cell>
        </row>
        <row r="154">
          <cell r="B154">
            <v>4.0814000000000004</v>
          </cell>
        </row>
        <row r="155">
          <cell r="B155">
            <v>6.6863000000000001</v>
          </cell>
        </row>
        <row r="156">
          <cell r="B156">
            <v>9.4656000000000002</v>
          </cell>
        </row>
        <row r="157">
          <cell r="B157">
            <v>12.420299999999999</v>
          </cell>
        </row>
      </sheetData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soline demand&gt;&gt;"/>
      <sheetName val="Demand and Capacity"/>
      <sheetName val="Refinery gasoline yield"/>
      <sheetName val="Gasoline Demand"/>
      <sheetName val="Chart"/>
      <sheetName val="Jon Ruggles ethanol vs. oil&gt;&gt;"/>
      <sheetName val="Sheet1"/>
      <sheetName val="Sheet4"/>
      <sheetName val="Sheet2"/>
      <sheetName val="Sheet3"/>
      <sheetName val="Value chain&gt;&gt;"/>
      <sheetName val="value chain sharing"/>
      <sheetName val="value chain sharing (2006)"/>
      <sheetName val="Refining margins&gt;&gt;"/>
      <sheetName val="Ref mgn impact - waterfall #s"/>
      <sheetName val="McK USGC FCC margin"/>
      <sheetName val="EIA margin calculation"/>
      <sheetName val="US Imports over time"/>
      <sheetName val="US imports"/>
      <sheetName val="Demand growth to 2012"/>
      <sheetName val="Ref cap additions to 2012"/>
      <sheetName val="Refining segment curve data"/>
      <sheetName val="Mgn impact on Ind &amp; COP"/>
      <sheetName val="Conversion investment + creep"/>
      <sheetName val="R&amp;M Operating data"/>
      <sheetName val="Conversion investment impact"/>
      <sheetName val="3-2-1 crack spread"/>
      <sheetName val="EIA refining margins"/>
      <sheetName val="ethanol volume conversions"/>
      <sheetName val="Ethanol cost&gt;&gt;"/>
      <sheetName val="Eth econ - Biofuel KIP vs ECA"/>
      <sheetName val="capital recovery for ethanol"/>
      <sheetName val="Gas price-Biofuel vs ECA"/>
      <sheetName val="Nat gas prices"/>
      <sheetName val="Refining uplift&gt;&gt;"/>
      <sheetName val="ULR price data for Ronak"/>
      <sheetName val="Chart 1"/>
      <sheetName val="Sheet12"/>
      <sheetName val="Prices - raw data"/>
      <sheetName val="Data subset for charts"/>
      <sheetName val="Margins"/>
      <sheetName val="Price differentials"/>
      <sheetName val="Sheet10"/>
      <sheetName val="Rack analysis - Chicago"/>
      <sheetName val="Eth conv to RBOB"/>
      <sheetName val="Rack - select data"/>
      <sheetName val="Rack averages"/>
      <sheetName val="Rack pricing data - full"/>
      <sheetName val="CPI &amp; WTI data"/>
      <sheetName val="Definitions"/>
      <sheetName val="Corn forecasts&gt;&gt;"/>
      <sheetName val="corn forecast1"/>
      <sheetName val="data for chart"/>
      <sheetName val="Informa fcst"/>
      <sheetName val="all acres"/>
      <sheetName val="CRP"/>
      <sheetName val="soy"/>
      <sheetName val="cotton"/>
      <sheetName val="McK model summary"/>
      <sheetName val="model detail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>
        <row r="5">
          <cell r="B5">
            <v>2004</v>
          </cell>
          <cell r="C5">
            <v>2005</v>
          </cell>
          <cell r="D5">
            <v>2006</v>
          </cell>
          <cell r="E5">
            <v>2007</v>
          </cell>
          <cell r="F5">
            <v>2008</v>
          </cell>
          <cell r="G5">
            <v>2009</v>
          </cell>
          <cell r="H5">
            <v>2010</v>
          </cell>
          <cell r="I5">
            <v>2011</v>
          </cell>
          <cell r="J5">
            <v>2012</v>
          </cell>
          <cell r="K5">
            <v>2013</v>
          </cell>
          <cell r="L5">
            <v>2014</v>
          </cell>
          <cell r="M5">
            <v>2015</v>
          </cell>
        </row>
      </sheetData>
      <sheetData sheetId="55"/>
      <sheetData sheetId="56"/>
      <sheetData sheetId="57"/>
      <sheetData sheetId="58" refreshError="1"/>
      <sheetData sheetId="5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0"/>
  <sheetViews>
    <sheetView tabSelected="1" workbookViewId="0"/>
  </sheetViews>
  <sheetFormatPr defaultRowHeight="14.5"/>
  <cols>
    <col min="1" max="1" width="12.453125" customWidth="1"/>
    <col min="2" max="2" width="64.81640625" style="4" customWidth="1"/>
    <col min="3" max="3" width="19.26953125" customWidth="1"/>
  </cols>
  <sheetData>
    <row r="1" spans="1:2">
      <c r="A1" s="1" t="s">
        <v>6</v>
      </c>
    </row>
    <row r="3" spans="1:2">
      <c r="A3" s="1" t="s">
        <v>0</v>
      </c>
      <c r="B3" s="34" t="s">
        <v>60</v>
      </c>
    </row>
    <row r="4" spans="1:2">
      <c r="A4" s="1"/>
      <c r="B4" s="4" t="s">
        <v>61</v>
      </c>
    </row>
    <row r="5" spans="1:2">
      <c r="A5" s="1"/>
      <c r="B5" s="4">
        <v>2014</v>
      </c>
    </row>
    <row r="6" spans="1:2">
      <c r="A6" s="1"/>
      <c r="B6" s="4" t="s">
        <v>62</v>
      </c>
    </row>
    <row r="7" spans="1:2">
      <c r="A7" s="1"/>
      <c r="B7" s="4" t="s">
        <v>63</v>
      </c>
    </row>
    <row r="8" spans="1:2">
      <c r="A8" s="1"/>
      <c r="B8" s="4" t="s">
        <v>64</v>
      </c>
    </row>
    <row r="9" spans="1:2">
      <c r="A9" s="1"/>
    </row>
    <row r="10" spans="1:2" ht="29">
      <c r="A10" s="1"/>
      <c r="B10" s="40" t="s">
        <v>86</v>
      </c>
    </row>
    <row r="11" spans="1:2">
      <c r="A11" s="1"/>
      <c r="B11" s="4" t="s">
        <v>87</v>
      </c>
    </row>
    <row r="12" spans="1:2">
      <c r="A12" s="1"/>
      <c r="B12" s="4">
        <v>2013</v>
      </c>
    </row>
    <row r="13" spans="1:2">
      <c r="A13" s="1"/>
      <c r="B13" s="4" t="s">
        <v>90</v>
      </c>
    </row>
    <row r="14" spans="1:2">
      <c r="A14" s="1"/>
      <c r="B14" s="4" t="s">
        <v>88</v>
      </c>
    </row>
    <row r="15" spans="1:2">
      <c r="A15" s="1"/>
      <c r="B15" s="4" t="s">
        <v>89</v>
      </c>
    </row>
    <row r="16" spans="1:2">
      <c r="A16" s="1"/>
    </row>
    <row r="17" spans="1:1">
      <c r="A17" s="1" t="s">
        <v>9</v>
      </c>
    </row>
    <row r="18" spans="1:1">
      <c r="A18" s="5"/>
    </row>
    <row r="19" spans="1:1">
      <c r="A19" s="1" t="s">
        <v>10</v>
      </c>
    </row>
    <row r="20" spans="1:1">
      <c r="A20" s="5" t="s">
        <v>11</v>
      </c>
    </row>
    <row r="21" spans="1:1">
      <c r="A21" s="5" t="s">
        <v>12</v>
      </c>
    </row>
    <row r="22" spans="1:1">
      <c r="A22" s="5" t="s">
        <v>13</v>
      </c>
    </row>
    <row r="23" spans="1:1">
      <c r="A23" s="5"/>
    </row>
    <row r="24" spans="1:1">
      <c r="A24" s="1" t="s">
        <v>82</v>
      </c>
    </row>
    <row r="25" spans="1:1">
      <c r="A25" s="5">
        <f>3.412*10^12</f>
        <v>3412000000000</v>
      </c>
    </row>
    <row r="26" spans="1:1">
      <c r="A26" s="1"/>
    </row>
    <row r="27" spans="1:1">
      <c r="A27" s="1"/>
    </row>
    <row r="28" spans="1:1">
      <c r="A28" s="1"/>
    </row>
    <row r="29" spans="1:1">
      <c r="A29" s="1"/>
    </row>
    <row r="30" spans="1:1">
      <c r="A30" s="1"/>
    </row>
    <row r="31" spans="1:1">
      <c r="A31" s="1"/>
    </row>
    <row r="32" spans="1:1">
      <c r="A32" s="1"/>
    </row>
    <row r="33" spans="1:3">
      <c r="A33" s="1"/>
    </row>
    <row r="34" spans="1:3">
      <c r="A34" s="5"/>
    </row>
    <row r="35" spans="1:3">
      <c r="A35" s="5"/>
    </row>
    <row r="36" spans="1:3">
      <c r="A36" s="5"/>
    </row>
    <row r="37" spans="1:3">
      <c r="A37" s="5"/>
    </row>
    <row r="38" spans="1:3">
      <c r="A38" s="5"/>
    </row>
    <row r="39" spans="1:3">
      <c r="A39" s="5"/>
    </row>
    <row r="40" spans="1:3">
      <c r="A40" s="5"/>
      <c r="C40" s="3"/>
    </row>
  </sheetData>
  <pageMargins left="0.7" right="0.7" top="0.75" bottom="0.75" header="0.3" footer="0.3"/>
  <pageSetup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N7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4.5"/>
  <cols>
    <col min="1" max="1" width="25.90625" customWidth="1"/>
    <col min="2" max="2" width="9.26953125" customWidth="1"/>
  </cols>
  <sheetData>
    <row r="1" spans="1:40">
      <c r="A1" s="1" t="s">
        <v>1</v>
      </c>
      <c r="B1" s="1">
        <v>2014</v>
      </c>
      <c r="C1" s="1">
        <v>2015</v>
      </c>
      <c r="D1" s="1">
        <v>2016</v>
      </c>
      <c r="E1" s="1">
        <v>2017</v>
      </c>
      <c r="F1" s="1">
        <v>2018</v>
      </c>
      <c r="G1" s="1">
        <v>2019</v>
      </c>
      <c r="H1" s="1">
        <v>2020</v>
      </c>
      <c r="I1" s="1">
        <v>2021</v>
      </c>
      <c r="J1" s="1">
        <v>2022</v>
      </c>
      <c r="K1" s="1">
        <v>2023</v>
      </c>
      <c r="L1" s="1">
        <v>2024</v>
      </c>
      <c r="M1" s="1">
        <v>2025</v>
      </c>
      <c r="N1" s="1">
        <v>2026</v>
      </c>
      <c r="O1" s="1">
        <v>2027</v>
      </c>
      <c r="P1" s="1">
        <v>2028</v>
      </c>
      <c r="Q1" s="1">
        <v>2029</v>
      </c>
      <c r="R1" s="1">
        <v>2030</v>
      </c>
      <c r="S1" s="1">
        <v>2031</v>
      </c>
      <c r="T1" s="1">
        <v>2032</v>
      </c>
      <c r="U1" s="1">
        <v>2033</v>
      </c>
      <c r="V1" s="1">
        <v>2034</v>
      </c>
      <c r="W1" s="1">
        <v>2035</v>
      </c>
      <c r="X1" s="1">
        <v>2036</v>
      </c>
      <c r="Y1" s="1">
        <v>2037</v>
      </c>
      <c r="Z1" s="1">
        <v>2038</v>
      </c>
      <c r="AA1" s="1">
        <v>2039</v>
      </c>
      <c r="AB1" s="1">
        <v>2040</v>
      </c>
      <c r="AC1" s="1">
        <v>2041</v>
      </c>
      <c r="AD1" s="1">
        <v>2042</v>
      </c>
      <c r="AE1" s="1">
        <v>2043</v>
      </c>
      <c r="AF1" s="1">
        <v>2044</v>
      </c>
      <c r="AG1" s="1">
        <v>2045</v>
      </c>
      <c r="AH1" s="1">
        <v>2046</v>
      </c>
      <c r="AI1" s="1">
        <v>2047</v>
      </c>
      <c r="AJ1" s="1">
        <v>2048</v>
      </c>
      <c r="AK1" s="1">
        <v>2049</v>
      </c>
      <c r="AL1" s="1">
        <v>2050</v>
      </c>
      <c r="AM1" s="1"/>
      <c r="AN1" s="1"/>
    </row>
    <row r="2" spans="1:40">
      <c r="A2" s="1" t="s">
        <v>2</v>
      </c>
      <c r="B2">
        <f>'Total Fuel Use'!F12*'Component Frac of Fuel Use'!F13*BTU_per_TWh</f>
        <v>8645969534280.3545</v>
      </c>
      <c r="C2">
        <f>'Total Fuel Use'!G12*'Component Frac of Fuel Use'!G13*BTU_per_TWh</f>
        <v>8704575727590.6729</v>
      </c>
      <c r="D2">
        <f>'Total Fuel Use'!H12*'Component Frac of Fuel Use'!H13*BTU_per_TWh</f>
        <v>8762679865047.3994</v>
      </c>
      <c r="E2">
        <f>'Total Fuel Use'!I12*'Component Frac of Fuel Use'!I13*BTU_per_TWh</f>
        <v>8820281946650.5352</v>
      </c>
      <c r="F2">
        <f>'Total Fuel Use'!J12*'Component Frac of Fuel Use'!J13*BTU_per_TWh</f>
        <v>8877381972400.0723</v>
      </c>
      <c r="G2">
        <f>'Total Fuel Use'!K12*'Component Frac of Fuel Use'!K13*BTU_per_TWh</f>
        <v>8933979942296.0254</v>
      </c>
      <c r="H2">
        <f>'Total Fuel Use'!L12*'Component Frac of Fuel Use'!L13*BTU_per_TWh</f>
        <v>8990075856338.3887</v>
      </c>
      <c r="I2">
        <f>'Total Fuel Use'!M12*'Component Frac of Fuel Use'!M13*BTU_per_TWh</f>
        <v>9032756789239.2207</v>
      </c>
      <c r="J2">
        <f>'Total Fuel Use'!N12*'Component Frac of Fuel Use'!N13*BTU_per_TWh</f>
        <v>9075013986999.6191</v>
      </c>
      <c r="K2">
        <f>'Total Fuel Use'!O12*'Component Frac of Fuel Use'!O13*BTU_per_TWh</f>
        <v>9116847449619.5898</v>
      </c>
      <c r="L2">
        <f>'Total Fuel Use'!P12*'Component Frac of Fuel Use'!P13*BTU_per_TWh</f>
        <v>9158257177099.127</v>
      </c>
      <c r="M2">
        <f>'Total Fuel Use'!Q12*'Component Frac of Fuel Use'!Q13*BTU_per_TWh</f>
        <v>9199243169438.2363</v>
      </c>
      <c r="N2">
        <f>'Total Fuel Use'!R12*'Component Frac of Fuel Use'!R13*BTU_per_TWh</f>
        <v>9239805426636.9102</v>
      </c>
      <c r="O2">
        <f>'Total Fuel Use'!S12*'Component Frac of Fuel Use'!S13*BTU_per_TWh</f>
        <v>9279943948695.1562</v>
      </c>
      <c r="P2">
        <f>'Total Fuel Use'!T12*'Component Frac of Fuel Use'!T13*BTU_per_TWh</f>
        <v>9319658735612.9707</v>
      </c>
      <c r="Q2">
        <f>'Total Fuel Use'!U12*'Component Frac of Fuel Use'!U13*BTU_per_TWh</f>
        <v>9358949787390.3555</v>
      </c>
      <c r="R2">
        <f>'Total Fuel Use'!V12*'Component Frac of Fuel Use'!V13*BTU_per_TWh</f>
        <v>9397817104027.3066</v>
      </c>
      <c r="S2">
        <f>'Total Fuel Use'!W12*'Component Frac of Fuel Use'!W13*BTU_per_TWh</f>
        <v>9222338061851.1055</v>
      </c>
      <c r="T2">
        <f>'Total Fuel Use'!X12*'Component Frac of Fuel Use'!X13*BTU_per_TWh</f>
        <v>9046711573410.8145</v>
      </c>
      <c r="U2">
        <f>'Total Fuel Use'!Y12*'Component Frac of Fuel Use'!Y13*BTU_per_TWh</f>
        <v>8870937638706.4297</v>
      </c>
      <c r="V2">
        <f>'Total Fuel Use'!Z12*'Component Frac of Fuel Use'!Z13*BTU_per_TWh</f>
        <v>8695016257737.9521</v>
      </c>
      <c r="W2">
        <f>'Total Fuel Use'!AA12*'Component Frac of Fuel Use'!AA13*BTU_per_TWh</f>
        <v>8518947430505.3818</v>
      </c>
      <c r="X2">
        <f>'Total Fuel Use'!AB12*'Component Frac of Fuel Use'!AB13*BTU_per_TWh</f>
        <v>8342731157008.7139</v>
      </c>
      <c r="Y2">
        <f>'Total Fuel Use'!AC12*'Component Frac of Fuel Use'!AC13*BTU_per_TWh</f>
        <v>8166367437248.0176</v>
      </c>
      <c r="Z2">
        <f>'Total Fuel Use'!AD12*'Component Frac of Fuel Use'!AD13*BTU_per_TWh</f>
        <v>7989856271223.1631</v>
      </c>
      <c r="AA2">
        <f>'Total Fuel Use'!AE12*'Component Frac of Fuel Use'!AE13*BTU_per_TWh</f>
        <v>7813197658934.2158</v>
      </c>
      <c r="AB2">
        <f>'Total Fuel Use'!AF12*'Component Frac of Fuel Use'!AF13*BTU_per_TWh</f>
        <v>7636391600381.1758</v>
      </c>
      <c r="AC2">
        <f>'Total Fuel Use'!AG12*'Component Frac of Fuel Use'!AG13*BTU_per_TWh</f>
        <v>7430681391661.2451</v>
      </c>
      <c r="AD2">
        <f>'Total Fuel Use'!AH12*'Component Frac of Fuel Use'!AH13*BTU_per_TWh</f>
        <v>7226212188997.4395</v>
      </c>
      <c r="AE2">
        <f>'Total Fuel Use'!AI12*'Component Frac of Fuel Use'!AI13*BTU_per_TWh</f>
        <v>7022983992389.7559</v>
      </c>
      <c r="AF2">
        <f>'Total Fuel Use'!AJ12*'Component Frac of Fuel Use'!AJ13*BTU_per_TWh</f>
        <v>6820996801838.1934</v>
      </c>
      <c r="AG2">
        <f>'Total Fuel Use'!AK12*'Component Frac of Fuel Use'!AK13*BTU_per_TWh</f>
        <v>6620250617342.8115</v>
      </c>
      <c r="AH2">
        <f>'Total Fuel Use'!AL12*'Component Frac of Fuel Use'!AL13*BTU_per_TWh</f>
        <v>6420745438903.4961</v>
      </c>
      <c r="AI2">
        <f>'Total Fuel Use'!AM12*'Component Frac of Fuel Use'!AM13*BTU_per_TWh</f>
        <v>6222481266520.3008</v>
      </c>
      <c r="AJ2">
        <f>'Total Fuel Use'!AN12*'Component Frac of Fuel Use'!AN13*BTU_per_TWh</f>
        <v>6025458100193.2295</v>
      </c>
      <c r="AK2">
        <f>'Total Fuel Use'!AO12*'Component Frac of Fuel Use'!AO13*BTU_per_TWh</f>
        <v>5829675939922.2803</v>
      </c>
      <c r="AL2">
        <f>'Total Fuel Use'!AP12*'Component Frac of Fuel Use'!AP13*BTU_per_TWh</f>
        <v>5635134785707.4541</v>
      </c>
    </row>
    <row r="3" spans="1:40">
      <c r="A3" s="1" t="s">
        <v>3</v>
      </c>
      <c r="B3">
        <f>'Total Fuel Use'!F13*'Component Frac of Fuel Use'!$D20*BTU_per_TWh</f>
        <v>0</v>
      </c>
      <c r="C3">
        <f>'Total Fuel Use'!G13*'Component Frac of Fuel Use'!$D20*BTU_per_TWh</f>
        <v>0</v>
      </c>
      <c r="D3">
        <f>'Total Fuel Use'!H13*'Component Frac of Fuel Use'!$D20*BTU_per_TWh</f>
        <v>0</v>
      </c>
      <c r="E3">
        <f>'Total Fuel Use'!I13*'Component Frac of Fuel Use'!$D20*BTU_per_TWh</f>
        <v>0</v>
      </c>
      <c r="F3">
        <f>'Total Fuel Use'!J13*'Component Frac of Fuel Use'!$D20*BTU_per_TWh</f>
        <v>0</v>
      </c>
      <c r="G3">
        <f>'Total Fuel Use'!K13*'Component Frac of Fuel Use'!$D20*BTU_per_TWh</f>
        <v>0</v>
      </c>
      <c r="H3">
        <f>'Total Fuel Use'!L13*'Component Frac of Fuel Use'!$D20*BTU_per_TWh</f>
        <v>0</v>
      </c>
      <c r="I3">
        <f>'Total Fuel Use'!M13*'Component Frac of Fuel Use'!$D20*BTU_per_TWh</f>
        <v>0</v>
      </c>
      <c r="J3">
        <f>'Total Fuel Use'!N13*'Component Frac of Fuel Use'!$D20*BTU_per_TWh</f>
        <v>0</v>
      </c>
      <c r="K3">
        <f>'Total Fuel Use'!O13*'Component Frac of Fuel Use'!$D20*BTU_per_TWh</f>
        <v>0</v>
      </c>
      <c r="L3">
        <f>'Total Fuel Use'!P13*'Component Frac of Fuel Use'!$D20*BTU_per_TWh</f>
        <v>0</v>
      </c>
      <c r="M3">
        <f>'Total Fuel Use'!Q13*'Component Frac of Fuel Use'!$D20*BTU_per_TWh</f>
        <v>0</v>
      </c>
      <c r="N3">
        <f>'Total Fuel Use'!R13*'Component Frac of Fuel Use'!$D20*BTU_per_TWh</f>
        <v>0</v>
      </c>
      <c r="O3">
        <f>'Total Fuel Use'!S13*'Component Frac of Fuel Use'!$D20*BTU_per_TWh</f>
        <v>0</v>
      </c>
      <c r="P3">
        <f>'Total Fuel Use'!T13*'Component Frac of Fuel Use'!$D20*BTU_per_TWh</f>
        <v>0</v>
      </c>
      <c r="Q3">
        <f>'Total Fuel Use'!U13*'Component Frac of Fuel Use'!$D20*BTU_per_TWh</f>
        <v>0</v>
      </c>
      <c r="R3">
        <f>'Total Fuel Use'!V13*'Component Frac of Fuel Use'!$D20*BTU_per_TWh</f>
        <v>0</v>
      </c>
      <c r="S3">
        <f>'Total Fuel Use'!W13*'Component Frac of Fuel Use'!$D20*BTU_per_TWh</f>
        <v>0</v>
      </c>
      <c r="T3">
        <f>'Total Fuel Use'!X13*'Component Frac of Fuel Use'!$D20*BTU_per_TWh</f>
        <v>0</v>
      </c>
      <c r="U3">
        <f>'Total Fuel Use'!Y13*'Component Frac of Fuel Use'!$D20*BTU_per_TWh</f>
        <v>0</v>
      </c>
      <c r="V3">
        <f>'Total Fuel Use'!Z13*'Component Frac of Fuel Use'!$D20*BTU_per_TWh</f>
        <v>0</v>
      </c>
      <c r="W3">
        <f>'Total Fuel Use'!AA13*'Component Frac of Fuel Use'!$D20*BTU_per_TWh</f>
        <v>0</v>
      </c>
      <c r="X3">
        <f>'Total Fuel Use'!AB13*'Component Frac of Fuel Use'!$D20*BTU_per_TWh</f>
        <v>0</v>
      </c>
      <c r="Y3">
        <f>'Total Fuel Use'!AC13*'Component Frac of Fuel Use'!$D20*BTU_per_TWh</f>
        <v>0</v>
      </c>
      <c r="Z3">
        <f>'Total Fuel Use'!AD13*'Component Frac of Fuel Use'!$D20*BTU_per_TWh</f>
        <v>0</v>
      </c>
      <c r="AA3">
        <f>'Total Fuel Use'!AE13*'Component Frac of Fuel Use'!$D20*BTU_per_TWh</f>
        <v>0</v>
      </c>
      <c r="AB3">
        <f>'Total Fuel Use'!AF13*'Component Frac of Fuel Use'!$D20*BTU_per_TWh</f>
        <v>0</v>
      </c>
      <c r="AC3">
        <f>'Total Fuel Use'!AG13*'Component Frac of Fuel Use'!$D20*BTU_per_TWh</f>
        <v>0</v>
      </c>
      <c r="AD3">
        <f>'Total Fuel Use'!AH13*'Component Frac of Fuel Use'!$D20*BTU_per_TWh</f>
        <v>0</v>
      </c>
      <c r="AE3">
        <f>'Total Fuel Use'!AI13*'Component Frac of Fuel Use'!$D20*BTU_per_TWh</f>
        <v>0</v>
      </c>
      <c r="AF3">
        <f>'Total Fuel Use'!AJ13*'Component Frac of Fuel Use'!$D20*BTU_per_TWh</f>
        <v>0</v>
      </c>
      <c r="AG3">
        <f>'Total Fuel Use'!AK13*'Component Frac of Fuel Use'!$D20*BTU_per_TWh</f>
        <v>0</v>
      </c>
      <c r="AH3">
        <f>'Total Fuel Use'!AL13*'Component Frac of Fuel Use'!$D20*BTU_per_TWh</f>
        <v>0</v>
      </c>
      <c r="AI3">
        <f>'Total Fuel Use'!AM13*'Component Frac of Fuel Use'!$D20*BTU_per_TWh</f>
        <v>0</v>
      </c>
      <c r="AJ3">
        <f>'Total Fuel Use'!AN13*'Component Frac of Fuel Use'!$D20*BTU_per_TWh</f>
        <v>0</v>
      </c>
      <c r="AK3">
        <f>'Total Fuel Use'!AO13*'Component Frac of Fuel Use'!$D20*BTU_per_TWh</f>
        <v>0</v>
      </c>
      <c r="AL3">
        <f>'Total Fuel Use'!AP13*'Component Frac of Fuel Use'!$D20*BTU_per_TWh</f>
        <v>0</v>
      </c>
    </row>
    <row r="4" spans="1:40">
      <c r="A4" s="1" t="s">
        <v>4</v>
      </c>
      <c r="B4">
        <f>'Total Fuel Use'!F14*'Component Frac of Fuel Use'!$D21*BTU_per_TWh</f>
        <v>0</v>
      </c>
      <c r="C4">
        <f>'Total Fuel Use'!G14*'Component Frac of Fuel Use'!$D21*BTU_per_TWh</f>
        <v>0</v>
      </c>
      <c r="D4">
        <f>'Total Fuel Use'!H14*'Component Frac of Fuel Use'!$D21*BTU_per_TWh</f>
        <v>0</v>
      </c>
      <c r="E4">
        <f>'Total Fuel Use'!I14*'Component Frac of Fuel Use'!$D21*BTU_per_TWh</f>
        <v>0</v>
      </c>
      <c r="F4">
        <f>'Total Fuel Use'!J14*'Component Frac of Fuel Use'!$D21*BTU_per_TWh</f>
        <v>0</v>
      </c>
      <c r="G4">
        <f>'Total Fuel Use'!K14*'Component Frac of Fuel Use'!$D21*BTU_per_TWh</f>
        <v>0</v>
      </c>
      <c r="H4">
        <f>'Total Fuel Use'!L14*'Component Frac of Fuel Use'!$D21*BTU_per_TWh</f>
        <v>0</v>
      </c>
      <c r="I4">
        <f>'Total Fuel Use'!M14*'Component Frac of Fuel Use'!$D21*BTU_per_TWh</f>
        <v>0</v>
      </c>
      <c r="J4">
        <f>'Total Fuel Use'!N14*'Component Frac of Fuel Use'!$D21*BTU_per_TWh</f>
        <v>0</v>
      </c>
      <c r="K4">
        <f>'Total Fuel Use'!O14*'Component Frac of Fuel Use'!$D21*BTU_per_TWh</f>
        <v>0</v>
      </c>
      <c r="L4">
        <f>'Total Fuel Use'!P14*'Component Frac of Fuel Use'!$D21*BTU_per_TWh</f>
        <v>0</v>
      </c>
      <c r="M4">
        <f>'Total Fuel Use'!Q14*'Component Frac of Fuel Use'!$D21*BTU_per_TWh</f>
        <v>0</v>
      </c>
      <c r="N4">
        <f>'Total Fuel Use'!R14*'Component Frac of Fuel Use'!$D21*BTU_per_TWh</f>
        <v>0</v>
      </c>
      <c r="O4">
        <f>'Total Fuel Use'!S14*'Component Frac of Fuel Use'!$D21*BTU_per_TWh</f>
        <v>0</v>
      </c>
      <c r="P4">
        <f>'Total Fuel Use'!T14*'Component Frac of Fuel Use'!$D21*BTU_per_TWh</f>
        <v>0</v>
      </c>
      <c r="Q4">
        <f>'Total Fuel Use'!U14*'Component Frac of Fuel Use'!$D21*BTU_per_TWh</f>
        <v>0</v>
      </c>
      <c r="R4">
        <f>'Total Fuel Use'!V14*'Component Frac of Fuel Use'!$D21*BTU_per_TWh</f>
        <v>0</v>
      </c>
      <c r="S4">
        <f>'Total Fuel Use'!W14*'Component Frac of Fuel Use'!$D21*BTU_per_TWh</f>
        <v>0</v>
      </c>
      <c r="T4">
        <f>'Total Fuel Use'!X14*'Component Frac of Fuel Use'!$D21*BTU_per_TWh</f>
        <v>0</v>
      </c>
      <c r="U4">
        <f>'Total Fuel Use'!Y14*'Component Frac of Fuel Use'!$D21*BTU_per_TWh</f>
        <v>0</v>
      </c>
      <c r="V4">
        <f>'Total Fuel Use'!Z14*'Component Frac of Fuel Use'!$D21*BTU_per_TWh</f>
        <v>0</v>
      </c>
      <c r="W4">
        <f>'Total Fuel Use'!AA14*'Component Frac of Fuel Use'!$D21*BTU_per_TWh</f>
        <v>0</v>
      </c>
      <c r="X4">
        <f>'Total Fuel Use'!AB14*'Component Frac of Fuel Use'!$D21*BTU_per_TWh</f>
        <v>0</v>
      </c>
      <c r="Y4">
        <f>'Total Fuel Use'!AC14*'Component Frac of Fuel Use'!$D21*BTU_per_TWh</f>
        <v>0</v>
      </c>
      <c r="Z4">
        <f>'Total Fuel Use'!AD14*'Component Frac of Fuel Use'!$D21*BTU_per_TWh</f>
        <v>0</v>
      </c>
      <c r="AA4">
        <f>'Total Fuel Use'!AE14*'Component Frac of Fuel Use'!$D21*BTU_per_TWh</f>
        <v>0</v>
      </c>
      <c r="AB4">
        <f>'Total Fuel Use'!AF14*'Component Frac of Fuel Use'!$D21*BTU_per_TWh</f>
        <v>0</v>
      </c>
      <c r="AC4">
        <f>'Total Fuel Use'!AG14*'Component Frac of Fuel Use'!$D21*BTU_per_TWh</f>
        <v>0</v>
      </c>
      <c r="AD4">
        <f>'Total Fuel Use'!AH14*'Component Frac of Fuel Use'!$D21*BTU_per_TWh</f>
        <v>0</v>
      </c>
      <c r="AE4">
        <f>'Total Fuel Use'!AI14*'Component Frac of Fuel Use'!$D21*BTU_per_TWh</f>
        <v>0</v>
      </c>
      <c r="AF4">
        <f>'Total Fuel Use'!AJ14*'Component Frac of Fuel Use'!$D21*BTU_per_TWh</f>
        <v>0</v>
      </c>
      <c r="AG4">
        <f>'Total Fuel Use'!AK14*'Component Frac of Fuel Use'!$D21*BTU_per_TWh</f>
        <v>0</v>
      </c>
      <c r="AH4">
        <f>'Total Fuel Use'!AL14*'Component Frac of Fuel Use'!$D21*BTU_per_TWh</f>
        <v>0</v>
      </c>
      <c r="AI4">
        <f>'Total Fuel Use'!AM14*'Component Frac of Fuel Use'!$D21*BTU_per_TWh</f>
        <v>0</v>
      </c>
      <c r="AJ4">
        <f>'Total Fuel Use'!AN14*'Component Frac of Fuel Use'!$D21*BTU_per_TWh</f>
        <v>0</v>
      </c>
      <c r="AK4">
        <f>'Total Fuel Use'!AO14*'Component Frac of Fuel Use'!$D21*BTU_per_TWh</f>
        <v>0</v>
      </c>
      <c r="AL4">
        <f>'Total Fuel Use'!AP14*'Component Frac of Fuel Use'!$D21*BTU_per_TWh</f>
        <v>0</v>
      </c>
    </row>
    <row r="5" spans="1:40">
      <c r="A5" s="1" t="s">
        <v>5</v>
      </c>
      <c r="B5">
        <f>'Total Fuel Use'!F15*'Component Frac of Fuel Use'!$D22*BTU_per_TWh</f>
        <v>0</v>
      </c>
      <c r="C5">
        <f>'Total Fuel Use'!G15*'Component Frac of Fuel Use'!$D22*BTU_per_TWh</f>
        <v>0</v>
      </c>
      <c r="D5">
        <f>'Total Fuel Use'!H15*'Component Frac of Fuel Use'!$D22*BTU_per_TWh</f>
        <v>0</v>
      </c>
      <c r="E5">
        <f>'Total Fuel Use'!I15*'Component Frac of Fuel Use'!$D22*BTU_per_TWh</f>
        <v>0</v>
      </c>
      <c r="F5">
        <f>'Total Fuel Use'!J15*'Component Frac of Fuel Use'!$D22*BTU_per_TWh</f>
        <v>0</v>
      </c>
      <c r="G5">
        <f>'Total Fuel Use'!K15*'Component Frac of Fuel Use'!$D22*BTU_per_TWh</f>
        <v>0</v>
      </c>
      <c r="H5">
        <f>'Total Fuel Use'!L15*'Component Frac of Fuel Use'!$D22*BTU_per_TWh</f>
        <v>0</v>
      </c>
      <c r="I5">
        <f>'Total Fuel Use'!M15*'Component Frac of Fuel Use'!$D22*BTU_per_TWh</f>
        <v>0</v>
      </c>
      <c r="J5">
        <f>'Total Fuel Use'!N15*'Component Frac of Fuel Use'!$D22*BTU_per_TWh</f>
        <v>0</v>
      </c>
      <c r="K5">
        <f>'Total Fuel Use'!O15*'Component Frac of Fuel Use'!$D22*BTU_per_TWh</f>
        <v>0</v>
      </c>
      <c r="L5">
        <f>'Total Fuel Use'!P15*'Component Frac of Fuel Use'!$D22*BTU_per_TWh</f>
        <v>0</v>
      </c>
      <c r="M5">
        <f>'Total Fuel Use'!Q15*'Component Frac of Fuel Use'!$D22*BTU_per_TWh</f>
        <v>0</v>
      </c>
      <c r="N5">
        <f>'Total Fuel Use'!R15*'Component Frac of Fuel Use'!$D22*BTU_per_TWh</f>
        <v>0</v>
      </c>
      <c r="O5">
        <f>'Total Fuel Use'!S15*'Component Frac of Fuel Use'!$D22*BTU_per_TWh</f>
        <v>0</v>
      </c>
      <c r="P5">
        <f>'Total Fuel Use'!T15*'Component Frac of Fuel Use'!$D22*BTU_per_TWh</f>
        <v>0</v>
      </c>
      <c r="Q5">
        <f>'Total Fuel Use'!U15*'Component Frac of Fuel Use'!$D22*BTU_per_TWh</f>
        <v>0</v>
      </c>
      <c r="R5">
        <f>'Total Fuel Use'!V15*'Component Frac of Fuel Use'!$D22*BTU_per_TWh</f>
        <v>0</v>
      </c>
      <c r="S5">
        <f>'Total Fuel Use'!W15*'Component Frac of Fuel Use'!$D22*BTU_per_TWh</f>
        <v>0</v>
      </c>
      <c r="T5">
        <f>'Total Fuel Use'!X15*'Component Frac of Fuel Use'!$D22*BTU_per_TWh</f>
        <v>0</v>
      </c>
      <c r="U5">
        <f>'Total Fuel Use'!Y15*'Component Frac of Fuel Use'!$D22*BTU_per_TWh</f>
        <v>0</v>
      </c>
      <c r="V5">
        <f>'Total Fuel Use'!Z15*'Component Frac of Fuel Use'!$D22*BTU_per_TWh</f>
        <v>0</v>
      </c>
      <c r="W5">
        <f>'Total Fuel Use'!AA15*'Component Frac of Fuel Use'!$D22*BTU_per_TWh</f>
        <v>0</v>
      </c>
      <c r="X5">
        <f>'Total Fuel Use'!AB15*'Component Frac of Fuel Use'!$D22*BTU_per_TWh</f>
        <v>0</v>
      </c>
      <c r="Y5">
        <f>'Total Fuel Use'!AC15*'Component Frac of Fuel Use'!$D22*BTU_per_TWh</f>
        <v>0</v>
      </c>
      <c r="Z5">
        <f>'Total Fuel Use'!AD15*'Component Frac of Fuel Use'!$D22*BTU_per_TWh</f>
        <v>0</v>
      </c>
      <c r="AA5">
        <f>'Total Fuel Use'!AE15*'Component Frac of Fuel Use'!$D22*BTU_per_TWh</f>
        <v>0</v>
      </c>
      <c r="AB5">
        <f>'Total Fuel Use'!AF15*'Component Frac of Fuel Use'!$D22*BTU_per_TWh</f>
        <v>0</v>
      </c>
      <c r="AC5">
        <f>'Total Fuel Use'!AG15*'Component Frac of Fuel Use'!$D22*BTU_per_TWh</f>
        <v>0</v>
      </c>
      <c r="AD5">
        <f>'Total Fuel Use'!AH15*'Component Frac of Fuel Use'!$D22*BTU_per_TWh</f>
        <v>0</v>
      </c>
      <c r="AE5">
        <f>'Total Fuel Use'!AI15*'Component Frac of Fuel Use'!$D22*BTU_per_TWh</f>
        <v>0</v>
      </c>
      <c r="AF5">
        <f>'Total Fuel Use'!AJ15*'Component Frac of Fuel Use'!$D22*BTU_per_TWh</f>
        <v>0</v>
      </c>
      <c r="AG5">
        <f>'Total Fuel Use'!AK15*'Component Frac of Fuel Use'!$D22*BTU_per_TWh</f>
        <v>0</v>
      </c>
      <c r="AH5">
        <f>'Total Fuel Use'!AL15*'Component Frac of Fuel Use'!$D22*BTU_per_TWh</f>
        <v>0</v>
      </c>
      <c r="AI5">
        <f>'Total Fuel Use'!AM15*'Component Frac of Fuel Use'!$D22*BTU_per_TWh</f>
        <v>0</v>
      </c>
      <c r="AJ5">
        <f>'Total Fuel Use'!AN15*'Component Frac of Fuel Use'!$D22*BTU_per_TWh</f>
        <v>0</v>
      </c>
      <c r="AK5">
        <f>'Total Fuel Use'!AO15*'Component Frac of Fuel Use'!$D22*BTU_per_TWh</f>
        <v>0</v>
      </c>
      <c r="AL5">
        <f>'Total Fuel Use'!AP15*'Component Frac of Fuel Use'!$D22*BTU_per_TWh</f>
        <v>0</v>
      </c>
    </row>
    <row r="6" spans="1:40">
      <c r="A6" s="1" t="s">
        <v>7</v>
      </c>
      <c r="B6">
        <f>'Total Fuel Use'!F16*'Component Frac of Fuel Use'!$D23*BTU_per_TWh</f>
        <v>0</v>
      </c>
      <c r="C6">
        <f>'Total Fuel Use'!G16*'Component Frac of Fuel Use'!$D23*BTU_per_TWh</f>
        <v>0</v>
      </c>
      <c r="D6">
        <f>'Total Fuel Use'!H16*'Component Frac of Fuel Use'!$D23*BTU_per_TWh</f>
        <v>0</v>
      </c>
      <c r="E6">
        <f>'Total Fuel Use'!I16*'Component Frac of Fuel Use'!$D23*BTU_per_TWh</f>
        <v>0</v>
      </c>
      <c r="F6">
        <f>'Total Fuel Use'!J16*'Component Frac of Fuel Use'!$D23*BTU_per_TWh</f>
        <v>0</v>
      </c>
      <c r="G6">
        <f>'Total Fuel Use'!K16*'Component Frac of Fuel Use'!$D23*BTU_per_TWh</f>
        <v>0</v>
      </c>
      <c r="H6">
        <f>'Total Fuel Use'!L16*'Component Frac of Fuel Use'!$D23*BTU_per_TWh</f>
        <v>0</v>
      </c>
      <c r="I6">
        <f>'Total Fuel Use'!M16*'Component Frac of Fuel Use'!$D23*BTU_per_TWh</f>
        <v>0</v>
      </c>
      <c r="J6">
        <f>'Total Fuel Use'!N16*'Component Frac of Fuel Use'!$D23*BTU_per_TWh</f>
        <v>0</v>
      </c>
      <c r="K6">
        <f>'Total Fuel Use'!O16*'Component Frac of Fuel Use'!$D23*BTU_per_TWh</f>
        <v>0</v>
      </c>
      <c r="L6">
        <f>'Total Fuel Use'!P16*'Component Frac of Fuel Use'!$D23*BTU_per_TWh</f>
        <v>0</v>
      </c>
      <c r="M6">
        <f>'Total Fuel Use'!Q16*'Component Frac of Fuel Use'!$D23*BTU_per_TWh</f>
        <v>0</v>
      </c>
      <c r="N6">
        <f>'Total Fuel Use'!R16*'Component Frac of Fuel Use'!$D23*BTU_per_TWh</f>
        <v>0</v>
      </c>
      <c r="O6">
        <f>'Total Fuel Use'!S16*'Component Frac of Fuel Use'!$D23*BTU_per_TWh</f>
        <v>0</v>
      </c>
      <c r="P6">
        <f>'Total Fuel Use'!T16*'Component Frac of Fuel Use'!$D23*BTU_per_TWh</f>
        <v>0</v>
      </c>
      <c r="Q6">
        <f>'Total Fuel Use'!U16*'Component Frac of Fuel Use'!$D23*BTU_per_TWh</f>
        <v>0</v>
      </c>
      <c r="R6">
        <f>'Total Fuel Use'!V16*'Component Frac of Fuel Use'!$D23*BTU_per_TWh</f>
        <v>0</v>
      </c>
      <c r="S6">
        <f>'Total Fuel Use'!W16*'Component Frac of Fuel Use'!$D23*BTU_per_TWh</f>
        <v>0</v>
      </c>
      <c r="T6">
        <f>'Total Fuel Use'!X16*'Component Frac of Fuel Use'!$D23*BTU_per_TWh</f>
        <v>0</v>
      </c>
      <c r="U6">
        <f>'Total Fuel Use'!Y16*'Component Frac of Fuel Use'!$D23*BTU_per_TWh</f>
        <v>0</v>
      </c>
      <c r="V6">
        <f>'Total Fuel Use'!Z16*'Component Frac of Fuel Use'!$D23*BTU_per_TWh</f>
        <v>0</v>
      </c>
      <c r="W6">
        <f>'Total Fuel Use'!AA16*'Component Frac of Fuel Use'!$D23*BTU_per_TWh</f>
        <v>0</v>
      </c>
      <c r="X6">
        <f>'Total Fuel Use'!AB16*'Component Frac of Fuel Use'!$D23*BTU_per_TWh</f>
        <v>0</v>
      </c>
      <c r="Y6">
        <f>'Total Fuel Use'!AC16*'Component Frac of Fuel Use'!$D23*BTU_per_TWh</f>
        <v>0</v>
      </c>
      <c r="Z6">
        <f>'Total Fuel Use'!AD16*'Component Frac of Fuel Use'!$D23*BTU_per_TWh</f>
        <v>0</v>
      </c>
      <c r="AA6">
        <f>'Total Fuel Use'!AE16*'Component Frac of Fuel Use'!$D23*BTU_per_TWh</f>
        <v>0</v>
      </c>
      <c r="AB6">
        <f>'Total Fuel Use'!AF16*'Component Frac of Fuel Use'!$D23*BTU_per_TWh</f>
        <v>0</v>
      </c>
      <c r="AC6">
        <f>'Total Fuel Use'!AG16*'Component Frac of Fuel Use'!$D23*BTU_per_TWh</f>
        <v>0</v>
      </c>
      <c r="AD6">
        <f>'Total Fuel Use'!AH16*'Component Frac of Fuel Use'!$D23*BTU_per_TWh</f>
        <v>0</v>
      </c>
      <c r="AE6">
        <f>'Total Fuel Use'!AI16*'Component Frac of Fuel Use'!$D23*BTU_per_TWh</f>
        <v>0</v>
      </c>
      <c r="AF6">
        <f>'Total Fuel Use'!AJ16*'Component Frac of Fuel Use'!$D23*BTU_per_TWh</f>
        <v>0</v>
      </c>
      <c r="AG6">
        <f>'Total Fuel Use'!AK16*'Component Frac of Fuel Use'!$D23*BTU_per_TWh</f>
        <v>0</v>
      </c>
      <c r="AH6">
        <f>'Total Fuel Use'!AL16*'Component Frac of Fuel Use'!$D23*BTU_per_TWh</f>
        <v>0</v>
      </c>
      <c r="AI6">
        <f>'Total Fuel Use'!AM16*'Component Frac of Fuel Use'!$D23*BTU_per_TWh</f>
        <v>0</v>
      </c>
      <c r="AJ6">
        <f>'Total Fuel Use'!AN16*'Component Frac of Fuel Use'!$D23*BTU_per_TWh</f>
        <v>0</v>
      </c>
      <c r="AK6">
        <f>'Total Fuel Use'!AO16*'Component Frac of Fuel Use'!$D23*BTU_per_TWh</f>
        <v>0</v>
      </c>
      <c r="AL6">
        <f>'Total Fuel Use'!AP16*'Component Frac of Fuel Use'!$D23*BTU_per_TWh</f>
        <v>0</v>
      </c>
    </row>
    <row r="7" spans="1:40">
      <c r="A7" s="1" t="s">
        <v>15</v>
      </c>
      <c r="B7">
        <f>'Total Fuel Use'!F17*'Component Frac of Fuel Use'!$D24*BTU_per_TWh</f>
        <v>0</v>
      </c>
      <c r="C7">
        <f>'Total Fuel Use'!G17*'Component Frac of Fuel Use'!$D24*BTU_per_TWh</f>
        <v>0</v>
      </c>
      <c r="D7">
        <f>'Total Fuel Use'!H17*'Component Frac of Fuel Use'!$D24*BTU_per_TWh</f>
        <v>0</v>
      </c>
      <c r="E7">
        <f>'Total Fuel Use'!I17*'Component Frac of Fuel Use'!$D24*BTU_per_TWh</f>
        <v>0</v>
      </c>
      <c r="F7">
        <f>'Total Fuel Use'!J17*'Component Frac of Fuel Use'!$D24*BTU_per_TWh</f>
        <v>0</v>
      </c>
      <c r="G7">
        <f>'Total Fuel Use'!K17*'Component Frac of Fuel Use'!$D24*BTU_per_TWh</f>
        <v>0</v>
      </c>
      <c r="H7">
        <f>'Total Fuel Use'!L17*'Component Frac of Fuel Use'!$D24*BTU_per_TWh</f>
        <v>0</v>
      </c>
      <c r="I7">
        <f>'Total Fuel Use'!M17*'Component Frac of Fuel Use'!$D24*BTU_per_TWh</f>
        <v>0</v>
      </c>
      <c r="J7">
        <f>'Total Fuel Use'!N17*'Component Frac of Fuel Use'!$D24*BTU_per_TWh</f>
        <v>0</v>
      </c>
      <c r="K7">
        <f>'Total Fuel Use'!O17*'Component Frac of Fuel Use'!$D24*BTU_per_TWh</f>
        <v>0</v>
      </c>
      <c r="L7">
        <f>'Total Fuel Use'!P17*'Component Frac of Fuel Use'!$D24*BTU_per_TWh</f>
        <v>0</v>
      </c>
      <c r="M7">
        <f>'Total Fuel Use'!Q17*'Component Frac of Fuel Use'!$D24*BTU_per_TWh</f>
        <v>0</v>
      </c>
      <c r="N7">
        <f>'Total Fuel Use'!R17*'Component Frac of Fuel Use'!$D24*BTU_per_TWh</f>
        <v>0</v>
      </c>
      <c r="O7">
        <f>'Total Fuel Use'!S17*'Component Frac of Fuel Use'!$D24*BTU_per_TWh</f>
        <v>0</v>
      </c>
      <c r="P7">
        <f>'Total Fuel Use'!T17*'Component Frac of Fuel Use'!$D24*BTU_per_TWh</f>
        <v>0</v>
      </c>
      <c r="Q7">
        <f>'Total Fuel Use'!U17*'Component Frac of Fuel Use'!$D24*BTU_per_TWh</f>
        <v>0</v>
      </c>
      <c r="R7">
        <f>'Total Fuel Use'!V17*'Component Frac of Fuel Use'!$D24*BTU_per_TWh</f>
        <v>0</v>
      </c>
      <c r="S7">
        <f>'Total Fuel Use'!W17*'Component Frac of Fuel Use'!$D24*BTU_per_TWh</f>
        <v>0</v>
      </c>
      <c r="T7">
        <f>'Total Fuel Use'!X17*'Component Frac of Fuel Use'!$D24*BTU_per_TWh</f>
        <v>0</v>
      </c>
      <c r="U7">
        <f>'Total Fuel Use'!Y17*'Component Frac of Fuel Use'!$D24*BTU_per_TWh</f>
        <v>0</v>
      </c>
      <c r="V7">
        <f>'Total Fuel Use'!Z17*'Component Frac of Fuel Use'!$D24*BTU_per_TWh</f>
        <v>0</v>
      </c>
      <c r="W7">
        <f>'Total Fuel Use'!AA17*'Component Frac of Fuel Use'!$D24*BTU_per_TWh</f>
        <v>0</v>
      </c>
      <c r="X7">
        <f>'Total Fuel Use'!AB17*'Component Frac of Fuel Use'!$D24*BTU_per_TWh</f>
        <v>0</v>
      </c>
      <c r="Y7">
        <f>'Total Fuel Use'!AC17*'Component Frac of Fuel Use'!$D24*BTU_per_TWh</f>
        <v>0</v>
      </c>
      <c r="Z7">
        <f>'Total Fuel Use'!AD17*'Component Frac of Fuel Use'!$D24*BTU_per_TWh</f>
        <v>0</v>
      </c>
      <c r="AA7">
        <f>'Total Fuel Use'!AE17*'Component Frac of Fuel Use'!$D24*BTU_per_TWh</f>
        <v>0</v>
      </c>
      <c r="AB7">
        <f>'Total Fuel Use'!AF17*'Component Frac of Fuel Use'!$D24*BTU_per_TWh</f>
        <v>0</v>
      </c>
      <c r="AC7">
        <f>'Total Fuel Use'!AG17*'Component Frac of Fuel Use'!$D24*BTU_per_TWh</f>
        <v>0</v>
      </c>
      <c r="AD7">
        <f>'Total Fuel Use'!AH17*'Component Frac of Fuel Use'!$D24*BTU_per_TWh</f>
        <v>0</v>
      </c>
      <c r="AE7">
        <f>'Total Fuel Use'!AI17*'Component Frac of Fuel Use'!$D24*BTU_per_TWh</f>
        <v>0</v>
      </c>
      <c r="AF7">
        <f>'Total Fuel Use'!AJ17*'Component Frac of Fuel Use'!$D24*BTU_per_TWh</f>
        <v>0</v>
      </c>
      <c r="AG7">
        <f>'Total Fuel Use'!AK17*'Component Frac of Fuel Use'!$D24*BTU_per_TWh</f>
        <v>0</v>
      </c>
      <c r="AH7">
        <f>'Total Fuel Use'!AL17*'Component Frac of Fuel Use'!$D24*BTU_per_TWh</f>
        <v>0</v>
      </c>
      <c r="AI7">
        <f>'Total Fuel Use'!AM17*'Component Frac of Fuel Use'!$D24*BTU_per_TWh</f>
        <v>0</v>
      </c>
      <c r="AJ7">
        <f>'Total Fuel Use'!AN17*'Component Frac of Fuel Use'!$D24*BTU_per_TWh</f>
        <v>0</v>
      </c>
      <c r="AK7">
        <f>'Total Fuel Use'!AO17*'Component Frac of Fuel Use'!$D24*BTU_per_TWh</f>
        <v>0</v>
      </c>
      <c r="AL7">
        <f>'Total Fuel Use'!AP17*'Component Frac of Fuel Use'!$D24*BTU_per_TWh</f>
        <v>0</v>
      </c>
    </row>
  </sheetData>
  <pageMargins left="0.7" right="0.7" top="0.75" bottom="0.75" header="0.3" footer="0.3"/>
  <pageSetup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N7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4.5"/>
  <cols>
    <col min="1" max="1" width="25.90625" customWidth="1"/>
    <col min="2" max="2" width="10.81640625" customWidth="1"/>
  </cols>
  <sheetData>
    <row r="1" spans="1:40">
      <c r="A1" s="1" t="s">
        <v>1</v>
      </c>
      <c r="B1" s="1">
        <v>2014</v>
      </c>
      <c r="C1" s="1">
        <v>2015</v>
      </c>
      <c r="D1" s="1">
        <v>2016</v>
      </c>
      <c r="E1" s="1">
        <v>2017</v>
      </c>
      <c r="F1" s="1">
        <v>2018</v>
      </c>
      <c r="G1" s="1">
        <v>2019</v>
      </c>
      <c r="H1" s="1">
        <v>2020</v>
      </c>
      <c r="I1" s="1">
        <v>2021</v>
      </c>
      <c r="J1" s="1">
        <v>2022</v>
      </c>
      <c r="K1" s="1">
        <v>2023</v>
      </c>
      <c r="L1" s="1">
        <v>2024</v>
      </c>
      <c r="M1" s="1">
        <v>2025</v>
      </c>
      <c r="N1" s="1">
        <v>2026</v>
      </c>
      <c r="O1" s="1">
        <v>2027</v>
      </c>
      <c r="P1" s="1">
        <v>2028</v>
      </c>
      <c r="Q1" s="1">
        <v>2029</v>
      </c>
      <c r="R1" s="1">
        <v>2030</v>
      </c>
      <c r="S1" s="1">
        <v>2031</v>
      </c>
      <c r="T1" s="1">
        <v>2032</v>
      </c>
      <c r="U1" s="1">
        <v>2033</v>
      </c>
      <c r="V1" s="1">
        <v>2034</v>
      </c>
      <c r="W1" s="1">
        <v>2035</v>
      </c>
      <c r="X1" s="1">
        <v>2036</v>
      </c>
      <c r="Y1" s="1">
        <v>2037</v>
      </c>
      <c r="Z1" s="1">
        <v>2038</v>
      </c>
      <c r="AA1" s="1">
        <v>2039</v>
      </c>
      <c r="AB1" s="1">
        <v>2040</v>
      </c>
      <c r="AC1" s="1">
        <v>2041</v>
      </c>
      <c r="AD1" s="1">
        <v>2042</v>
      </c>
      <c r="AE1" s="1">
        <v>2043</v>
      </c>
      <c r="AF1" s="1">
        <v>2044</v>
      </c>
      <c r="AG1" s="1">
        <v>2045</v>
      </c>
      <c r="AH1" s="1">
        <v>2046</v>
      </c>
      <c r="AI1" s="1">
        <v>2047</v>
      </c>
      <c r="AJ1" s="1">
        <v>2048</v>
      </c>
      <c r="AK1" s="1">
        <v>2049</v>
      </c>
      <c r="AL1" s="1">
        <v>2050</v>
      </c>
      <c r="AM1" s="1"/>
      <c r="AN1" s="1"/>
    </row>
    <row r="2" spans="1:40">
      <c r="A2" s="1" t="s">
        <v>2</v>
      </c>
      <c r="B2">
        <f>'Total Fuel Use'!F12*'Component Frac of Fuel Use'!F14*BTU_per_TWh</f>
        <v>31362535154905.379</v>
      </c>
      <c r="C2">
        <f>'Total Fuel Use'!G12*'Component Frac of Fuel Use'!G14*BTU_per_TWh</f>
        <v>31194508113588.258</v>
      </c>
      <c r="D2">
        <f>'Total Fuel Use'!H12*'Component Frac of Fuel Use'!H14*BTU_per_TWh</f>
        <v>31017289338430.527</v>
      </c>
      <c r="E2">
        <f>'Total Fuel Use'!I12*'Component Frac of Fuel Use'!I14*BTU_per_TWh</f>
        <v>30830878829432.598</v>
      </c>
      <c r="F2">
        <f>'Total Fuel Use'!J12*'Component Frac of Fuel Use'!J14*BTU_per_TWh</f>
        <v>30635276586594.055</v>
      </c>
      <c r="G2">
        <f>'Total Fuel Use'!K12*'Component Frac of Fuel Use'!K14*BTU_per_TWh</f>
        <v>30430482609915.105</v>
      </c>
      <c r="H2">
        <f>'Total Fuel Use'!L12*'Component Frac of Fuel Use'!L14*BTU_per_TWh</f>
        <v>30216496899395.965</v>
      </c>
      <c r="I2">
        <f>'Total Fuel Use'!M12*'Component Frac of Fuel Use'!M14*BTU_per_TWh</f>
        <v>29950503223017.668</v>
      </c>
      <c r="J2">
        <f>'Total Fuel Use'!N12*'Component Frac of Fuel Use'!N14*BTU_per_TWh</f>
        <v>29676751723278.285</v>
      </c>
      <c r="K2">
        <f>'Total Fuel Use'!O12*'Component Frac of Fuel Use'!O14*BTU_per_TWh</f>
        <v>29395242400177.383</v>
      </c>
      <c r="L2">
        <f>'Total Fuel Use'!P12*'Component Frac of Fuel Use'!P14*BTU_per_TWh</f>
        <v>29105975253715.406</v>
      </c>
      <c r="M2">
        <f>'Total Fuel Use'!Q12*'Component Frac of Fuel Use'!Q14*BTU_per_TWh</f>
        <v>28808950283891.902</v>
      </c>
      <c r="N2">
        <f>'Total Fuel Use'!R12*'Component Frac of Fuel Use'!R14*BTU_per_TWh</f>
        <v>28504167490707.32</v>
      </c>
      <c r="O2">
        <f>'Total Fuel Use'!S12*'Component Frac of Fuel Use'!S14*BTU_per_TWh</f>
        <v>28191626874161.207</v>
      </c>
      <c r="P2">
        <f>'Total Fuel Use'!T12*'Component Frac of Fuel Use'!T14*BTU_per_TWh</f>
        <v>27871328434253.797</v>
      </c>
      <c r="Q2">
        <f>'Total Fuel Use'!U12*'Component Frac of Fuel Use'!U14*BTU_per_TWh</f>
        <v>27543272170985.309</v>
      </c>
      <c r="R2">
        <f>'Total Fuel Use'!V12*'Component Frac of Fuel Use'!V14*BTU_per_TWh</f>
        <v>27207458084355.285</v>
      </c>
      <c r="S2">
        <f>'Total Fuel Use'!W12*'Component Frac of Fuel Use'!W14*BTU_per_TWh</f>
        <v>26945062717622.824</v>
      </c>
      <c r="T2">
        <f>'Total Fuel Use'!X12*'Component Frac of Fuel Use'!X14*BTU_per_TWh</f>
        <v>26682442425559.48</v>
      </c>
      <c r="U2">
        <f>'Total Fuel Use'!Y12*'Component Frac of Fuel Use'!Y14*BTU_per_TWh</f>
        <v>26419597208165.258</v>
      </c>
      <c r="V2">
        <f>'Total Fuel Use'!Z12*'Component Frac of Fuel Use'!Z14*BTU_per_TWh</f>
        <v>26156527065440.035</v>
      </c>
      <c r="W2">
        <f>'Total Fuel Use'!AA12*'Component Frac of Fuel Use'!AA14*BTU_per_TWh</f>
        <v>25893231997384.051</v>
      </c>
      <c r="X2">
        <f>'Total Fuel Use'!AB12*'Component Frac of Fuel Use'!AB14*BTU_per_TWh</f>
        <v>25629712003997.187</v>
      </c>
      <c r="Y2">
        <f>'Total Fuel Use'!AC12*'Component Frac of Fuel Use'!AC14*BTU_per_TWh</f>
        <v>25365967085279.336</v>
      </c>
      <c r="Z2">
        <f>'Total Fuel Use'!AD12*'Component Frac of Fuel Use'!AD14*BTU_per_TWh</f>
        <v>25101997241230.711</v>
      </c>
      <c r="AA2">
        <f>'Total Fuel Use'!AE12*'Component Frac of Fuel Use'!AE14*BTU_per_TWh</f>
        <v>24837802471851.207</v>
      </c>
      <c r="AB2">
        <f>'Total Fuel Use'!AF12*'Component Frac of Fuel Use'!AF14*BTU_per_TWh</f>
        <v>24573382777140.715</v>
      </c>
      <c r="AC2">
        <f>'Total Fuel Use'!AG12*'Component Frac of Fuel Use'!AG14*BTU_per_TWh</f>
        <v>24215026113849.172</v>
      </c>
      <c r="AD2">
        <f>'Total Fuel Use'!AH12*'Component Frac of Fuel Use'!AH14*BTU_per_TWh</f>
        <v>23858562572092.539</v>
      </c>
      <c r="AE2">
        <f>'Total Fuel Use'!AI12*'Component Frac of Fuel Use'!AI14*BTU_per_TWh</f>
        <v>23503992151870.797</v>
      </c>
      <c r="AF2">
        <f>'Total Fuel Use'!AJ12*'Component Frac of Fuel Use'!AJ14*BTU_per_TWh</f>
        <v>23151314853183.84</v>
      </c>
      <c r="AG2">
        <f>'Total Fuel Use'!AK12*'Component Frac of Fuel Use'!AK14*BTU_per_TWh</f>
        <v>22800530676031.898</v>
      </c>
      <c r="AH2">
        <f>'Total Fuel Use'!AL12*'Component Frac of Fuel Use'!AL14*BTU_per_TWh</f>
        <v>22451639620414.867</v>
      </c>
      <c r="AI2">
        <f>'Total Fuel Use'!AM12*'Component Frac of Fuel Use'!AM14*BTU_per_TWh</f>
        <v>22104641686332.613</v>
      </c>
      <c r="AJ2">
        <f>'Total Fuel Use'!AN12*'Component Frac of Fuel Use'!AN14*BTU_per_TWh</f>
        <v>21759536873785.371</v>
      </c>
      <c r="AK2">
        <f>'Total Fuel Use'!AO12*'Component Frac of Fuel Use'!AO14*BTU_per_TWh</f>
        <v>21416325182773.031</v>
      </c>
      <c r="AL2">
        <f>'Total Fuel Use'!AP12*'Component Frac of Fuel Use'!AP14*BTU_per_TWh</f>
        <v>21075006613295.484</v>
      </c>
    </row>
    <row r="3" spans="1:40">
      <c r="A3" s="1" t="s">
        <v>3</v>
      </c>
      <c r="B3">
        <f>'Total Fuel Use'!F13*'Component Frac of Fuel Use'!$E20*BTU_per_TWh</f>
        <v>21011880913615.75</v>
      </c>
      <c r="C3">
        <f>'Total Fuel Use'!G13*'Component Frac of Fuel Use'!$E20*BTU_per_TWh</f>
        <v>21217315807178.676</v>
      </c>
      <c r="D3">
        <f>'Total Fuel Use'!H13*'Component Frac of Fuel Use'!$E20*BTU_per_TWh</f>
        <v>21422750700741.598</v>
      </c>
      <c r="E3">
        <f>'Total Fuel Use'!I13*'Component Frac of Fuel Use'!$E20*BTU_per_TWh</f>
        <v>21628185594304.52</v>
      </c>
      <c r="F3">
        <f>'Total Fuel Use'!J13*'Component Frac of Fuel Use'!$E20*BTU_per_TWh</f>
        <v>21833620487867.445</v>
      </c>
      <c r="G3">
        <f>'Total Fuel Use'!K13*'Component Frac of Fuel Use'!$E20*BTU_per_TWh</f>
        <v>22039055381430.367</v>
      </c>
      <c r="H3">
        <f>'Total Fuel Use'!L13*'Component Frac of Fuel Use'!$E20*BTU_per_TWh</f>
        <v>22244490274993.289</v>
      </c>
      <c r="I3">
        <f>'Total Fuel Use'!M13*'Component Frac of Fuel Use'!$E20*BTU_per_TWh</f>
        <v>22417877325160.402</v>
      </c>
      <c r="J3">
        <f>'Total Fuel Use'!N13*'Component Frac of Fuel Use'!$E20*BTU_per_TWh</f>
        <v>22591264375327.504</v>
      </c>
      <c r="K3">
        <f>'Total Fuel Use'!O13*'Component Frac of Fuel Use'!$E20*BTU_per_TWh</f>
        <v>22764651425494.613</v>
      </c>
      <c r="L3">
        <f>'Total Fuel Use'!P13*'Component Frac of Fuel Use'!$E20*BTU_per_TWh</f>
        <v>22938038475661.715</v>
      </c>
      <c r="M3">
        <f>'Total Fuel Use'!Q13*'Component Frac of Fuel Use'!$E20*BTU_per_TWh</f>
        <v>23111425525828.824</v>
      </c>
      <c r="N3">
        <f>'Total Fuel Use'!R13*'Component Frac of Fuel Use'!$E20*BTU_per_TWh</f>
        <v>23284812575995.934</v>
      </c>
      <c r="O3">
        <f>'Total Fuel Use'!S13*'Component Frac of Fuel Use'!$E20*BTU_per_TWh</f>
        <v>23458199626163.043</v>
      </c>
      <c r="P3">
        <f>'Total Fuel Use'!T13*'Component Frac of Fuel Use'!$E20*BTU_per_TWh</f>
        <v>23631586676330.148</v>
      </c>
      <c r="Q3">
        <f>'Total Fuel Use'!U13*'Component Frac of Fuel Use'!$E20*BTU_per_TWh</f>
        <v>23804973726497.254</v>
      </c>
      <c r="R3">
        <f>'Total Fuel Use'!V13*'Component Frac of Fuel Use'!$E20*BTU_per_TWh</f>
        <v>23978360776664.359</v>
      </c>
      <c r="S3">
        <f>'Total Fuel Use'!W13*'Component Frac of Fuel Use'!$E20*BTU_per_TWh</f>
        <v>23988221651555.379</v>
      </c>
      <c r="T3">
        <f>'Total Fuel Use'!X13*'Component Frac of Fuel Use'!$E20*BTU_per_TWh</f>
        <v>23998082526446.402</v>
      </c>
      <c r="U3">
        <f>'Total Fuel Use'!Y13*'Component Frac of Fuel Use'!$E20*BTU_per_TWh</f>
        <v>24007943401337.422</v>
      </c>
      <c r="V3">
        <f>'Total Fuel Use'!Z13*'Component Frac of Fuel Use'!$E20*BTU_per_TWh</f>
        <v>24017804276228.441</v>
      </c>
      <c r="W3">
        <f>'Total Fuel Use'!AA13*'Component Frac of Fuel Use'!$E20*BTU_per_TWh</f>
        <v>24027665151119.461</v>
      </c>
      <c r="X3">
        <f>'Total Fuel Use'!AB13*'Component Frac of Fuel Use'!$E20*BTU_per_TWh</f>
        <v>24037526026010.48</v>
      </c>
      <c r="Y3">
        <f>'Total Fuel Use'!AC13*'Component Frac of Fuel Use'!$E20*BTU_per_TWh</f>
        <v>24047386900901.508</v>
      </c>
      <c r="Z3">
        <f>'Total Fuel Use'!AD13*'Component Frac of Fuel Use'!$E20*BTU_per_TWh</f>
        <v>24057247775792.527</v>
      </c>
      <c r="AA3">
        <f>'Total Fuel Use'!AE13*'Component Frac of Fuel Use'!$E20*BTU_per_TWh</f>
        <v>24067108650683.547</v>
      </c>
      <c r="AB3">
        <f>'Total Fuel Use'!AF13*'Component Frac of Fuel Use'!$E20*BTU_per_TWh</f>
        <v>24076969525574.566</v>
      </c>
      <c r="AC3">
        <f>'Total Fuel Use'!AG13*'Component Frac of Fuel Use'!$E20*BTU_per_TWh</f>
        <v>23993973828575.141</v>
      </c>
      <c r="AD3">
        <f>'Total Fuel Use'!AH13*'Component Frac of Fuel Use'!$E20*BTU_per_TWh</f>
        <v>23910978131575.723</v>
      </c>
      <c r="AE3">
        <f>'Total Fuel Use'!AI13*'Component Frac of Fuel Use'!$E20*BTU_per_TWh</f>
        <v>23827982434576.297</v>
      </c>
      <c r="AF3">
        <f>'Total Fuel Use'!AJ13*'Component Frac of Fuel Use'!$E20*BTU_per_TWh</f>
        <v>23744986737576.883</v>
      </c>
      <c r="AG3">
        <f>'Total Fuel Use'!AK13*'Component Frac of Fuel Use'!$E20*BTU_per_TWh</f>
        <v>23661991040577.457</v>
      </c>
      <c r="AH3">
        <f>'Total Fuel Use'!AL13*'Component Frac of Fuel Use'!$E20*BTU_per_TWh</f>
        <v>23578995343578.035</v>
      </c>
      <c r="AI3">
        <f>'Total Fuel Use'!AM13*'Component Frac of Fuel Use'!$E20*BTU_per_TWh</f>
        <v>23495999646578.617</v>
      </c>
      <c r="AJ3">
        <f>'Total Fuel Use'!AN13*'Component Frac of Fuel Use'!$E20*BTU_per_TWh</f>
        <v>23413003949579.191</v>
      </c>
      <c r="AK3">
        <f>'Total Fuel Use'!AO13*'Component Frac of Fuel Use'!$E20*BTU_per_TWh</f>
        <v>23330008252579.773</v>
      </c>
      <c r="AL3">
        <f>'Total Fuel Use'!AP13*'Component Frac of Fuel Use'!$E20*BTU_per_TWh</f>
        <v>23247012555580.352</v>
      </c>
    </row>
    <row r="4" spans="1:40">
      <c r="A4" s="1" t="s">
        <v>4</v>
      </c>
      <c r="B4">
        <f>'Total Fuel Use'!F14*'Component Frac of Fuel Use'!$E21*BTU_per_TWh</f>
        <v>104051710155198.23</v>
      </c>
      <c r="C4">
        <f>'Total Fuel Use'!G14*'Component Frac of Fuel Use'!$E21*BTU_per_TWh</f>
        <v>105069032311584.62</v>
      </c>
      <c r="D4">
        <f>'Total Fuel Use'!H14*'Component Frac of Fuel Use'!$E21*BTU_per_TWh</f>
        <v>106086354467970.97</v>
      </c>
      <c r="E4">
        <f>'Total Fuel Use'!I14*'Component Frac of Fuel Use'!$E21*BTU_per_TWh</f>
        <v>107103676624357.34</v>
      </c>
      <c r="F4">
        <f>'Total Fuel Use'!J14*'Component Frac of Fuel Use'!$E21*BTU_per_TWh</f>
        <v>108120998780743.73</v>
      </c>
      <c r="G4">
        <f>'Total Fuel Use'!K14*'Component Frac of Fuel Use'!$E21*BTU_per_TWh</f>
        <v>109138320937130.08</v>
      </c>
      <c r="H4">
        <f>'Total Fuel Use'!L14*'Component Frac of Fuel Use'!$E21*BTU_per_TWh</f>
        <v>110155643093516.47</v>
      </c>
      <c r="I4">
        <f>'Total Fuel Use'!M14*'Component Frac of Fuel Use'!$E21*BTU_per_TWh</f>
        <v>111014262993506.56</v>
      </c>
      <c r="J4">
        <f>'Total Fuel Use'!N14*'Component Frac of Fuel Use'!$E21*BTU_per_TWh</f>
        <v>111872882893496.66</v>
      </c>
      <c r="K4">
        <f>'Total Fuel Use'!O14*'Component Frac of Fuel Use'!$E21*BTU_per_TWh</f>
        <v>112731502793486.78</v>
      </c>
      <c r="L4">
        <f>'Total Fuel Use'!P14*'Component Frac of Fuel Use'!$E21*BTU_per_TWh</f>
        <v>113590122693476.87</v>
      </c>
      <c r="M4">
        <f>'Total Fuel Use'!Q14*'Component Frac of Fuel Use'!$E21*BTU_per_TWh</f>
        <v>114448742593466.94</v>
      </c>
      <c r="N4">
        <f>'Total Fuel Use'!R14*'Component Frac of Fuel Use'!$E21*BTU_per_TWh</f>
        <v>115307362493457.06</v>
      </c>
      <c r="O4">
        <f>'Total Fuel Use'!S14*'Component Frac of Fuel Use'!$E21*BTU_per_TWh</f>
        <v>116165982393447.19</v>
      </c>
      <c r="P4">
        <f>'Total Fuel Use'!T14*'Component Frac of Fuel Use'!$E21*BTU_per_TWh</f>
        <v>117024602293437.28</v>
      </c>
      <c r="Q4">
        <f>'Total Fuel Use'!U14*'Component Frac of Fuel Use'!$E21*BTU_per_TWh</f>
        <v>117883222193427.36</v>
      </c>
      <c r="R4">
        <f>'Total Fuel Use'!V14*'Component Frac of Fuel Use'!$E21*BTU_per_TWh</f>
        <v>118741842093417.47</v>
      </c>
      <c r="S4">
        <f>'Total Fuel Use'!W14*'Component Frac of Fuel Use'!$E21*BTU_per_TWh</f>
        <v>118790673556924.02</v>
      </c>
      <c r="T4">
        <f>'Total Fuel Use'!X14*'Component Frac of Fuel Use'!$E21*BTU_per_TWh</f>
        <v>118839505020430.55</v>
      </c>
      <c r="U4">
        <f>'Total Fuel Use'!Y14*'Component Frac of Fuel Use'!$E21*BTU_per_TWh</f>
        <v>118888336483937.09</v>
      </c>
      <c r="V4">
        <f>'Total Fuel Use'!Z14*'Component Frac of Fuel Use'!$E21*BTU_per_TWh</f>
        <v>118937167947443.66</v>
      </c>
      <c r="W4">
        <f>'Total Fuel Use'!AA14*'Component Frac of Fuel Use'!$E21*BTU_per_TWh</f>
        <v>118985999410950.2</v>
      </c>
      <c r="X4">
        <f>'Total Fuel Use'!AB14*'Component Frac of Fuel Use'!$E21*BTU_per_TWh</f>
        <v>119034830874456.73</v>
      </c>
      <c r="Y4">
        <f>'Total Fuel Use'!AC14*'Component Frac of Fuel Use'!$E21*BTU_per_TWh</f>
        <v>119083662337963.28</v>
      </c>
      <c r="Z4">
        <f>'Total Fuel Use'!AD14*'Component Frac of Fuel Use'!$E21*BTU_per_TWh</f>
        <v>119132493801469.83</v>
      </c>
      <c r="AA4">
        <f>'Total Fuel Use'!AE14*'Component Frac of Fuel Use'!$E21*BTU_per_TWh</f>
        <v>119181325264976.36</v>
      </c>
      <c r="AB4">
        <f>'Total Fuel Use'!AF14*'Component Frac of Fuel Use'!$E21*BTU_per_TWh</f>
        <v>119230156728482.91</v>
      </c>
      <c r="AC4">
        <f>'Total Fuel Use'!AG14*'Component Frac of Fuel Use'!$E21*BTU_per_TWh</f>
        <v>118819158577302.83</v>
      </c>
      <c r="AD4">
        <f>'Total Fuel Use'!AH14*'Component Frac of Fuel Use'!$E21*BTU_per_TWh</f>
        <v>118408160426122.72</v>
      </c>
      <c r="AE4">
        <f>'Total Fuel Use'!AI14*'Component Frac of Fuel Use'!$E21*BTU_per_TWh</f>
        <v>117997162274942.64</v>
      </c>
      <c r="AF4">
        <f>'Total Fuel Use'!AJ14*'Component Frac of Fuel Use'!$E21*BTU_per_TWh</f>
        <v>117586164123762.53</v>
      </c>
      <c r="AG4">
        <f>'Total Fuel Use'!AK14*'Component Frac of Fuel Use'!$E21*BTU_per_TWh</f>
        <v>117175165972582.45</v>
      </c>
      <c r="AH4">
        <f>'Total Fuel Use'!AL14*'Component Frac of Fuel Use'!$E21*BTU_per_TWh</f>
        <v>116764167821402.34</v>
      </c>
      <c r="AI4">
        <f>'Total Fuel Use'!AM14*'Component Frac of Fuel Use'!$E21*BTU_per_TWh</f>
        <v>116353169670222.25</v>
      </c>
      <c r="AJ4">
        <f>'Total Fuel Use'!AN14*'Component Frac of Fuel Use'!$E21*BTU_per_TWh</f>
        <v>115942171519042.16</v>
      </c>
      <c r="AK4">
        <f>'Total Fuel Use'!AO14*'Component Frac of Fuel Use'!$E21*BTU_per_TWh</f>
        <v>115531173367862.06</v>
      </c>
      <c r="AL4">
        <f>'Total Fuel Use'!AP14*'Component Frac of Fuel Use'!$E21*BTU_per_TWh</f>
        <v>115120175216681.95</v>
      </c>
    </row>
    <row r="5" spans="1:40">
      <c r="A5" s="1" t="s">
        <v>5</v>
      </c>
      <c r="B5">
        <f>'Total Fuel Use'!F15*'Component Frac of Fuel Use'!$E22*BTU_per_TWh</f>
        <v>0</v>
      </c>
      <c r="C5">
        <f>'Total Fuel Use'!G15*'Component Frac of Fuel Use'!$E22*BTU_per_TWh</f>
        <v>0</v>
      </c>
      <c r="D5">
        <f>'Total Fuel Use'!H15*'Component Frac of Fuel Use'!$E22*BTU_per_TWh</f>
        <v>0</v>
      </c>
      <c r="E5">
        <f>'Total Fuel Use'!I15*'Component Frac of Fuel Use'!$E22*BTU_per_TWh</f>
        <v>0</v>
      </c>
      <c r="F5">
        <f>'Total Fuel Use'!J15*'Component Frac of Fuel Use'!$E22*BTU_per_TWh</f>
        <v>0</v>
      </c>
      <c r="G5">
        <f>'Total Fuel Use'!K15*'Component Frac of Fuel Use'!$E22*BTU_per_TWh</f>
        <v>0</v>
      </c>
      <c r="H5">
        <f>'Total Fuel Use'!L15*'Component Frac of Fuel Use'!$E22*BTU_per_TWh</f>
        <v>0</v>
      </c>
      <c r="I5">
        <f>'Total Fuel Use'!M15*'Component Frac of Fuel Use'!$E22*BTU_per_TWh</f>
        <v>0</v>
      </c>
      <c r="J5">
        <f>'Total Fuel Use'!N15*'Component Frac of Fuel Use'!$E22*BTU_per_TWh</f>
        <v>0</v>
      </c>
      <c r="K5">
        <f>'Total Fuel Use'!O15*'Component Frac of Fuel Use'!$E22*BTU_per_TWh</f>
        <v>0</v>
      </c>
      <c r="L5">
        <f>'Total Fuel Use'!P15*'Component Frac of Fuel Use'!$E22*BTU_per_TWh</f>
        <v>0</v>
      </c>
      <c r="M5">
        <f>'Total Fuel Use'!Q15*'Component Frac of Fuel Use'!$E22*BTU_per_TWh</f>
        <v>0</v>
      </c>
      <c r="N5">
        <f>'Total Fuel Use'!R15*'Component Frac of Fuel Use'!$E22*BTU_per_TWh</f>
        <v>0</v>
      </c>
      <c r="O5">
        <f>'Total Fuel Use'!S15*'Component Frac of Fuel Use'!$E22*BTU_per_TWh</f>
        <v>0</v>
      </c>
      <c r="P5">
        <f>'Total Fuel Use'!T15*'Component Frac of Fuel Use'!$E22*BTU_per_TWh</f>
        <v>0</v>
      </c>
      <c r="Q5">
        <f>'Total Fuel Use'!U15*'Component Frac of Fuel Use'!$E22*BTU_per_TWh</f>
        <v>0</v>
      </c>
      <c r="R5">
        <f>'Total Fuel Use'!V15*'Component Frac of Fuel Use'!$E22*BTU_per_TWh</f>
        <v>0</v>
      </c>
      <c r="S5">
        <f>'Total Fuel Use'!W15*'Component Frac of Fuel Use'!$E22*BTU_per_TWh</f>
        <v>0</v>
      </c>
      <c r="T5">
        <f>'Total Fuel Use'!X15*'Component Frac of Fuel Use'!$E22*BTU_per_TWh</f>
        <v>0</v>
      </c>
      <c r="U5">
        <f>'Total Fuel Use'!Y15*'Component Frac of Fuel Use'!$E22*BTU_per_TWh</f>
        <v>0</v>
      </c>
      <c r="V5">
        <f>'Total Fuel Use'!Z15*'Component Frac of Fuel Use'!$E22*BTU_per_TWh</f>
        <v>0</v>
      </c>
      <c r="W5">
        <f>'Total Fuel Use'!AA15*'Component Frac of Fuel Use'!$E22*BTU_per_TWh</f>
        <v>0</v>
      </c>
      <c r="X5">
        <f>'Total Fuel Use'!AB15*'Component Frac of Fuel Use'!$E22*BTU_per_TWh</f>
        <v>0</v>
      </c>
      <c r="Y5">
        <f>'Total Fuel Use'!AC15*'Component Frac of Fuel Use'!$E22*BTU_per_TWh</f>
        <v>0</v>
      </c>
      <c r="Z5">
        <f>'Total Fuel Use'!AD15*'Component Frac of Fuel Use'!$E22*BTU_per_TWh</f>
        <v>0</v>
      </c>
      <c r="AA5">
        <f>'Total Fuel Use'!AE15*'Component Frac of Fuel Use'!$E22*BTU_per_TWh</f>
        <v>0</v>
      </c>
      <c r="AB5">
        <f>'Total Fuel Use'!AF15*'Component Frac of Fuel Use'!$E22*BTU_per_TWh</f>
        <v>0</v>
      </c>
      <c r="AC5">
        <f>'Total Fuel Use'!AG15*'Component Frac of Fuel Use'!$E22*BTU_per_TWh</f>
        <v>0</v>
      </c>
      <c r="AD5">
        <f>'Total Fuel Use'!AH15*'Component Frac of Fuel Use'!$E22*BTU_per_TWh</f>
        <v>0</v>
      </c>
      <c r="AE5">
        <f>'Total Fuel Use'!AI15*'Component Frac of Fuel Use'!$E22*BTU_per_TWh</f>
        <v>0</v>
      </c>
      <c r="AF5">
        <f>'Total Fuel Use'!AJ15*'Component Frac of Fuel Use'!$E22*BTU_per_TWh</f>
        <v>0</v>
      </c>
      <c r="AG5">
        <f>'Total Fuel Use'!AK15*'Component Frac of Fuel Use'!$E22*BTU_per_TWh</f>
        <v>0</v>
      </c>
      <c r="AH5">
        <f>'Total Fuel Use'!AL15*'Component Frac of Fuel Use'!$E22*BTU_per_TWh</f>
        <v>0</v>
      </c>
      <c r="AI5">
        <f>'Total Fuel Use'!AM15*'Component Frac of Fuel Use'!$E22*BTU_per_TWh</f>
        <v>0</v>
      </c>
      <c r="AJ5">
        <f>'Total Fuel Use'!AN15*'Component Frac of Fuel Use'!$E22*BTU_per_TWh</f>
        <v>0</v>
      </c>
      <c r="AK5">
        <f>'Total Fuel Use'!AO15*'Component Frac of Fuel Use'!$E22*BTU_per_TWh</f>
        <v>0</v>
      </c>
      <c r="AL5">
        <f>'Total Fuel Use'!AP15*'Component Frac of Fuel Use'!$E22*BTU_per_TWh</f>
        <v>0</v>
      </c>
    </row>
    <row r="6" spans="1:40">
      <c r="A6" s="1" t="s">
        <v>7</v>
      </c>
      <c r="B6">
        <f>'Total Fuel Use'!F16*'Component Frac of Fuel Use'!$E23*BTU_per_TWh</f>
        <v>36268622938895.555</v>
      </c>
      <c r="C6">
        <f>'Total Fuel Use'!G16*'Component Frac of Fuel Use'!$E23*BTU_per_TWh</f>
        <v>36623224258204.281</v>
      </c>
      <c r="D6">
        <f>'Total Fuel Use'!H16*'Component Frac of Fuel Use'!$E23*BTU_per_TWh</f>
        <v>36977825577512.992</v>
      </c>
      <c r="E6">
        <f>'Total Fuel Use'!I16*'Component Frac of Fuel Use'!$E23*BTU_per_TWh</f>
        <v>37332426896821.703</v>
      </c>
      <c r="F6">
        <f>'Total Fuel Use'!J16*'Component Frac of Fuel Use'!$E23*BTU_per_TWh</f>
        <v>37687028216130.422</v>
      </c>
      <c r="G6">
        <f>'Total Fuel Use'!K16*'Component Frac of Fuel Use'!$E23*BTU_per_TWh</f>
        <v>38041629535439.148</v>
      </c>
      <c r="H6">
        <f>'Total Fuel Use'!L16*'Component Frac of Fuel Use'!$E23*BTU_per_TWh</f>
        <v>38396230854747.852</v>
      </c>
      <c r="I6">
        <f>'Total Fuel Use'!M16*'Component Frac of Fuel Use'!$E23*BTU_per_TWh</f>
        <v>38695514368244.414</v>
      </c>
      <c r="J6">
        <f>'Total Fuel Use'!N16*'Component Frac of Fuel Use'!$E23*BTU_per_TWh</f>
        <v>38994797881740.977</v>
      </c>
      <c r="K6">
        <f>'Total Fuel Use'!O16*'Component Frac of Fuel Use'!$E23*BTU_per_TWh</f>
        <v>39294081395237.531</v>
      </c>
      <c r="L6">
        <f>'Total Fuel Use'!P16*'Component Frac of Fuel Use'!$E23*BTU_per_TWh</f>
        <v>39593364908734.086</v>
      </c>
      <c r="M6">
        <f>'Total Fuel Use'!Q16*'Component Frac of Fuel Use'!$E23*BTU_per_TWh</f>
        <v>39892648422230.648</v>
      </c>
      <c r="N6">
        <f>'Total Fuel Use'!R16*'Component Frac of Fuel Use'!$E23*BTU_per_TWh</f>
        <v>40191931935727.195</v>
      </c>
      <c r="O6">
        <f>'Total Fuel Use'!S16*'Component Frac of Fuel Use'!$E23*BTU_per_TWh</f>
        <v>40491215449223.758</v>
      </c>
      <c r="P6">
        <f>'Total Fuel Use'!T16*'Component Frac of Fuel Use'!$E23*BTU_per_TWh</f>
        <v>40790498962720.305</v>
      </c>
      <c r="Q6">
        <f>'Total Fuel Use'!U16*'Component Frac of Fuel Use'!$E23*BTU_per_TWh</f>
        <v>41089782476216.875</v>
      </c>
      <c r="R6">
        <f>'Total Fuel Use'!V16*'Component Frac of Fuel Use'!$E23*BTU_per_TWh</f>
        <v>41389065989713.43</v>
      </c>
      <c r="S6">
        <f>'Total Fuel Use'!W16*'Component Frac of Fuel Use'!$E23*BTU_per_TWh</f>
        <v>41406086853040.242</v>
      </c>
      <c r="T6">
        <f>'Total Fuel Use'!X16*'Component Frac of Fuel Use'!$E23*BTU_per_TWh</f>
        <v>41423107716367.07</v>
      </c>
      <c r="U6">
        <f>'Total Fuel Use'!Y16*'Component Frac of Fuel Use'!$E23*BTU_per_TWh</f>
        <v>41440128579693.891</v>
      </c>
      <c r="V6">
        <f>'Total Fuel Use'!Z16*'Component Frac of Fuel Use'!$E23*BTU_per_TWh</f>
        <v>41457149443020.703</v>
      </c>
      <c r="W6">
        <f>'Total Fuel Use'!AA16*'Component Frac of Fuel Use'!$E23*BTU_per_TWh</f>
        <v>41474170306347.531</v>
      </c>
      <c r="X6">
        <f>'Total Fuel Use'!AB16*'Component Frac of Fuel Use'!$E23*BTU_per_TWh</f>
        <v>41491191169674.344</v>
      </c>
      <c r="Y6">
        <f>'Total Fuel Use'!AC16*'Component Frac of Fuel Use'!$E23*BTU_per_TWh</f>
        <v>41508212033001.164</v>
      </c>
      <c r="Z6">
        <f>'Total Fuel Use'!AD16*'Component Frac of Fuel Use'!$E23*BTU_per_TWh</f>
        <v>41525232896327.984</v>
      </c>
      <c r="AA6">
        <f>'Total Fuel Use'!AE16*'Component Frac of Fuel Use'!$E23*BTU_per_TWh</f>
        <v>41542253759654.805</v>
      </c>
      <c r="AB6">
        <f>'Total Fuel Use'!AF16*'Component Frac of Fuel Use'!$E23*BTU_per_TWh</f>
        <v>41559274622981.617</v>
      </c>
      <c r="AC6">
        <f>'Total Fuel Use'!AG16*'Component Frac of Fuel Use'!$E23*BTU_per_TWh</f>
        <v>41416015689980.906</v>
      </c>
      <c r="AD6">
        <f>'Total Fuel Use'!AH16*'Component Frac of Fuel Use'!$E23*BTU_per_TWh</f>
        <v>41272756756980.172</v>
      </c>
      <c r="AE6">
        <f>'Total Fuel Use'!AI16*'Component Frac of Fuel Use'!$E23*BTU_per_TWh</f>
        <v>41129497823979.453</v>
      </c>
      <c r="AF6">
        <f>'Total Fuel Use'!AJ16*'Component Frac of Fuel Use'!$E23*BTU_per_TWh</f>
        <v>40986238890978.734</v>
      </c>
      <c r="AG6">
        <f>'Total Fuel Use'!AK16*'Component Frac of Fuel Use'!$E23*BTU_per_TWh</f>
        <v>40842979957978.016</v>
      </c>
      <c r="AH6">
        <f>'Total Fuel Use'!AL16*'Component Frac of Fuel Use'!$E23*BTU_per_TWh</f>
        <v>40699721024977.281</v>
      </c>
      <c r="AI6">
        <f>'Total Fuel Use'!AM16*'Component Frac of Fuel Use'!$E23*BTU_per_TWh</f>
        <v>40556462091976.555</v>
      </c>
      <c r="AJ6">
        <f>'Total Fuel Use'!AN16*'Component Frac of Fuel Use'!$E23*BTU_per_TWh</f>
        <v>40413203158975.844</v>
      </c>
      <c r="AK6">
        <f>'Total Fuel Use'!AO16*'Component Frac of Fuel Use'!$E23*BTU_per_TWh</f>
        <v>40269944225975.117</v>
      </c>
      <c r="AL6">
        <f>'Total Fuel Use'!AP16*'Component Frac of Fuel Use'!$E23*BTU_per_TWh</f>
        <v>40126685292974.398</v>
      </c>
    </row>
    <row r="7" spans="1:40">
      <c r="A7" s="1" t="s">
        <v>15</v>
      </c>
      <c r="B7">
        <f>'Total Fuel Use'!F17*'Component Frac of Fuel Use'!$E24*BTU_per_TWh</f>
        <v>7485358724816.6104</v>
      </c>
      <c r="C7">
        <f>'Total Fuel Use'!G17*'Component Frac of Fuel Use'!$E24*BTU_per_TWh</f>
        <v>7558543694750.2881</v>
      </c>
      <c r="D7">
        <f>'Total Fuel Use'!H17*'Component Frac of Fuel Use'!$E24*BTU_per_TWh</f>
        <v>7631728664683.9658</v>
      </c>
      <c r="E7">
        <f>'Total Fuel Use'!I17*'Component Frac of Fuel Use'!$E24*BTU_per_TWh</f>
        <v>7704913634617.6445</v>
      </c>
      <c r="F7">
        <f>'Total Fuel Use'!J17*'Component Frac of Fuel Use'!$E24*BTU_per_TWh</f>
        <v>7778098604551.3223</v>
      </c>
      <c r="G7">
        <f>'Total Fuel Use'!K17*'Component Frac of Fuel Use'!$E24*BTU_per_TWh</f>
        <v>7851283574485.002</v>
      </c>
      <c r="H7">
        <f>'Total Fuel Use'!L17*'Component Frac of Fuel Use'!$E24*BTU_per_TWh</f>
        <v>7924468544418.6797</v>
      </c>
      <c r="I7">
        <f>'Total Fuel Use'!M17*'Component Frac of Fuel Use'!$E24*BTU_per_TWh</f>
        <v>7986236659042.7031</v>
      </c>
      <c r="J7">
        <f>'Total Fuel Use'!N17*'Component Frac of Fuel Use'!$E24*BTU_per_TWh</f>
        <v>8048004773666.7275</v>
      </c>
      <c r="K7">
        <f>'Total Fuel Use'!O17*'Component Frac of Fuel Use'!$E24*BTU_per_TWh</f>
        <v>8109772888290.7539</v>
      </c>
      <c r="L7">
        <f>'Total Fuel Use'!P17*'Component Frac of Fuel Use'!$E24*BTU_per_TWh</f>
        <v>8171541002914.7783</v>
      </c>
      <c r="M7">
        <f>'Total Fuel Use'!Q17*'Component Frac of Fuel Use'!$E24*BTU_per_TWh</f>
        <v>8233309117538.8008</v>
      </c>
      <c r="N7">
        <f>'Total Fuel Use'!R17*'Component Frac of Fuel Use'!$E24*BTU_per_TWh</f>
        <v>8295077232162.8252</v>
      </c>
      <c r="O7">
        <f>'Total Fuel Use'!S17*'Component Frac of Fuel Use'!$E24*BTU_per_TWh</f>
        <v>8356845346786.8516</v>
      </c>
      <c r="P7">
        <f>'Total Fuel Use'!T17*'Component Frac of Fuel Use'!$E24*BTU_per_TWh</f>
        <v>8418613461410.8779</v>
      </c>
      <c r="Q7">
        <f>'Total Fuel Use'!U17*'Component Frac of Fuel Use'!$E24*BTU_per_TWh</f>
        <v>8480381576034.9004</v>
      </c>
      <c r="R7">
        <f>'Total Fuel Use'!V17*'Component Frac of Fuel Use'!$E24*BTU_per_TWh</f>
        <v>8542149690658.9258</v>
      </c>
      <c r="S7">
        <f>'Total Fuel Use'!W17*'Component Frac of Fuel Use'!$E24*BTU_per_TWh</f>
        <v>8545662569215.7422</v>
      </c>
      <c r="T7">
        <f>'Total Fuel Use'!X17*'Component Frac of Fuel Use'!$E24*BTU_per_TWh</f>
        <v>8549175447772.5566</v>
      </c>
      <c r="U7">
        <f>'Total Fuel Use'!Y17*'Component Frac of Fuel Use'!$E24*BTU_per_TWh</f>
        <v>8552688326329.374</v>
      </c>
      <c r="V7">
        <f>'Total Fuel Use'!Z17*'Component Frac of Fuel Use'!$E24*BTU_per_TWh</f>
        <v>8556201204886.1904</v>
      </c>
      <c r="W7">
        <f>'Total Fuel Use'!AA17*'Component Frac of Fuel Use'!$E24*BTU_per_TWh</f>
        <v>8559714083443.0088</v>
      </c>
      <c r="X7">
        <f>'Total Fuel Use'!AB17*'Component Frac of Fuel Use'!$E24*BTU_per_TWh</f>
        <v>8563226961999.8223</v>
      </c>
      <c r="Y7">
        <f>'Total Fuel Use'!AC17*'Component Frac of Fuel Use'!$E24*BTU_per_TWh</f>
        <v>8566739840556.6406</v>
      </c>
      <c r="Z7">
        <f>'Total Fuel Use'!AD17*'Component Frac of Fuel Use'!$E24*BTU_per_TWh</f>
        <v>8570252719113.457</v>
      </c>
      <c r="AA7">
        <f>'Total Fuel Use'!AE17*'Component Frac of Fuel Use'!$E24*BTU_per_TWh</f>
        <v>8573765597670.2715</v>
      </c>
      <c r="AB7">
        <f>'Total Fuel Use'!AF17*'Component Frac of Fuel Use'!$E24*BTU_per_TWh</f>
        <v>8577278476227.0889</v>
      </c>
      <c r="AC7">
        <f>'Total Fuel Use'!AG17*'Component Frac of Fuel Use'!$E24*BTU_per_TWh</f>
        <v>8547711748373.8828</v>
      </c>
      <c r="AD7">
        <f>'Total Fuel Use'!AH17*'Component Frac of Fuel Use'!$E24*BTU_per_TWh</f>
        <v>8518145020520.6768</v>
      </c>
      <c r="AE7">
        <f>'Total Fuel Use'!AI17*'Component Frac of Fuel Use'!$E24*BTU_per_TWh</f>
        <v>8488578292667.4717</v>
      </c>
      <c r="AF7">
        <f>'Total Fuel Use'!AJ17*'Component Frac of Fuel Use'!$E24*BTU_per_TWh</f>
        <v>8459011564814.2656</v>
      </c>
      <c r="AG7">
        <f>'Total Fuel Use'!AK17*'Component Frac of Fuel Use'!$E24*BTU_per_TWh</f>
        <v>8429444836961.0586</v>
      </c>
      <c r="AH7">
        <f>'Total Fuel Use'!AL17*'Component Frac of Fuel Use'!$E24*BTU_per_TWh</f>
        <v>8399878109107.8516</v>
      </c>
      <c r="AI7">
        <f>'Total Fuel Use'!AM17*'Component Frac of Fuel Use'!$E24*BTU_per_TWh</f>
        <v>8370311381254.6455</v>
      </c>
      <c r="AJ7">
        <f>'Total Fuel Use'!AN17*'Component Frac of Fuel Use'!$E24*BTU_per_TWh</f>
        <v>8340744653401.4414</v>
      </c>
      <c r="AK7">
        <f>'Total Fuel Use'!AO17*'Component Frac of Fuel Use'!$E24*BTU_per_TWh</f>
        <v>8311177925548.2344</v>
      </c>
      <c r="AL7">
        <f>'Total Fuel Use'!AP17*'Component Frac of Fuel Use'!$E24*BTU_per_TWh</f>
        <v>8281611197695.0283</v>
      </c>
    </row>
  </sheetData>
  <pageMargins left="0.7" right="0.7" top="0.75" bottom="0.75" header="0.3" footer="0.3"/>
  <pageSetup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N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4.5"/>
  <cols>
    <col min="1" max="1" width="25.90625" customWidth="1"/>
    <col min="2" max="2" width="11.81640625" bestFit="1" customWidth="1"/>
  </cols>
  <sheetData>
    <row r="1" spans="1:40">
      <c r="A1" s="1" t="s">
        <v>1</v>
      </c>
      <c r="B1" s="1">
        <v>2014</v>
      </c>
      <c r="C1" s="1">
        <v>2015</v>
      </c>
      <c r="D1" s="1">
        <v>2016</v>
      </c>
      <c r="E1" s="1">
        <v>2017</v>
      </c>
      <c r="F1" s="1">
        <v>2018</v>
      </c>
      <c r="G1" s="1">
        <v>2019</v>
      </c>
      <c r="H1" s="1">
        <v>2020</v>
      </c>
      <c r="I1" s="1">
        <v>2021</v>
      </c>
      <c r="J1" s="1">
        <v>2022</v>
      </c>
      <c r="K1" s="1">
        <v>2023</v>
      </c>
      <c r="L1" s="1">
        <v>2024</v>
      </c>
      <c r="M1" s="1">
        <v>2025</v>
      </c>
      <c r="N1" s="1">
        <v>2026</v>
      </c>
      <c r="O1" s="1">
        <v>2027</v>
      </c>
      <c r="P1" s="1">
        <v>2028</v>
      </c>
      <c r="Q1" s="1">
        <v>2029</v>
      </c>
      <c r="R1" s="1">
        <v>2030</v>
      </c>
      <c r="S1" s="1">
        <v>2031</v>
      </c>
      <c r="T1" s="1">
        <v>2032</v>
      </c>
      <c r="U1" s="1">
        <v>2033</v>
      </c>
      <c r="V1" s="1">
        <v>2034</v>
      </c>
      <c r="W1" s="1">
        <v>2035</v>
      </c>
      <c r="X1" s="1">
        <v>2036</v>
      </c>
      <c r="Y1" s="1">
        <v>2037</v>
      </c>
      <c r="Z1" s="1">
        <v>2038</v>
      </c>
      <c r="AA1" s="1">
        <v>2039</v>
      </c>
      <c r="AB1" s="1">
        <v>2040</v>
      </c>
      <c r="AC1" s="1">
        <v>2041</v>
      </c>
      <c r="AD1" s="1">
        <v>2042</v>
      </c>
      <c r="AE1" s="1">
        <v>2043</v>
      </c>
      <c r="AF1" s="1">
        <v>2044</v>
      </c>
      <c r="AG1" s="1">
        <v>2045</v>
      </c>
      <c r="AH1" s="1">
        <v>2046</v>
      </c>
      <c r="AI1" s="1">
        <v>2047</v>
      </c>
      <c r="AJ1" s="1">
        <v>2048</v>
      </c>
      <c r="AK1" s="1">
        <v>2049</v>
      </c>
      <c r="AL1" s="1">
        <v>2050</v>
      </c>
      <c r="AM1" s="1"/>
      <c r="AN1" s="1"/>
    </row>
    <row r="2" spans="1:40">
      <c r="A2" s="1" t="s">
        <v>2</v>
      </c>
      <c r="B2">
        <f>'Total Fuel Use'!F12*'Component Frac of Fuel Use'!F15*BTU_per_TWh</f>
        <v>12546674275183.906</v>
      </c>
      <c r="C2">
        <f>'Total Fuel Use'!G12*'Component Frac of Fuel Use'!G15*BTU_per_TWh</f>
        <v>12902806612041.273</v>
      </c>
      <c r="D2">
        <f>'Total Fuel Use'!H12*'Component Frac of Fuel Use'!H15*BTU_per_TWh</f>
        <v>13263459910694.496</v>
      </c>
      <c r="E2">
        <f>'Total Fuel Use'!I12*'Component Frac of Fuel Use'!I15*BTU_per_TWh</f>
        <v>13628634171143.463</v>
      </c>
      <c r="F2">
        <f>'Total Fuel Use'!J12*'Component Frac of Fuel Use'!J15*BTU_per_TWh</f>
        <v>13998329393388.289</v>
      </c>
      <c r="G2">
        <f>'Total Fuel Use'!K12*'Component Frac of Fuel Use'!K15*BTU_per_TWh</f>
        <v>14372545577428.865</v>
      </c>
      <c r="H2">
        <f>'Total Fuel Use'!L12*'Component Frac of Fuel Use'!L15*BTU_per_TWh</f>
        <v>14751282723265.297</v>
      </c>
      <c r="I2">
        <f>'Total Fuel Use'!M12*'Component Frac of Fuel Use'!M15*BTU_per_TWh</f>
        <v>15112935886080.363</v>
      </c>
      <c r="J2">
        <f>'Total Fuel Use'!N12*'Component Frac of Fuel Use'!N15*BTU_per_TWh</f>
        <v>15478404740651.031</v>
      </c>
      <c r="K2">
        <f>'Total Fuel Use'!O12*'Component Frac of Fuel Use'!O15*BTU_per_TWh</f>
        <v>15847689286977.354</v>
      </c>
      <c r="L2">
        <f>'Total Fuel Use'!P12*'Component Frac of Fuel Use'!P15*BTU_per_TWh</f>
        <v>16220789525059.336</v>
      </c>
      <c r="M2">
        <f>'Total Fuel Use'!Q12*'Component Frac of Fuel Use'!Q15*BTU_per_TWh</f>
        <v>16597705454897.09</v>
      </c>
      <c r="N2">
        <f>'Total Fuel Use'!R12*'Component Frac of Fuel Use'!R15*BTU_per_TWh</f>
        <v>16978437076490.385</v>
      </c>
      <c r="O2">
        <f>'Total Fuel Use'!S12*'Component Frac of Fuel Use'!S15*BTU_per_TWh</f>
        <v>17362984389839.334</v>
      </c>
      <c r="P2">
        <f>'Total Fuel Use'!T12*'Component Frac of Fuel Use'!T15*BTU_per_TWh</f>
        <v>17751347394944.062</v>
      </c>
      <c r="Q2">
        <f>'Total Fuel Use'!U12*'Component Frac of Fuel Use'!U15*BTU_per_TWh</f>
        <v>18143526091804.328</v>
      </c>
      <c r="R2">
        <f>'Total Fuel Use'!V12*'Component Frac of Fuel Use'!V15*BTU_per_TWh</f>
        <v>18539520480420.246</v>
      </c>
      <c r="S2">
        <f>'Total Fuel Use'!W12*'Component Frac of Fuel Use'!W15*BTU_per_TWh</f>
        <v>18662702476640.535</v>
      </c>
      <c r="T2">
        <f>'Total Fuel Use'!X12*'Component Frac of Fuel Use'!X15*BTU_per_TWh</f>
        <v>18785979477897.57</v>
      </c>
      <c r="U2">
        <f>'Total Fuel Use'!Y12*'Component Frac of Fuel Use'!Y15*BTU_per_TWh</f>
        <v>18909351484191.453</v>
      </c>
      <c r="V2">
        <f>'Total Fuel Use'!Z12*'Component Frac of Fuel Use'!Z15*BTU_per_TWh</f>
        <v>19032818495522.199</v>
      </c>
      <c r="W2">
        <f>'Total Fuel Use'!AA12*'Component Frac of Fuel Use'!AA15*BTU_per_TWh</f>
        <v>19156380511889.762</v>
      </c>
      <c r="X2">
        <f>'Total Fuel Use'!AB12*'Component Frac of Fuel Use'!AB15*BTU_per_TWh</f>
        <v>19280037533294.164</v>
      </c>
      <c r="Y2">
        <f>'Total Fuel Use'!AC12*'Component Frac of Fuel Use'!AC15*BTU_per_TWh</f>
        <v>19403789559735.41</v>
      </c>
      <c r="Z2">
        <f>'Total Fuel Use'!AD12*'Component Frac of Fuel Use'!AD15*BTU_per_TWh</f>
        <v>19527636591213.523</v>
      </c>
      <c r="AA2">
        <f>'Total Fuel Use'!AE12*'Component Frac of Fuel Use'!AE15*BTU_per_TWh</f>
        <v>19651578627728.445</v>
      </c>
      <c r="AB2">
        <f>'Total Fuel Use'!AF12*'Component Frac of Fuel Use'!AF15*BTU_per_TWh</f>
        <v>19775615669280.207</v>
      </c>
      <c r="AC2">
        <f>'Total Fuel Use'!AG12*'Component Frac of Fuel Use'!AG15*BTU_per_TWh</f>
        <v>19823032667701.09</v>
      </c>
      <c r="AD2">
        <f>'Total Fuel Use'!AH12*'Component Frac of Fuel Use'!AH15*BTU_per_TWh</f>
        <v>19869650040395.199</v>
      </c>
      <c r="AE2">
        <f>'Total Fuel Use'!AI12*'Component Frac of Fuel Use'!AI15*BTU_per_TWh</f>
        <v>19915467787362.566</v>
      </c>
      <c r="AF2">
        <f>'Total Fuel Use'!AJ12*'Component Frac of Fuel Use'!AJ15*BTU_per_TWh</f>
        <v>19960485908603.223</v>
      </c>
      <c r="AG2">
        <f>'Total Fuel Use'!AK12*'Component Frac of Fuel Use'!AK15*BTU_per_TWh</f>
        <v>20004704404117.102</v>
      </c>
      <c r="AH2">
        <f>'Total Fuel Use'!AL12*'Component Frac of Fuel Use'!AL15*BTU_per_TWh</f>
        <v>20048123273904.238</v>
      </c>
      <c r="AI2">
        <f>'Total Fuel Use'!AM12*'Component Frac of Fuel Use'!AM15*BTU_per_TWh</f>
        <v>20090742517964.664</v>
      </c>
      <c r="AJ2">
        <f>'Total Fuel Use'!AN12*'Component Frac of Fuel Use'!AN15*BTU_per_TWh</f>
        <v>20132562136298.312</v>
      </c>
      <c r="AK2">
        <f>'Total Fuel Use'!AO12*'Component Frac of Fuel Use'!AO15*BTU_per_TWh</f>
        <v>20173582128905.223</v>
      </c>
      <c r="AL2">
        <f>'Total Fuel Use'!AP12*'Component Frac of Fuel Use'!AP15*BTU_per_TWh</f>
        <v>20213802495785.418</v>
      </c>
    </row>
    <row r="3" spans="1:40">
      <c r="A3" s="1" t="s">
        <v>3</v>
      </c>
      <c r="B3">
        <f>'Total Fuel Use'!F13*'Component Frac of Fuel Use'!$F20*BTU_per_TWh</f>
        <v>0</v>
      </c>
      <c r="C3">
        <f>'Total Fuel Use'!G13*'Component Frac of Fuel Use'!$F20*BTU_per_TWh</f>
        <v>0</v>
      </c>
      <c r="D3">
        <f>'Total Fuel Use'!H13*'Component Frac of Fuel Use'!$F20*BTU_per_TWh</f>
        <v>0</v>
      </c>
      <c r="E3">
        <f>'Total Fuel Use'!I13*'Component Frac of Fuel Use'!$F20*BTU_per_TWh</f>
        <v>0</v>
      </c>
      <c r="F3">
        <f>'Total Fuel Use'!J13*'Component Frac of Fuel Use'!$F20*BTU_per_TWh</f>
        <v>0</v>
      </c>
      <c r="G3">
        <f>'Total Fuel Use'!K13*'Component Frac of Fuel Use'!$F20*BTU_per_TWh</f>
        <v>0</v>
      </c>
      <c r="H3">
        <f>'Total Fuel Use'!L13*'Component Frac of Fuel Use'!$F20*BTU_per_TWh</f>
        <v>0</v>
      </c>
      <c r="I3">
        <f>'Total Fuel Use'!M13*'Component Frac of Fuel Use'!$F20*BTU_per_TWh</f>
        <v>0</v>
      </c>
      <c r="J3">
        <f>'Total Fuel Use'!N13*'Component Frac of Fuel Use'!$F20*BTU_per_TWh</f>
        <v>0</v>
      </c>
      <c r="K3">
        <f>'Total Fuel Use'!O13*'Component Frac of Fuel Use'!$F20*BTU_per_TWh</f>
        <v>0</v>
      </c>
      <c r="L3">
        <f>'Total Fuel Use'!P13*'Component Frac of Fuel Use'!$F20*BTU_per_TWh</f>
        <v>0</v>
      </c>
      <c r="M3">
        <f>'Total Fuel Use'!Q13*'Component Frac of Fuel Use'!$F20*BTU_per_TWh</f>
        <v>0</v>
      </c>
      <c r="N3">
        <f>'Total Fuel Use'!R13*'Component Frac of Fuel Use'!$F20*BTU_per_TWh</f>
        <v>0</v>
      </c>
      <c r="O3">
        <f>'Total Fuel Use'!S13*'Component Frac of Fuel Use'!$F20*BTU_per_TWh</f>
        <v>0</v>
      </c>
      <c r="P3">
        <f>'Total Fuel Use'!T13*'Component Frac of Fuel Use'!$F20*BTU_per_TWh</f>
        <v>0</v>
      </c>
      <c r="Q3">
        <f>'Total Fuel Use'!U13*'Component Frac of Fuel Use'!$F20*BTU_per_TWh</f>
        <v>0</v>
      </c>
      <c r="R3">
        <f>'Total Fuel Use'!V13*'Component Frac of Fuel Use'!$F20*BTU_per_TWh</f>
        <v>0</v>
      </c>
      <c r="S3">
        <f>'Total Fuel Use'!W13*'Component Frac of Fuel Use'!$F20*BTU_per_TWh</f>
        <v>0</v>
      </c>
      <c r="T3">
        <f>'Total Fuel Use'!X13*'Component Frac of Fuel Use'!$F20*BTU_per_TWh</f>
        <v>0</v>
      </c>
      <c r="U3">
        <f>'Total Fuel Use'!Y13*'Component Frac of Fuel Use'!$F20*BTU_per_TWh</f>
        <v>0</v>
      </c>
      <c r="V3">
        <f>'Total Fuel Use'!Z13*'Component Frac of Fuel Use'!$F20*BTU_per_TWh</f>
        <v>0</v>
      </c>
      <c r="W3">
        <f>'Total Fuel Use'!AA13*'Component Frac of Fuel Use'!$F20*BTU_per_TWh</f>
        <v>0</v>
      </c>
      <c r="X3">
        <f>'Total Fuel Use'!AB13*'Component Frac of Fuel Use'!$F20*BTU_per_TWh</f>
        <v>0</v>
      </c>
      <c r="Y3">
        <f>'Total Fuel Use'!AC13*'Component Frac of Fuel Use'!$F20*BTU_per_TWh</f>
        <v>0</v>
      </c>
      <c r="Z3">
        <f>'Total Fuel Use'!AD13*'Component Frac of Fuel Use'!$F20*BTU_per_TWh</f>
        <v>0</v>
      </c>
      <c r="AA3">
        <f>'Total Fuel Use'!AE13*'Component Frac of Fuel Use'!$F20*BTU_per_TWh</f>
        <v>0</v>
      </c>
      <c r="AB3">
        <f>'Total Fuel Use'!AF13*'Component Frac of Fuel Use'!$F20*BTU_per_TWh</f>
        <v>0</v>
      </c>
      <c r="AC3">
        <f>'Total Fuel Use'!AG13*'Component Frac of Fuel Use'!$F20*BTU_per_TWh</f>
        <v>0</v>
      </c>
      <c r="AD3">
        <f>'Total Fuel Use'!AH13*'Component Frac of Fuel Use'!$F20*BTU_per_TWh</f>
        <v>0</v>
      </c>
      <c r="AE3">
        <f>'Total Fuel Use'!AI13*'Component Frac of Fuel Use'!$F20*BTU_per_TWh</f>
        <v>0</v>
      </c>
      <c r="AF3">
        <f>'Total Fuel Use'!AJ13*'Component Frac of Fuel Use'!$F20*BTU_per_TWh</f>
        <v>0</v>
      </c>
      <c r="AG3">
        <f>'Total Fuel Use'!AK13*'Component Frac of Fuel Use'!$F20*BTU_per_TWh</f>
        <v>0</v>
      </c>
      <c r="AH3">
        <f>'Total Fuel Use'!AL13*'Component Frac of Fuel Use'!$F20*BTU_per_TWh</f>
        <v>0</v>
      </c>
      <c r="AI3">
        <f>'Total Fuel Use'!AM13*'Component Frac of Fuel Use'!$F20*BTU_per_TWh</f>
        <v>0</v>
      </c>
      <c r="AJ3">
        <f>'Total Fuel Use'!AN13*'Component Frac of Fuel Use'!$F20*BTU_per_TWh</f>
        <v>0</v>
      </c>
      <c r="AK3">
        <f>'Total Fuel Use'!AO13*'Component Frac of Fuel Use'!$F20*BTU_per_TWh</f>
        <v>0</v>
      </c>
      <c r="AL3">
        <f>'Total Fuel Use'!AP13*'Component Frac of Fuel Use'!$F20*BTU_per_TWh</f>
        <v>0</v>
      </c>
    </row>
    <row r="4" spans="1:40">
      <c r="A4" s="1" t="s">
        <v>4</v>
      </c>
      <c r="B4">
        <f>'Total Fuel Use'!F14*'Component Frac of Fuel Use'!$F21*BTU_per_TWh</f>
        <v>0</v>
      </c>
      <c r="C4">
        <f>'Total Fuel Use'!G14*'Component Frac of Fuel Use'!$F21*BTU_per_TWh</f>
        <v>0</v>
      </c>
      <c r="D4">
        <f>'Total Fuel Use'!H14*'Component Frac of Fuel Use'!$F21*BTU_per_TWh</f>
        <v>0</v>
      </c>
      <c r="E4">
        <f>'Total Fuel Use'!I14*'Component Frac of Fuel Use'!$F21*BTU_per_TWh</f>
        <v>0</v>
      </c>
      <c r="F4">
        <f>'Total Fuel Use'!J14*'Component Frac of Fuel Use'!$F21*BTU_per_TWh</f>
        <v>0</v>
      </c>
      <c r="G4">
        <f>'Total Fuel Use'!K14*'Component Frac of Fuel Use'!$F21*BTU_per_TWh</f>
        <v>0</v>
      </c>
      <c r="H4">
        <f>'Total Fuel Use'!L14*'Component Frac of Fuel Use'!$F21*BTU_per_TWh</f>
        <v>0</v>
      </c>
      <c r="I4">
        <f>'Total Fuel Use'!M14*'Component Frac of Fuel Use'!$F21*BTU_per_TWh</f>
        <v>0</v>
      </c>
      <c r="J4">
        <f>'Total Fuel Use'!N14*'Component Frac of Fuel Use'!$F21*BTU_per_TWh</f>
        <v>0</v>
      </c>
      <c r="K4">
        <f>'Total Fuel Use'!O14*'Component Frac of Fuel Use'!$F21*BTU_per_TWh</f>
        <v>0</v>
      </c>
      <c r="L4">
        <f>'Total Fuel Use'!P14*'Component Frac of Fuel Use'!$F21*BTU_per_TWh</f>
        <v>0</v>
      </c>
      <c r="M4">
        <f>'Total Fuel Use'!Q14*'Component Frac of Fuel Use'!$F21*BTU_per_TWh</f>
        <v>0</v>
      </c>
      <c r="N4">
        <f>'Total Fuel Use'!R14*'Component Frac of Fuel Use'!$F21*BTU_per_TWh</f>
        <v>0</v>
      </c>
      <c r="O4">
        <f>'Total Fuel Use'!S14*'Component Frac of Fuel Use'!$F21*BTU_per_TWh</f>
        <v>0</v>
      </c>
      <c r="P4">
        <f>'Total Fuel Use'!T14*'Component Frac of Fuel Use'!$F21*BTU_per_TWh</f>
        <v>0</v>
      </c>
      <c r="Q4">
        <f>'Total Fuel Use'!U14*'Component Frac of Fuel Use'!$F21*BTU_per_TWh</f>
        <v>0</v>
      </c>
      <c r="R4">
        <f>'Total Fuel Use'!V14*'Component Frac of Fuel Use'!$F21*BTU_per_TWh</f>
        <v>0</v>
      </c>
      <c r="S4">
        <f>'Total Fuel Use'!W14*'Component Frac of Fuel Use'!$F21*BTU_per_TWh</f>
        <v>0</v>
      </c>
      <c r="T4">
        <f>'Total Fuel Use'!X14*'Component Frac of Fuel Use'!$F21*BTU_per_TWh</f>
        <v>0</v>
      </c>
      <c r="U4">
        <f>'Total Fuel Use'!Y14*'Component Frac of Fuel Use'!$F21*BTU_per_TWh</f>
        <v>0</v>
      </c>
      <c r="V4">
        <f>'Total Fuel Use'!Z14*'Component Frac of Fuel Use'!$F21*BTU_per_TWh</f>
        <v>0</v>
      </c>
      <c r="W4">
        <f>'Total Fuel Use'!AA14*'Component Frac of Fuel Use'!$F21*BTU_per_TWh</f>
        <v>0</v>
      </c>
      <c r="X4">
        <f>'Total Fuel Use'!AB14*'Component Frac of Fuel Use'!$F21*BTU_per_TWh</f>
        <v>0</v>
      </c>
      <c r="Y4">
        <f>'Total Fuel Use'!AC14*'Component Frac of Fuel Use'!$F21*BTU_per_TWh</f>
        <v>0</v>
      </c>
      <c r="Z4">
        <f>'Total Fuel Use'!AD14*'Component Frac of Fuel Use'!$F21*BTU_per_TWh</f>
        <v>0</v>
      </c>
      <c r="AA4">
        <f>'Total Fuel Use'!AE14*'Component Frac of Fuel Use'!$F21*BTU_per_TWh</f>
        <v>0</v>
      </c>
      <c r="AB4">
        <f>'Total Fuel Use'!AF14*'Component Frac of Fuel Use'!$F21*BTU_per_TWh</f>
        <v>0</v>
      </c>
      <c r="AC4">
        <f>'Total Fuel Use'!AG14*'Component Frac of Fuel Use'!$F21*BTU_per_TWh</f>
        <v>0</v>
      </c>
      <c r="AD4">
        <f>'Total Fuel Use'!AH14*'Component Frac of Fuel Use'!$F21*BTU_per_TWh</f>
        <v>0</v>
      </c>
      <c r="AE4">
        <f>'Total Fuel Use'!AI14*'Component Frac of Fuel Use'!$F21*BTU_per_TWh</f>
        <v>0</v>
      </c>
      <c r="AF4">
        <f>'Total Fuel Use'!AJ14*'Component Frac of Fuel Use'!$F21*BTU_per_TWh</f>
        <v>0</v>
      </c>
      <c r="AG4">
        <f>'Total Fuel Use'!AK14*'Component Frac of Fuel Use'!$F21*BTU_per_TWh</f>
        <v>0</v>
      </c>
      <c r="AH4">
        <f>'Total Fuel Use'!AL14*'Component Frac of Fuel Use'!$F21*BTU_per_TWh</f>
        <v>0</v>
      </c>
      <c r="AI4">
        <f>'Total Fuel Use'!AM14*'Component Frac of Fuel Use'!$F21*BTU_per_TWh</f>
        <v>0</v>
      </c>
      <c r="AJ4">
        <f>'Total Fuel Use'!AN14*'Component Frac of Fuel Use'!$F21*BTU_per_TWh</f>
        <v>0</v>
      </c>
      <c r="AK4">
        <f>'Total Fuel Use'!AO14*'Component Frac of Fuel Use'!$F21*BTU_per_TWh</f>
        <v>0</v>
      </c>
      <c r="AL4">
        <f>'Total Fuel Use'!AP14*'Component Frac of Fuel Use'!$F21*BTU_per_TWh</f>
        <v>0</v>
      </c>
    </row>
    <row r="5" spans="1:40">
      <c r="A5" s="1" t="s">
        <v>5</v>
      </c>
      <c r="B5">
        <f>'Total Fuel Use'!F15*'Component Frac of Fuel Use'!$F22*BTU_per_TWh</f>
        <v>0</v>
      </c>
      <c r="C5">
        <f>'Total Fuel Use'!G15*'Component Frac of Fuel Use'!$F22*BTU_per_TWh</f>
        <v>0</v>
      </c>
      <c r="D5">
        <f>'Total Fuel Use'!H15*'Component Frac of Fuel Use'!$F22*BTU_per_TWh</f>
        <v>0</v>
      </c>
      <c r="E5">
        <f>'Total Fuel Use'!I15*'Component Frac of Fuel Use'!$F22*BTU_per_TWh</f>
        <v>0</v>
      </c>
      <c r="F5">
        <f>'Total Fuel Use'!J15*'Component Frac of Fuel Use'!$F22*BTU_per_TWh</f>
        <v>0</v>
      </c>
      <c r="G5">
        <f>'Total Fuel Use'!K15*'Component Frac of Fuel Use'!$F22*BTU_per_TWh</f>
        <v>0</v>
      </c>
      <c r="H5">
        <f>'Total Fuel Use'!L15*'Component Frac of Fuel Use'!$F22*BTU_per_TWh</f>
        <v>0</v>
      </c>
      <c r="I5">
        <f>'Total Fuel Use'!M15*'Component Frac of Fuel Use'!$F22*BTU_per_TWh</f>
        <v>0</v>
      </c>
      <c r="J5">
        <f>'Total Fuel Use'!N15*'Component Frac of Fuel Use'!$F22*BTU_per_TWh</f>
        <v>0</v>
      </c>
      <c r="K5">
        <f>'Total Fuel Use'!O15*'Component Frac of Fuel Use'!$F22*BTU_per_TWh</f>
        <v>0</v>
      </c>
      <c r="L5">
        <f>'Total Fuel Use'!P15*'Component Frac of Fuel Use'!$F22*BTU_per_TWh</f>
        <v>0</v>
      </c>
      <c r="M5">
        <f>'Total Fuel Use'!Q15*'Component Frac of Fuel Use'!$F22*BTU_per_TWh</f>
        <v>0</v>
      </c>
      <c r="N5">
        <f>'Total Fuel Use'!R15*'Component Frac of Fuel Use'!$F22*BTU_per_TWh</f>
        <v>0</v>
      </c>
      <c r="O5">
        <f>'Total Fuel Use'!S15*'Component Frac of Fuel Use'!$F22*BTU_per_TWh</f>
        <v>0</v>
      </c>
      <c r="P5">
        <f>'Total Fuel Use'!T15*'Component Frac of Fuel Use'!$F22*BTU_per_TWh</f>
        <v>0</v>
      </c>
      <c r="Q5">
        <f>'Total Fuel Use'!U15*'Component Frac of Fuel Use'!$F22*BTU_per_TWh</f>
        <v>0</v>
      </c>
      <c r="R5">
        <f>'Total Fuel Use'!V15*'Component Frac of Fuel Use'!$F22*BTU_per_TWh</f>
        <v>0</v>
      </c>
      <c r="S5">
        <f>'Total Fuel Use'!W15*'Component Frac of Fuel Use'!$F22*BTU_per_TWh</f>
        <v>0</v>
      </c>
      <c r="T5">
        <f>'Total Fuel Use'!X15*'Component Frac of Fuel Use'!$F22*BTU_per_TWh</f>
        <v>0</v>
      </c>
      <c r="U5">
        <f>'Total Fuel Use'!Y15*'Component Frac of Fuel Use'!$F22*BTU_per_TWh</f>
        <v>0</v>
      </c>
      <c r="V5">
        <f>'Total Fuel Use'!Z15*'Component Frac of Fuel Use'!$F22*BTU_per_TWh</f>
        <v>0</v>
      </c>
      <c r="W5">
        <f>'Total Fuel Use'!AA15*'Component Frac of Fuel Use'!$F22*BTU_per_TWh</f>
        <v>0</v>
      </c>
      <c r="X5">
        <f>'Total Fuel Use'!AB15*'Component Frac of Fuel Use'!$F22*BTU_per_TWh</f>
        <v>0</v>
      </c>
      <c r="Y5">
        <f>'Total Fuel Use'!AC15*'Component Frac of Fuel Use'!$F22*BTU_per_TWh</f>
        <v>0</v>
      </c>
      <c r="Z5">
        <f>'Total Fuel Use'!AD15*'Component Frac of Fuel Use'!$F22*BTU_per_TWh</f>
        <v>0</v>
      </c>
      <c r="AA5">
        <f>'Total Fuel Use'!AE15*'Component Frac of Fuel Use'!$F22*BTU_per_TWh</f>
        <v>0</v>
      </c>
      <c r="AB5">
        <f>'Total Fuel Use'!AF15*'Component Frac of Fuel Use'!$F22*BTU_per_TWh</f>
        <v>0</v>
      </c>
      <c r="AC5">
        <f>'Total Fuel Use'!AG15*'Component Frac of Fuel Use'!$F22*BTU_per_TWh</f>
        <v>0</v>
      </c>
      <c r="AD5">
        <f>'Total Fuel Use'!AH15*'Component Frac of Fuel Use'!$F22*BTU_per_TWh</f>
        <v>0</v>
      </c>
      <c r="AE5">
        <f>'Total Fuel Use'!AI15*'Component Frac of Fuel Use'!$F22*BTU_per_TWh</f>
        <v>0</v>
      </c>
      <c r="AF5">
        <f>'Total Fuel Use'!AJ15*'Component Frac of Fuel Use'!$F22*BTU_per_TWh</f>
        <v>0</v>
      </c>
      <c r="AG5">
        <f>'Total Fuel Use'!AK15*'Component Frac of Fuel Use'!$F22*BTU_per_TWh</f>
        <v>0</v>
      </c>
      <c r="AH5">
        <f>'Total Fuel Use'!AL15*'Component Frac of Fuel Use'!$F22*BTU_per_TWh</f>
        <v>0</v>
      </c>
      <c r="AI5">
        <f>'Total Fuel Use'!AM15*'Component Frac of Fuel Use'!$F22*BTU_per_TWh</f>
        <v>0</v>
      </c>
      <c r="AJ5">
        <f>'Total Fuel Use'!AN15*'Component Frac of Fuel Use'!$F22*BTU_per_TWh</f>
        <v>0</v>
      </c>
      <c r="AK5">
        <f>'Total Fuel Use'!AO15*'Component Frac of Fuel Use'!$F22*BTU_per_TWh</f>
        <v>0</v>
      </c>
      <c r="AL5">
        <f>'Total Fuel Use'!AP15*'Component Frac of Fuel Use'!$F22*BTU_per_TWh</f>
        <v>0</v>
      </c>
    </row>
    <row r="6" spans="1:40">
      <c r="A6" s="1" t="s">
        <v>7</v>
      </c>
      <c r="B6">
        <f>'Total Fuel Use'!F16*'Component Frac of Fuel Use'!$F23*BTU_per_TWh</f>
        <v>0</v>
      </c>
      <c r="C6">
        <f>'Total Fuel Use'!G16*'Component Frac of Fuel Use'!$F23*BTU_per_TWh</f>
        <v>0</v>
      </c>
      <c r="D6">
        <f>'Total Fuel Use'!H16*'Component Frac of Fuel Use'!$F23*BTU_per_TWh</f>
        <v>0</v>
      </c>
      <c r="E6">
        <f>'Total Fuel Use'!I16*'Component Frac of Fuel Use'!$F23*BTU_per_TWh</f>
        <v>0</v>
      </c>
      <c r="F6">
        <f>'Total Fuel Use'!J16*'Component Frac of Fuel Use'!$F23*BTU_per_TWh</f>
        <v>0</v>
      </c>
      <c r="G6">
        <f>'Total Fuel Use'!K16*'Component Frac of Fuel Use'!$F23*BTU_per_TWh</f>
        <v>0</v>
      </c>
      <c r="H6">
        <f>'Total Fuel Use'!L16*'Component Frac of Fuel Use'!$F23*BTU_per_TWh</f>
        <v>0</v>
      </c>
      <c r="I6">
        <f>'Total Fuel Use'!M16*'Component Frac of Fuel Use'!$F23*BTU_per_TWh</f>
        <v>0</v>
      </c>
      <c r="J6">
        <f>'Total Fuel Use'!N16*'Component Frac of Fuel Use'!$F23*BTU_per_TWh</f>
        <v>0</v>
      </c>
      <c r="K6">
        <f>'Total Fuel Use'!O16*'Component Frac of Fuel Use'!$F23*BTU_per_TWh</f>
        <v>0</v>
      </c>
      <c r="L6">
        <f>'Total Fuel Use'!P16*'Component Frac of Fuel Use'!$F23*BTU_per_TWh</f>
        <v>0</v>
      </c>
      <c r="M6">
        <f>'Total Fuel Use'!Q16*'Component Frac of Fuel Use'!$F23*BTU_per_TWh</f>
        <v>0</v>
      </c>
      <c r="N6">
        <f>'Total Fuel Use'!R16*'Component Frac of Fuel Use'!$F23*BTU_per_TWh</f>
        <v>0</v>
      </c>
      <c r="O6">
        <f>'Total Fuel Use'!S16*'Component Frac of Fuel Use'!$F23*BTU_per_TWh</f>
        <v>0</v>
      </c>
      <c r="P6">
        <f>'Total Fuel Use'!T16*'Component Frac of Fuel Use'!$F23*BTU_per_TWh</f>
        <v>0</v>
      </c>
      <c r="Q6">
        <f>'Total Fuel Use'!U16*'Component Frac of Fuel Use'!$F23*BTU_per_TWh</f>
        <v>0</v>
      </c>
      <c r="R6">
        <f>'Total Fuel Use'!V16*'Component Frac of Fuel Use'!$F23*BTU_per_TWh</f>
        <v>0</v>
      </c>
      <c r="S6">
        <f>'Total Fuel Use'!W16*'Component Frac of Fuel Use'!$F23*BTU_per_TWh</f>
        <v>0</v>
      </c>
      <c r="T6">
        <f>'Total Fuel Use'!X16*'Component Frac of Fuel Use'!$F23*BTU_per_TWh</f>
        <v>0</v>
      </c>
      <c r="U6">
        <f>'Total Fuel Use'!Y16*'Component Frac of Fuel Use'!$F23*BTU_per_TWh</f>
        <v>0</v>
      </c>
      <c r="V6">
        <f>'Total Fuel Use'!Z16*'Component Frac of Fuel Use'!$F23*BTU_per_TWh</f>
        <v>0</v>
      </c>
      <c r="W6">
        <f>'Total Fuel Use'!AA16*'Component Frac of Fuel Use'!$F23*BTU_per_TWh</f>
        <v>0</v>
      </c>
      <c r="X6">
        <f>'Total Fuel Use'!AB16*'Component Frac of Fuel Use'!$F23*BTU_per_TWh</f>
        <v>0</v>
      </c>
      <c r="Y6">
        <f>'Total Fuel Use'!AC16*'Component Frac of Fuel Use'!$F23*BTU_per_TWh</f>
        <v>0</v>
      </c>
      <c r="Z6">
        <f>'Total Fuel Use'!AD16*'Component Frac of Fuel Use'!$F23*BTU_per_TWh</f>
        <v>0</v>
      </c>
      <c r="AA6">
        <f>'Total Fuel Use'!AE16*'Component Frac of Fuel Use'!$F23*BTU_per_TWh</f>
        <v>0</v>
      </c>
      <c r="AB6">
        <f>'Total Fuel Use'!AF16*'Component Frac of Fuel Use'!$F23*BTU_per_TWh</f>
        <v>0</v>
      </c>
      <c r="AC6">
        <f>'Total Fuel Use'!AG16*'Component Frac of Fuel Use'!$F23*BTU_per_TWh</f>
        <v>0</v>
      </c>
      <c r="AD6">
        <f>'Total Fuel Use'!AH16*'Component Frac of Fuel Use'!$F23*BTU_per_TWh</f>
        <v>0</v>
      </c>
      <c r="AE6">
        <f>'Total Fuel Use'!AI16*'Component Frac of Fuel Use'!$F23*BTU_per_TWh</f>
        <v>0</v>
      </c>
      <c r="AF6">
        <f>'Total Fuel Use'!AJ16*'Component Frac of Fuel Use'!$F23*BTU_per_TWh</f>
        <v>0</v>
      </c>
      <c r="AG6">
        <f>'Total Fuel Use'!AK16*'Component Frac of Fuel Use'!$F23*BTU_per_TWh</f>
        <v>0</v>
      </c>
      <c r="AH6">
        <f>'Total Fuel Use'!AL16*'Component Frac of Fuel Use'!$F23*BTU_per_TWh</f>
        <v>0</v>
      </c>
      <c r="AI6">
        <f>'Total Fuel Use'!AM16*'Component Frac of Fuel Use'!$F23*BTU_per_TWh</f>
        <v>0</v>
      </c>
      <c r="AJ6">
        <f>'Total Fuel Use'!AN16*'Component Frac of Fuel Use'!$F23*BTU_per_TWh</f>
        <v>0</v>
      </c>
      <c r="AK6">
        <f>'Total Fuel Use'!AO16*'Component Frac of Fuel Use'!$F23*BTU_per_TWh</f>
        <v>0</v>
      </c>
      <c r="AL6">
        <f>'Total Fuel Use'!AP16*'Component Frac of Fuel Use'!$F23*BTU_per_TWh</f>
        <v>0</v>
      </c>
    </row>
    <row r="7" spans="1:40">
      <c r="A7" s="1" t="s">
        <v>15</v>
      </c>
      <c r="B7">
        <f>'Total Fuel Use'!F17*'Component Frac of Fuel Use'!$F24*BTU_per_TWh</f>
        <v>0</v>
      </c>
      <c r="C7">
        <f>'Total Fuel Use'!G17*'Component Frac of Fuel Use'!$F24*BTU_per_TWh</f>
        <v>0</v>
      </c>
      <c r="D7">
        <f>'Total Fuel Use'!H17*'Component Frac of Fuel Use'!$F24*BTU_per_TWh</f>
        <v>0</v>
      </c>
      <c r="E7">
        <f>'Total Fuel Use'!I17*'Component Frac of Fuel Use'!$F24*BTU_per_TWh</f>
        <v>0</v>
      </c>
      <c r="F7">
        <f>'Total Fuel Use'!J17*'Component Frac of Fuel Use'!$F24*BTU_per_TWh</f>
        <v>0</v>
      </c>
      <c r="G7">
        <f>'Total Fuel Use'!K17*'Component Frac of Fuel Use'!$F24*BTU_per_TWh</f>
        <v>0</v>
      </c>
      <c r="H7">
        <f>'Total Fuel Use'!L17*'Component Frac of Fuel Use'!$F24*BTU_per_TWh</f>
        <v>0</v>
      </c>
      <c r="I7">
        <f>'Total Fuel Use'!M17*'Component Frac of Fuel Use'!$F24*BTU_per_TWh</f>
        <v>0</v>
      </c>
      <c r="J7">
        <f>'Total Fuel Use'!N17*'Component Frac of Fuel Use'!$F24*BTU_per_TWh</f>
        <v>0</v>
      </c>
      <c r="K7">
        <f>'Total Fuel Use'!O17*'Component Frac of Fuel Use'!$F24*BTU_per_TWh</f>
        <v>0</v>
      </c>
      <c r="L7">
        <f>'Total Fuel Use'!P17*'Component Frac of Fuel Use'!$F24*BTU_per_TWh</f>
        <v>0</v>
      </c>
      <c r="M7">
        <f>'Total Fuel Use'!Q17*'Component Frac of Fuel Use'!$F24*BTU_per_TWh</f>
        <v>0</v>
      </c>
      <c r="N7">
        <f>'Total Fuel Use'!R17*'Component Frac of Fuel Use'!$F24*BTU_per_TWh</f>
        <v>0</v>
      </c>
      <c r="O7">
        <f>'Total Fuel Use'!S17*'Component Frac of Fuel Use'!$F24*BTU_per_TWh</f>
        <v>0</v>
      </c>
      <c r="P7">
        <f>'Total Fuel Use'!T17*'Component Frac of Fuel Use'!$F24*BTU_per_TWh</f>
        <v>0</v>
      </c>
      <c r="Q7">
        <f>'Total Fuel Use'!U17*'Component Frac of Fuel Use'!$F24*BTU_per_TWh</f>
        <v>0</v>
      </c>
      <c r="R7">
        <f>'Total Fuel Use'!V17*'Component Frac of Fuel Use'!$F24*BTU_per_TWh</f>
        <v>0</v>
      </c>
      <c r="S7">
        <f>'Total Fuel Use'!W17*'Component Frac of Fuel Use'!$F24*BTU_per_TWh</f>
        <v>0</v>
      </c>
      <c r="T7">
        <f>'Total Fuel Use'!X17*'Component Frac of Fuel Use'!$F24*BTU_per_TWh</f>
        <v>0</v>
      </c>
      <c r="U7">
        <f>'Total Fuel Use'!Y17*'Component Frac of Fuel Use'!$F24*BTU_per_TWh</f>
        <v>0</v>
      </c>
      <c r="V7">
        <f>'Total Fuel Use'!Z17*'Component Frac of Fuel Use'!$F24*BTU_per_TWh</f>
        <v>0</v>
      </c>
      <c r="W7">
        <f>'Total Fuel Use'!AA17*'Component Frac of Fuel Use'!$F24*BTU_per_TWh</f>
        <v>0</v>
      </c>
      <c r="X7">
        <f>'Total Fuel Use'!AB17*'Component Frac of Fuel Use'!$F24*BTU_per_TWh</f>
        <v>0</v>
      </c>
      <c r="Y7">
        <f>'Total Fuel Use'!AC17*'Component Frac of Fuel Use'!$F24*BTU_per_TWh</f>
        <v>0</v>
      </c>
      <c r="Z7">
        <f>'Total Fuel Use'!AD17*'Component Frac of Fuel Use'!$F24*BTU_per_TWh</f>
        <v>0</v>
      </c>
      <c r="AA7">
        <f>'Total Fuel Use'!AE17*'Component Frac of Fuel Use'!$F24*BTU_per_TWh</f>
        <v>0</v>
      </c>
      <c r="AB7">
        <f>'Total Fuel Use'!AF17*'Component Frac of Fuel Use'!$F24*BTU_per_TWh</f>
        <v>0</v>
      </c>
      <c r="AC7">
        <f>'Total Fuel Use'!AG17*'Component Frac of Fuel Use'!$F24*BTU_per_TWh</f>
        <v>0</v>
      </c>
      <c r="AD7">
        <f>'Total Fuel Use'!AH17*'Component Frac of Fuel Use'!$F24*BTU_per_TWh</f>
        <v>0</v>
      </c>
      <c r="AE7">
        <f>'Total Fuel Use'!AI17*'Component Frac of Fuel Use'!$F24*BTU_per_TWh</f>
        <v>0</v>
      </c>
      <c r="AF7">
        <f>'Total Fuel Use'!AJ17*'Component Frac of Fuel Use'!$F24*BTU_per_TWh</f>
        <v>0</v>
      </c>
      <c r="AG7">
        <f>'Total Fuel Use'!AK17*'Component Frac of Fuel Use'!$F24*BTU_per_TWh</f>
        <v>0</v>
      </c>
      <c r="AH7">
        <f>'Total Fuel Use'!AL17*'Component Frac of Fuel Use'!$F24*BTU_per_TWh</f>
        <v>0</v>
      </c>
      <c r="AI7">
        <f>'Total Fuel Use'!AM17*'Component Frac of Fuel Use'!$F24*BTU_per_TWh</f>
        <v>0</v>
      </c>
      <c r="AJ7">
        <f>'Total Fuel Use'!AN17*'Component Frac of Fuel Use'!$F24*BTU_per_TWh</f>
        <v>0</v>
      </c>
      <c r="AK7">
        <f>'Total Fuel Use'!AO17*'Component Frac of Fuel Use'!$F24*BTU_per_TWh</f>
        <v>0</v>
      </c>
      <c r="AL7">
        <f>'Total Fuel Use'!AP17*'Component Frac of Fuel Use'!$F24*BTU_per_TWh</f>
        <v>0</v>
      </c>
    </row>
  </sheetData>
  <pageMargins left="0.7" right="0.7" top="0.75" bottom="0.75" header="0.3" footer="0.3"/>
  <pageSetup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N7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4.5"/>
  <cols>
    <col min="1" max="1" width="25.90625" customWidth="1"/>
    <col min="2" max="2" width="11.81640625" bestFit="1" customWidth="1"/>
  </cols>
  <sheetData>
    <row r="1" spans="1:40">
      <c r="A1" s="1" t="s">
        <v>1</v>
      </c>
      <c r="B1" s="1">
        <v>2014</v>
      </c>
      <c r="C1" s="1">
        <v>2015</v>
      </c>
      <c r="D1" s="1">
        <v>2016</v>
      </c>
      <c r="E1" s="1">
        <v>2017</v>
      </c>
      <c r="F1" s="1">
        <v>2018</v>
      </c>
      <c r="G1" s="1">
        <v>2019</v>
      </c>
      <c r="H1" s="1">
        <v>2020</v>
      </c>
      <c r="I1" s="1">
        <v>2021</v>
      </c>
      <c r="J1" s="1">
        <v>2022</v>
      </c>
      <c r="K1" s="1">
        <v>2023</v>
      </c>
      <c r="L1" s="1">
        <v>2024</v>
      </c>
      <c r="M1" s="1">
        <v>2025</v>
      </c>
      <c r="N1" s="1">
        <v>2026</v>
      </c>
      <c r="O1" s="1">
        <v>2027</v>
      </c>
      <c r="P1" s="1">
        <v>2028</v>
      </c>
      <c r="Q1" s="1">
        <v>2029</v>
      </c>
      <c r="R1" s="1">
        <v>2030</v>
      </c>
      <c r="S1" s="1">
        <v>2031</v>
      </c>
      <c r="T1" s="1">
        <v>2032</v>
      </c>
      <c r="U1" s="1">
        <v>2033</v>
      </c>
      <c r="V1" s="1">
        <v>2034</v>
      </c>
      <c r="W1" s="1">
        <v>2035</v>
      </c>
      <c r="X1" s="1">
        <v>2036</v>
      </c>
      <c r="Y1" s="1">
        <v>2037</v>
      </c>
      <c r="Z1" s="1">
        <v>2038</v>
      </c>
      <c r="AA1" s="1">
        <v>2039</v>
      </c>
      <c r="AB1" s="1">
        <v>2040</v>
      </c>
      <c r="AC1" s="1">
        <v>2041</v>
      </c>
      <c r="AD1" s="1">
        <v>2042</v>
      </c>
      <c r="AE1" s="1">
        <v>2043</v>
      </c>
      <c r="AF1" s="1">
        <v>2044</v>
      </c>
      <c r="AG1" s="1">
        <v>2045</v>
      </c>
      <c r="AH1" s="1">
        <v>2046</v>
      </c>
      <c r="AI1" s="1">
        <v>2047</v>
      </c>
      <c r="AJ1" s="1">
        <v>2048</v>
      </c>
      <c r="AK1" s="1">
        <v>2049</v>
      </c>
      <c r="AL1" s="1">
        <v>2050</v>
      </c>
      <c r="AM1" s="1"/>
      <c r="AN1" s="1"/>
    </row>
    <row r="2" spans="1:40">
      <c r="A2" s="1" t="s">
        <v>2</v>
      </c>
      <c r="B2">
        <f>'Total Fuel Use'!F21*'Component Frac of Fuel Use'!F11*BTU_per_TWh</f>
        <v>3347727770520.7627</v>
      </c>
      <c r="C2">
        <f>'Total Fuel Use'!G21*'Component Frac of Fuel Use'!G11*BTU_per_TWh</f>
        <v>3501331511156.6528</v>
      </c>
      <c r="D2">
        <f>'Total Fuel Use'!H21*'Component Frac of Fuel Use'!H11*BTU_per_TWh</f>
        <v>3657275932078.667</v>
      </c>
      <c r="E2">
        <f>'Total Fuel Use'!I21*'Component Frac of Fuel Use'!I11*BTU_per_TWh</f>
        <v>3815561033286.7397</v>
      </c>
      <c r="F2">
        <f>'Total Fuel Use'!J21*'Component Frac of Fuel Use'!J11*BTU_per_TWh</f>
        <v>3976186814780.9062</v>
      </c>
      <c r="G2">
        <f>'Total Fuel Use'!K21*'Component Frac of Fuel Use'!K11*BTU_per_TWh</f>
        <v>4139153276561.1968</v>
      </c>
      <c r="H2">
        <f>'Total Fuel Use'!L21*'Component Frac of Fuel Use'!L11*BTU_per_TWh</f>
        <v>4304460418627.5454</v>
      </c>
      <c r="I2">
        <f>'Total Fuel Use'!M21*'Component Frac of Fuel Use'!M11*BTU_per_TWh</f>
        <v>4465724191880.5244</v>
      </c>
      <c r="J2">
        <f>'Total Fuel Use'!N21*'Component Frac of Fuel Use'!N11*BTU_per_TWh</f>
        <v>4628963499294.9316</v>
      </c>
      <c r="K2">
        <f>'Total Fuel Use'!O21*'Component Frac of Fuel Use'!O11*BTU_per_TWh</f>
        <v>4794178340870.835</v>
      </c>
      <c r="L2">
        <f>'Total Fuel Use'!P21*'Component Frac of Fuel Use'!P11*BTU_per_TWh</f>
        <v>4961368716608.166</v>
      </c>
      <c r="M2">
        <f>'Total Fuel Use'!Q21*'Component Frac of Fuel Use'!Q11*BTU_per_TWh</f>
        <v>5130534626506.9922</v>
      </c>
      <c r="N2">
        <f>'Total Fuel Use'!R21*'Component Frac of Fuel Use'!R11*BTU_per_TWh</f>
        <v>5301676070567.2451</v>
      </c>
      <c r="O2">
        <f>'Total Fuel Use'!S21*'Component Frac of Fuel Use'!S11*BTU_per_TWh</f>
        <v>5474793048788.9619</v>
      </c>
      <c r="P2">
        <f>'Total Fuel Use'!T21*'Component Frac of Fuel Use'!T11*BTU_per_TWh</f>
        <v>5649885561172.1738</v>
      </c>
      <c r="Q2">
        <f>'Total Fuel Use'!U21*'Component Frac of Fuel Use'!U11*BTU_per_TWh</f>
        <v>5826953607716.8115</v>
      </c>
      <c r="R2">
        <f>'Total Fuel Use'!V21*'Component Frac of Fuel Use'!V11*BTU_per_TWh</f>
        <v>6005997188422.9482</v>
      </c>
      <c r="S2">
        <f>'Total Fuel Use'!W21*'Component Frac of Fuel Use'!W11*BTU_per_TWh</f>
        <v>6098243305886.126</v>
      </c>
      <c r="T2">
        <f>'Total Fuel Use'!X21*'Component Frac of Fuel Use'!X11*BTU_per_TWh</f>
        <v>6190563232234.8721</v>
      </c>
      <c r="U2">
        <f>'Total Fuel Use'!Y21*'Component Frac of Fuel Use'!Y11*BTU_per_TWh</f>
        <v>6282956967469.1113</v>
      </c>
      <c r="V2">
        <f>'Total Fuel Use'!Z21*'Component Frac of Fuel Use'!Z11*BTU_per_TWh</f>
        <v>6375424511588.8437</v>
      </c>
      <c r="W2">
        <f>'Total Fuel Use'!AA21*'Component Frac of Fuel Use'!AA11*BTU_per_TWh</f>
        <v>6467965864594.0322</v>
      </c>
      <c r="X2">
        <f>'Total Fuel Use'!AB21*'Component Frac of Fuel Use'!AB11*BTU_per_TWh</f>
        <v>6560581026484.751</v>
      </c>
      <c r="Y2">
        <f>'Total Fuel Use'!AC21*'Component Frac of Fuel Use'!AC11*BTU_per_TWh</f>
        <v>6653269997260.9619</v>
      </c>
      <c r="Z2">
        <f>'Total Fuel Use'!AD21*'Component Frac of Fuel Use'!AD11*BTU_per_TWh</f>
        <v>6746032776922.6299</v>
      </c>
      <c r="AA2">
        <f>'Total Fuel Use'!AE21*'Component Frac of Fuel Use'!AE11*BTU_per_TWh</f>
        <v>6838869365469.8281</v>
      </c>
      <c r="AB2">
        <f>'Total Fuel Use'!AF21*'Component Frac of Fuel Use'!AF11*BTU_per_TWh</f>
        <v>6931779762902.5205</v>
      </c>
      <c r="AC2">
        <f>'Total Fuel Use'!AG21*'Component Frac of Fuel Use'!AG11*BTU_per_TWh</f>
        <v>6997682967292.3818</v>
      </c>
      <c r="AD2">
        <f>'Total Fuel Use'!AH21*'Component Frac of Fuel Use'!AH11*BTU_per_TWh</f>
        <v>7062964946896.043</v>
      </c>
      <c r="AE2">
        <f>'Total Fuel Use'!AI21*'Component Frac of Fuel Use'!AI11*BTU_per_TWh</f>
        <v>7127625701713.4727</v>
      </c>
      <c r="AF2">
        <f>'Total Fuel Use'!AJ21*'Component Frac of Fuel Use'!AJ11*BTU_per_TWh</f>
        <v>7191665231744.6318</v>
      </c>
      <c r="AG2">
        <f>'Total Fuel Use'!AK21*'Component Frac of Fuel Use'!AK11*BTU_per_TWh</f>
        <v>7255083536989.5889</v>
      </c>
      <c r="AH2">
        <f>'Total Fuel Use'!AL21*'Component Frac of Fuel Use'!AL11*BTU_per_TWh</f>
        <v>7317880617448.3125</v>
      </c>
      <c r="AI2">
        <f>'Total Fuel Use'!AM21*'Component Frac of Fuel Use'!AM11*BTU_per_TWh</f>
        <v>7380056473120.7676</v>
      </c>
      <c r="AJ2">
        <f>'Total Fuel Use'!AN21*'Component Frac of Fuel Use'!AN11*BTU_per_TWh</f>
        <v>7441611104007.0215</v>
      </c>
      <c r="AK2">
        <f>'Total Fuel Use'!AO21*'Component Frac of Fuel Use'!AO11*BTU_per_TWh</f>
        <v>7502544510107.041</v>
      </c>
      <c r="AL2">
        <f>'Total Fuel Use'!AP21*'Component Frac of Fuel Use'!AP11*BTU_per_TWh</f>
        <v>7562856691420.792</v>
      </c>
    </row>
    <row r="3" spans="1:40">
      <c r="A3" s="1" t="s">
        <v>3</v>
      </c>
      <c r="B3">
        <f>'Total Fuel Use'!F22*'Component Frac of Fuel Use'!$B20*BTU_per_TWh</f>
        <v>106813091562033.41</v>
      </c>
      <c r="C3">
        <f>'Total Fuel Use'!G22*'Component Frac of Fuel Use'!$B20*BTU_per_TWh</f>
        <v>107857411972299.69</v>
      </c>
      <c r="D3">
        <f>'Total Fuel Use'!H22*'Component Frac of Fuel Use'!$B20*BTU_per_TWh</f>
        <v>108901732382565.94</v>
      </c>
      <c r="E3">
        <f>'Total Fuel Use'!I22*'Component Frac of Fuel Use'!$B20*BTU_per_TWh</f>
        <v>109946052792832.17</v>
      </c>
      <c r="F3">
        <f>'Total Fuel Use'!J22*'Component Frac of Fuel Use'!$B20*BTU_per_TWh</f>
        <v>110990373203098.45</v>
      </c>
      <c r="G3">
        <f>'Total Fuel Use'!K22*'Component Frac of Fuel Use'!$B20*BTU_per_TWh</f>
        <v>112034693613364.7</v>
      </c>
      <c r="H3">
        <f>'Total Fuel Use'!L22*'Component Frac of Fuel Use'!$B20*BTU_per_TWh</f>
        <v>113079014023630.95</v>
      </c>
      <c r="I3">
        <f>'Total Fuel Use'!M22*'Component Frac of Fuel Use'!$B20*BTU_per_TWh</f>
        <v>113960420449895.72</v>
      </c>
      <c r="J3">
        <f>'Total Fuel Use'!N22*'Component Frac of Fuel Use'!$B20*BTU_per_TWh</f>
        <v>114841826876160.42</v>
      </c>
      <c r="K3">
        <f>'Total Fuel Use'!O22*'Component Frac of Fuel Use'!$B20*BTU_per_TWh</f>
        <v>115723233302425.14</v>
      </c>
      <c r="L3">
        <f>'Total Fuel Use'!P22*'Component Frac of Fuel Use'!$B20*BTU_per_TWh</f>
        <v>116604639728689.87</v>
      </c>
      <c r="M3">
        <f>'Total Fuel Use'!Q22*'Component Frac of Fuel Use'!$B20*BTU_per_TWh</f>
        <v>117486046154954.59</v>
      </c>
      <c r="N3">
        <f>'Total Fuel Use'!R22*'Component Frac of Fuel Use'!$B20*BTU_per_TWh</f>
        <v>118367452581219.33</v>
      </c>
      <c r="O3">
        <f>'Total Fuel Use'!S22*'Component Frac of Fuel Use'!$B20*BTU_per_TWh</f>
        <v>119248859007484.06</v>
      </c>
      <c r="P3">
        <f>'Total Fuel Use'!T22*'Component Frac of Fuel Use'!$B20*BTU_per_TWh</f>
        <v>120130265433748.78</v>
      </c>
      <c r="Q3">
        <f>'Total Fuel Use'!U22*'Component Frac of Fuel Use'!$B20*BTU_per_TWh</f>
        <v>121011671860013.52</v>
      </c>
      <c r="R3">
        <f>'Total Fuel Use'!V22*'Component Frac of Fuel Use'!$B20*BTU_per_TWh</f>
        <v>121893078286278.27</v>
      </c>
      <c r="S3">
        <f>'Total Fuel Use'!W22*'Component Frac of Fuel Use'!$B20*BTU_per_TWh</f>
        <v>121943205665971.03</v>
      </c>
      <c r="T3">
        <f>'Total Fuel Use'!X22*'Component Frac of Fuel Use'!$B20*BTU_per_TWh</f>
        <v>121993333045663.81</v>
      </c>
      <c r="U3">
        <f>'Total Fuel Use'!Y22*'Component Frac of Fuel Use'!$B20*BTU_per_TWh</f>
        <v>122043460425356.59</v>
      </c>
      <c r="V3">
        <f>'Total Fuel Use'!Z22*'Component Frac of Fuel Use'!$B20*BTU_per_TWh</f>
        <v>122093587805049.37</v>
      </c>
      <c r="W3">
        <f>'Total Fuel Use'!AA22*'Component Frac of Fuel Use'!$B20*BTU_per_TWh</f>
        <v>122143715184742.14</v>
      </c>
      <c r="X3">
        <f>'Total Fuel Use'!AB22*'Component Frac of Fuel Use'!$B20*BTU_per_TWh</f>
        <v>122193842564434.91</v>
      </c>
      <c r="Y3">
        <f>'Total Fuel Use'!AC22*'Component Frac of Fuel Use'!$B20*BTU_per_TWh</f>
        <v>122243969944127.73</v>
      </c>
      <c r="Z3">
        <f>'Total Fuel Use'!AD22*'Component Frac of Fuel Use'!$B20*BTU_per_TWh</f>
        <v>122294097323820.47</v>
      </c>
      <c r="AA3">
        <f>'Total Fuel Use'!AE22*'Component Frac of Fuel Use'!$B20*BTU_per_TWh</f>
        <v>122344224703513.28</v>
      </c>
      <c r="AB3">
        <f>'Total Fuel Use'!AF22*'Component Frac of Fuel Use'!$B20*BTU_per_TWh</f>
        <v>122394352083206.06</v>
      </c>
      <c r="AC3">
        <f>'Total Fuel Use'!AG22*'Component Frac of Fuel Use'!$B20*BTU_per_TWh</f>
        <v>121972446637458.47</v>
      </c>
      <c r="AD3">
        <f>'Total Fuel Use'!AH22*'Component Frac of Fuel Use'!$B20*BTU_per_TWh</f>
        <v>121550541191710.92</v>
      </c>
      <c r="AE3">
        <f>'Total Fuel Use'!AI22*'Component Frac of Fuel Use'!$B20*BTU_per_TWh</f>
        <v>121128635745963.33</v>
      </c>
      <c r="AF3">
        <f>'Total Fuel Use'!AJ22*'Component Frac of Fuel Use'!$B20*BTU_per_TWh</f>
        <v>120706730300215.77</v>
      </c>
      <c r="AG3">
        <f>'Total Fuel Use'!AK22*'Component Frac of Fuel Use'!$B20*BTU_per_TWh</f>
        <v>120284824854468.2</v>
      </c>
      <c r="AH3">
        <f>'Total Fuel Use'!AL22*'Component Frac of Fuel Use'!$B20*BTU_per_TWh</f>
        <v>119862919408720.62</v>
      </c>
      <c r="AI3">
        <f>'Total Fuel Use'!AM22*'Component Frac of Fuel Use'!$B20*BTU_per_TWh</f>
        <v>119441013962973.06</v>
      </c>
      <c r="AJ3">
        <f>'Total Fuel Use'!AN22*'Component Frac of Fuel Use'!$B20*BTU_per_TWh</f>
        <v>119019108517225.47</v>
      </c>
      <c r="AK3">
        <f>'Total Fuel Use'!AO22*'Component Frac of Fuel Use'!$B20*BTU_per_TWh</f>
        <v>118597203071477.89</v>
      </c>
      <c r="AL3">
        <f>'Total Fuel Use'!AP22*'Component Frac of Fuel Use'!$B20*BTU_per_TWh</f>
        <v>118175297625730.34</v>
      </c>
    </row>
    <row r="4" spans="1:40">
      <c r="A4" s="1" t="s">
        <v>4</v>
      </c>
      <c r="B4">
        <f>'Total Fuel Use'!F23*'Component Frac of Fuel Use'!$B21*BTU_per_TWh</f>
        <v>3855685242095.0903</v>
      </c>
      <c r="C4">
        <f>'Total Fuel Use'!G23*'Component Frac of Fuel Use'!$B21*BTU_per_TWh</f>
        <v>3893382594872.7119</v>
      </c>
      <c r="D4">
        <f>'Total Fuel Use'!H23*'Component Frac of Fuel Use'!$B21*BTU_per_TWh</f>
        <v>3931079947650.333</v>
      </c>
      <c r="E4">
        <f>'Total Fuel Use'!I23*'Component Frac of Fuel Use'!$B21*BTU_per_TWh</f>
        <v>3968777300427.9546</v>
      </c>
      <c r="F4">
        <f>'Total Fuel Use'!J23*'Component Frac of Fuel Use'!$B21*BTU_per_TWh</f>
        <v>4006474653205.5762</v>
      </c>
      <c r="G4">
        <f>'Total Fuel Use'!K23*'Component Frac of Fuel Use'!$B21*BTU_per_TWh</f>
        <v>4044172005983.1958</v>
      </c>
      <c r="H4">
        <f>'Total Fuel Use'!L23*'Component Frac of Fuel Use'!$B21*BTU_per_TWh</f>
        <v>4081869358760.8174</v>
      </c>
      <c r="I4">
        <f>'Total Fuel Use'!M23*'Component Frac of Fuel Use'!$B21*BTU_per_TWh</f>
        <v>4113685924505.1289</v>
      </c>
      <c r="J4">
        <f>'Total Fuel Use'!N23*'Component Frac of Fuel Use'!$B21*BTU_per_TWh</f>
        <v>4145502490249.4429</v>
      </c>
      <c r="K4">
        <f>'Total Fuel Use'!O23*'Component Frac of Fuel Use'!$B21*BTU_per_TWh</f>
        <v>4177319055993.7549</v>
      </c>
      <c r="L4">
        <f>'Total Fuel Use'!P23*'Component Frac of Fuel Use'!$B21*BTU_per_TWh</f>
        <v>4209135621738.0669</v>
      </c>
      <c r="M4">
        <f>'Total Fuel Use'!Q23*'Component Frac of Fuel Use'!$B21*BTU_per_TWh</f>
        <v>4240952187482.3784</v>
      </c>
      <c r="N4">
        <f>'Total Fuel Use'!R23*'Component Frac of Fuel Use'!$B21*BTU_per_TWh</f>
        <v>4272768753226.6914</v>
      </c>
      <c r="O4">
        <f>'Total Fuel Use'!S23*'Component Frac of Fuel Use'!$B21*BTU_per_TWh</f>
        <v>4304585318971.0044</v>
      </c>
      <c r="P4">
        <f>'Total Fuel Use'!T23*'Component Frac of Fuel Use'!$B21*BTU_per_TWh</f>
        <v>4336401884715.3159</v>
      </c>
      <c r="Q4">
        <f>'Total Fuel Use'!U23*'Component Frac of Fuel Use'!$B21*BTU_per_TWh</f>
        <v>4368218450459.6279</v>
      </c>
      <c r="R4">
        <f>'Total Fuel Use'!V23*'Component Frac of Fuel Use'!$B21*BTU_per_TWh</f>
        <v>4400035016203.9414</v>
      </c>
      <c r="S4">
        <f>'Total Fuel Use'!W23*'Component Frac of Fuel Use'!$B21*BTU_per_TWh</f>
        <v>4401844489137.2666</v>
      </c>
      <c r="T4">
        <f>'Total Fuel Use'!X23*'Component Frac of Fuel Use'!$B21*BTU_per_TWh</f>
        <v>4403653962070.5918</v>
      </c>
      <c r="U4">
        <f>'Total Fuel Use'!Y23*'Component Frac of Fuel Use'!$B21*BTU_per_TWh</f>
        <v>4405463435003.9189</v>
      </c>
      <c r="V4">
        <f>'Total Fuel Use'!Z23*'Component Frac of Fuel Use'!$B21*BTU_per_TWh</f>
        <v>4407272907937.2432</v>
      </c>
      <c r="W4">
        <f>'Total Fuel Use'!AA23*'Component Frac of Fuel Use'!$B21*BTU_per_TWh</f>
        <v>4409082380870.5703</v>
      </c>
      <c r="X4">
        <f>'Total Fuel Use'!AB23*'Component Frac of Fuel Use'!$B21*BTU_per_TWh</f>
        <v>4410891853803.8955</v>
      </c>
      <c r="Y4">
        <f>'Total Fuel Use'!AC23*'Component Frac of Fuel Use'!$B21*BTU_per_TWh</f>
        <v>4412701326737.2217</v>
      </c>
      <c r="Z4">
        <f>'Total Fuel Use'!AD23*'Component Frac of Fuel Use'!$B21*BTU_per_TWh</f>
        <v>4414510799670.5479</v>
      </c>
      <c r="AA4">
        <f>'Total Fuel Use'!AE23*'Component Frac of Fuel Use'!$B21*BTU_per_TWh</f>
        <v>4416320272603.873</v>
      </c>
      <c r="AB4">
        <f>'Total Fuel Use'!AF23*'Component Frac of Fuel Use'!$B21*BTU_per_TWh</f>
        <v>4418129745537.1982</v>
      </c>
      <c r="AC4">
        <f>'Total Fuel Use'!AG23*'Component Frac of Fuel Use'!$B21*BTU_per_TWh</f>
        <v>4402900015015.04</v>
      </c>
      <c r="AD4">
        <f>'Total Fuel Use'!AH23*'Component Frac of Fuel Use'!$B21*BTU_per_TWh</f>
        <v>4387670284492.8809</v>
      </c>
      <c r="AE4">
        <f>'Total Fuel Use'!AI23*'Component Frac of Fuel Use'!$B21*BTU_per_TWh</f>
        <v>4372440553970.7222</v>
      </c>
      <c r="AF4">
        <f>'Total Fuel Use'!AJ23*'Component Frac of Fuel Use'!$B21*BTU_per_TWh</f>
        <v>4357210823448.563</v>
      </c>
      <c r="AG4">
        <f>'Total Fuel Use'!AK23*'Component Frac of Fuel Use'!$B21*BTU_per_TWh</f>
        <v>4341981092926.4038</v>
      </c>
      <c r="AH4">
        <f>'Total Fuel Use'!AL23*'Component Frac of Fuel Use'!$B21*BTU_per_TWh</f>
        <v>4326751362404.2446</v>
      </c>
      <c r="AI4">
        <f>'Total Fuel Use'!AM23*'Component Frac of Fuel Use'!$B21*BTU_per_TWh</f>
        <v>4311521631882.0859</v>
      </c>
      <c r="AJ4">
        <f>'Total Fuel Use'!AN23*'Component Frac of Fuel Use'!$B21*BTU_per_TWh</f>
        <v>4296291901359.9268</v>
      </c>
      <c r="AK4">
        <f>'Total Fuel Use'!AO23*'Component Frac of Fuel Use'!$B21*BTU_per_TWh</f>
        <v>4281062170837.7676</v>
      </c>
      <c r="AL4">
        <f>'Total Fuel Use'!AP23*'Component Frac of Fuel Use'!$B21*BTU_per_TWh</f>
        <v>4265832440315.6094</v>
      </c>
    </row>
    <row r="5" spans="1:40">
      <c r="A5" s="1" t="s">
        <v>5</v>
      </c>
      <c r="B5">
        <f>'Total Fuel Use'!F24*'Component Frac of Fuel Use'!$B22*BTU_per_TWh</f>
        <v>1018493115188.3136</v>
      </c>
      <c r="C5">
        <f>'Total Fuel Use'!G24*'Component Frac of Fuel Use'!$B22*BTU_per_TWh</f>
        <v>1028451006420.1118</v>
      </c>
      <c r="D5">
        <f>'Total Fuel Use'!H24*'Component Frac of Fuel Use'!$B22*BTU_per_TWh</f>
        <v>1038408897651.9099</v>
      </c>
      <c r="E5">
        <f>'Total Fuel Use'!I24*'Component Frac of Fuel Use'!$B22*BTU_per_TWh</f>
        <v>1048366788883.7081</v>
      </c>
      <c r="F5">
        <f>'Total Fuel Use'!J24*'Component Frac of Fuel Use'!$B22*BTU_per_TWh</f>
        <v>1058324680115.5061</v>
      </c>
      <c r="G5">
        <f>'Total Fuel Use'!K24*'Component Frac of Fuel Use'!$B22*BTU_per_TWh</f>
        <v>1068282571347.3043</v>
      </c>
      <c r="H5">
        <f>'Total Fuel Use'!L24*'Component Frac of Fuel Use'!$B22*BTU_per_TWh</f>
        <v>1078240462579.1024</v>
      </c>
      <c r="I5">
        <f>'Total Fuel Use'!M24*'Component Frac of Fuel Use'!$B22*BTU_per_TWh</f>
        <v>1086644922778.7402</v>
      </c>
      <c r="J5">
        <f>'Total Fuel Use'!N24*'Component Frac of Fuel Use'!$B22*BTU_per_TWh</f>
        <v>1095049382978.3778</v>
      </c>
      <c r="K5">
        <f>'Total Fuel Use'!O24*'Component Frac of Fuel Use'!$B22*BTU_per_TWh</f>
        <v>1103453843178.0154</v>
      </c>
      <c r="L5">
        <f>'Total Fuel Use'!P24*'Component Frac of Fuel Use'!$B22*BTU_per_TWh</f>
        <v>1111858303377.6531</v>
      </c>
      <c r="M5">
        <f>'Total Fuel Use'!Q24*'Component Frac of Fuel Use'!$B22*BTU_per_TWh</f>
        <v>1120262763577.2908</v>
      </c>
      <c r="N5">
        <f>'Total Fuel Use'!R24*'Component Frac of Fuel Use'!$B22*BTU_per_TWh</f>
        <v>1128667223776.9285</v>
      </c>
      <c r="O5">
        <f>'Total Fuel Use'!S24*'Component Frac of Fuel Use'!$B22*BTU_per_TWh</f>
        <v>1137071683976.5659</v>
      </c>
      <c r="P5">
        <f>'Total Fuel Use'!T24*'Component Frac of Fuel Use'!$B22*BTU_per_TWh</f>
        <v>1145476144176.2036</v>
      </c>
      <c r="Q5">
        <f>'Total Fuel Use'!U24*'Component Frac of Fuel Use'!$B22*BTU_per_TWh</f>
        <v>1153880604375.8411</v>
      </c>
      <c r="R5">
        <f>'Total Fuel Use'!V24*'Component Frac of Fuel Use'!$B22*BTU_per_TWh</f>
        <v>1162285064575.4788</v>
      </c>
      <c r="S5">
        <f>'Total Fuel Use'!W24*'Component Frac of Fuel Use'!$B22*BTU_per_TWh</f>
        <v>1162763043354.6052</v>
      </c>
      <c r="T5">
        <f>'Total Fuel Use'!X24*'Component Frac of Fuel Use'!$B22*BTU_per_TWh</f>
        <v>1163241022133.7317</v>
      </c>
      <c r="U5">
        <f>'Total Fuel Use'!Y24*'Component Frac of Fuel Use'!$B22*BTU_per_TWh</f>
        <v>1163719000912.8579</v>
      </c>
      <c r="V5">
        <f>'Total Fuel Use'!Z24*'Component Frac of Fuel Use'!$B22*BTU_per_TWh</f>
        <v>1164196979691.9844</v>
      </c>
      <c r="W5">
        <f>'Total Fuel Use'!AA24*'Component Frac of Fuel Use'!$B22*BTU_per_TWh</f>
        <v>1164674958471.1104</v>
      </c>
      <c r="X5">
        <f>'Total Fuel Use'!AB24*'Component Frac of Fuel Use'!$B22*BTU_per_TWh</f>
        <v>1165152937250.2368</v>
      </c>
      <c r="Y5">
        <f>'Total Fuel Use'!AC24*'Component Frac of Fuel Use'!$B22*BTU_per_TWh</f>
        <v>1165630916029.363</v>
      </c>
      <c r="Z5">
        <f>'Total Fuel Use'!AD24*'Component Frac of Fuel Use'!$B22*BTU_per_TWh</f>
        <v>1166108894808.4895</v>
      </c>
      <c r="AA5">
        <f>'Total Fuel Use'!AE24*'Component Frac of Fuel Use'!$B22*BTU_per_TWh</f>
        <v>1166586873587.6157</v>
      </c>
      <c r="AB5">
        <f>'Total Fuel Use'!AF24*'Component Frac of Fuel Use'!$B22*BTU_per_TWh</f>
        <v>1167064852366.7419</v>
      </c>
      <c r="AC5">
        <f>'Total Fuel Use'!AG24*'Component Frac of Fuel Use'!$B22*BTU_per_TWh</f>
        <v>1163041864309.0955</v>
      </c>
      <c r="AD5">
        <f>'Total Fuel Use'!AH24*'Component Frac of Fuel Use'!$B22*BTU_per_TWh</f>
        <v>1159018876251.449</v>
      </c>
      <c r="AE5">
        <f>'Total Fuel Use'!AI24*'Component Frac of Fuel Use'!$B22*BTU_per_TWh</f>
        <v>1154995888193.8025</v>
      </c>
      <c r="AF5">
        <f>'Total Fuel Use'!AJ24*'Component Frac of Fuel Use'!$B22*BTU_per_TWh</f>
        <v>1150972900136.156</v>
      </c>
      <c r="AG5">
        <f>'Total Fuel Use'!AK24*'Component Frac of Fuel Use'!$B22*BTU_per_TWh</f>
        <v>1146949912078.5098</v>
      </c>
      <c r="AH5">
        <f>'Total Fuel Use'!AL24*'Component Frac of Fuel Use'!$B22*BTU_per_TWh</f>
        <v>1142926924020.8633</v>
      </c>
      <c r="AI5">
        <f>'Total Fuel Use'!AM24*'Component Frac of Fuel Use'!$B22*BTU_per_TWh</f>
        <v>1138903935963.2166</v>
      </c>
      <c r="AJ5">
        <f>'Total Fuel Use'!AN24*'Component Frac of Fuel Use'!$B22*BTU_per_TWh</f>
        <v>1134880947905.5703</v>
      </c>
      <c r="AK5">
        <f>'Total Fuel Use'!AO24*'Component Frac of Fuel Use'!$B22*BTU_per_TWh</f>
        <v>1130857959847.9238</v>
      </c>
      <c r="AL5">
        <f>'Total Fuel Use'!AP24*'Component Frac of Fuel Use'!$B22*BTU_per_TWh</f>
        <v>1126834971790.2773</v>
      </c>
    </row>
    <row r="6" spans="1:40">
      <c r="A6" s="1" t="s">
        <v>7</v>
      </c>
      <c r="B6">
        <f>'Total Fuel Use'!F25*'Component Frac of Fuel Use'!$B23*BTU_per_TWh</f>
        <v>1138393271923.7544</v>
      </c>
      <c r="C6">
        <f>'Total Fuel Use'!G25*'Component Frac of Fuel Use'!$B23*BTU_per_TWh</f>
        <v>1149523436881.9453</v>
      </c>
      <c r="D6">
        <f>'Total Fuel Use'!H25*'Component Frac of Fuel Use'!$B23*BTU_per_TWh</f>
        <v>1160653601840.136</v>
      </c>
      <c r="E6">
        <f>'Total Fuel Use'!I25*'Component Frac of Fuel Use'!$B23*BTU_per_TWh</f>
        <v>1171783766798.3267</v>
      </c>
      <c r="F6">
        <f>'Total Fuel Use'!J25*'Component Frac of Fuel Use'!$B23*BTU_per_TWh</f>
        <v>1182913931756.5176</v>
      </c>
      <c r="G6">
        <f>'Total Fuel Use'!K25*'Component Frac of Fuel Use'!$B23*BTU_per_TWh</f>
        <v>1194044096714.7083</v>
      </c>
      <c r="H6">
        <f>'Total Fuel Use'!L25*'Component Frac of Fuel Use'!$B23*BTU_per_TWh</f>
        <v>1205174261672.8992</v>
      </c>
      <c r="I6">
        <f>'Total Fuel Use'!M25*'Component Frac of Fuel Use'!$B23*BTU_per_TWh</f>
        <v>1214568120897.6121</v>
      </c>
      <c r="J6">
        <f>'Total Fuel Use'!N25*'Component Frac of Fuel Use'!$B23*BTU_per_TWh</f>
        <v>1223961980122.3252</v>
      </c>
      <c r="K6">
        <f>'Total Fuel Use'!O25*'Component Frac of Fuel Use'!$B23*BTU_per_TWh</f>
        <v>1233355839347.0381</v>
      </c>
      <c r="L6">
        <f>'Total Fuel Use'!P25*'Component Frac of Fuel Use'!$B23*BTU_per_TWh</f>
        <v>1242749698571.7512</v>
      </c>
      <c r="M6">
        <f>'Total Fuel Use'!Q25*'Component Frac of Fuel Use'!$B23*BTU_per_TWh</f>
        <v>1252143557796.4644</v>
      </c>
      <c r="N6">
        <f>'Total Fuel Use'!R25*'Component Frac of Fuel Use'!$B23*BTU_per_TWh</f>
        <v>1261537417021.1772</v>
      </c>
      <c r="O6">
        <f>'Total Fuel Use'!S25*'Component Frac of Fuel Use'!$B23*BTU_per_TWh</f>
        <v>1270931276245.8904</v>
      </c>
      <c r="P6">
        <f>'Total Fuel Use'!T25*'Component Frac of Fuel Use'!$B23*BTU_per_TWh</f>
        <v>1280325135470.6033</v>
      </c>
      <c r="Q6">
        <f>'Total Fuel Use'!U25*'Component Frac of Fuel Use'!$B23*BTU_per_TWh</f>
        <v>1289718994695.3164</v>
      </c>
      <c r="R6">
        <f>'Total Fuel Use'!V25*'Component Frac of Fuel Use'!$B23*BTU_per_TWh</f>
        <v>1299112853920.0295</v>
      </c>
      <c r="S6">
        <f>'Total Fuel Use'!W25*'Component Frac of Fuel Use'!$B23*BTU_per_TWh</f>
        <v>1299647101838.0227</v>
      </c>
      <c r="T6">
        <f>'Total Fuel Use'!X25*'Component Frac of Fuel Use'!$B23*BTU_per_TWh</f>
        <v>1300181349756.0159</v>
      </c>
      <c r="U6">
        <f>'Total Fuel Use'!Y25*'Component Frac of Fuel Use'!$B23*BTU_per_TWh</f>
        <v>1300715597674.009</v>
      </c>
      <c r="V6">
        <f>'Total Fuel Use'!Z25*'Component Frac of Fuel Use'!$B23*BTU_per_TWh</f>
        <v>1301249845592.002</v>
      </c>
      <c r="W6">
        <f>'Total Fuel Use'!AA25*'Component Frac of Fuel Use'!$B23*BTU_per_TWh</f>
        <v>1301784093509.9956</v>
      </c>
      <c r="X6">
        <f>'Total Fuel Use'!AB25*'Component Frac of Fuel Use'!$B23*BTU_per_TWh</f>
        <v>1302318341427.9885</v>
      </c>
      <c r="Y6">
        <f>'Total Fuel Use'!AC25*'Component Frac of Fuel Use'!$B23*BTU_per_TWh</f>
        <v>1302852589345.9817</v>
      </c>
      <c r="Z6">
        <f>'Total Fuel Use'!AD25*'Component Frac of Fuel Use'!$B23*BTU_per_TWh</f>
        <v>1303386837263.9749</v>
      </c>
      <c r="AA6">
        <f>'Total Fuel Use'!AE25*'Component Frac of Fuel Use'!$B23*BTU_per_TWh</f>
        <v>1303921085181.968</v>
      </c>
      <c r="AB6">
        <f>'Total Fuel Use'!AF25*'Component Frac of Fuel Use'!$B23*BTU_per_TWh</f>
        <v>1304455333099.9612</v>
      </c>
      <c r="AC6">
        <f>'Total Fuel Use'!AG25*'Component Frac of Fuel Use'!$B23*BTU_per_TWh</f>
        <v>1299958746456.8521</v>
      </c>
      <c r="AD6">
        <f>'Total Fuel Use'!AH25*'Component Frac of Fuel Use'!$B23*BTU_per_TWh</f>
        <v>1295462159813.7432</v>
      </c>
      <c r="AE6">
        <f>'Total Fuel Use'!AI25*'Component Frac of Fuel Use'!$B23*BTU_per_TWh</f>
        <v>1290965573170.6338</v>
      </c>
      <c r="AF6">
        <f>'Total Fuel Use'!AJ25*'Component Frac of Fuel Use'!$B23*BTU_per_TWh</f>
        <v>1286468986527.5249</v>
      </c>
      <c r="AG6">
        <f>'Total Fuel Use'!AK25*'Component Frac of Fuel Use'!$B23*BTU_per_TWh</f>
        <v>1281972399884.4158</v>
      </c>
      <c r="AH6">
        <f>'Total Fuel Use'!AL25*'Component Frac of Fuel Use'!$B23*BTU_per_TWh</f>
        <v>1277475813241.3064</v>
      </c>
      <c r="AI6">
        <f>'Total Fuel Use'!AM25*'Component Frac of Fuel Use'!$B23*BTU_per_TWh</f>
        <v>1272979226598.1973</v>
      </c>
      <c r="AJ6">
        <f>'Total Fuel Use'!AN25*'Component Frac of Fuel Use'!$B23*BTU_per_TWh</f>
        <v>1268482639955.0884</v>
      </c>
      <c r="AK6">
        <f>'Total Fuel Use'!AO25*'Component Frac of Fuel Use'!$B23*BTU_per_TWh</f>
        <v>1263986053311.9792</v>
      </c>
      <c r="AL6">
        <f>'Total Fuel Use'!AP25*'Component Frac of Fuel Use'!$B23*BTU_per_TWh</f>
        <v>1259489466668.8704</v>
      </c>
    </row>
    <row r="7" spans="1:40">
      <c r="A7" s="1" t="s">
        <v>15</v>
      </c>
      <c r="B7">
        <f>'Total Fuel Use'!F26*'Component Frac of Fuel Use'!$B24*BTU_per_TWh</f>
        <v>58523284826431.336</v>
      </c>
      <c r="C7">
        <f>'Total Fuel Use'!G26*'Component Frac of Fuel Use'!$B24*BTU_per_TWh</f>
        <v>59095471811437.508</v>
      </c>
      <c r="D7">
        <f>'Total Fuel Use'!H26*'Component Frac of Fuel Use'!$B24*BTU_per_TWh</f>
        <v>59667658796443.672</v>
      </c>
      <c r="E7">
        <f>'Total Fuel Use'!I26*'Component Frac of Fuel Use'!$B24*BTU_per_TWh</f>
        <v>60239845781449.859</v>
      </c>
      <c r="F7">
        <f>'Total Fuel Use'!J26*'Component Frac of Fuel Use'!$B24*BTU_per_TWh</f>
        <v>60812032766456.016</v>
      </c>
      <c r="G7">
        <f>'Total Fuel Use'!K26*'Component Frac of Fuel Use'!$B24*BTU_per_TWh</f>
        <v>61384219751462.203</v>
      </c>
      <c r="H7">
        <f>'Total Fuel Use'!L26*'Component Frac of Fuel Use'!$B24*BTU_per_TWh</f>
        <v>61956406736468.367</v>
      </c>
      <c r="I7">
        <f>'Total Fuel Use'!M26*'Component Frac of Fuel Use'!$B24*BTU_per_TWh</f>
        <v>62439332551813.586</v>
      </c>
      <c r="J7">
        <f>'Total Fuel Use'!N26*'Component Frac of Fuel Use'!$B24*BTU_per_TWh</f>
        <v>62922258367158.781</v>
      </c>
      <c r="K7">
        <f>'Total Fuel Use'!O26*'Component Frac of Fuel Use'!$B24*BTU_per_TWh</f>
        <v>63405184182504</v>
      </c>
      <c r="L7">
        <f>'Total Fuel Use'!P26*'Component Frac of Fuel Use'!$B24*BTU_per_TWh</f>
        <v>63888109997849.211</v>
      </c>
      <c r="M7">
        <f>'Total Fuel Use'!Q26*'Component Frac of Fuel Use'!$B24*BTU_per_TWh</f>
        <v>64371035813194.422</v>
      </c>
      <c r="N7">
        <f>'Total Fuel Use'!R26*'Component Frac of Fuel Use'!$B24*BTU_per_TWh</f>
        <v>64853961628539.625</v>
      </c>
      <c r="O7">
        <f>'Total Fuel Use'!S26*'Component Frac of Fuel Use'!$B24*BTU_per_TWh</f>
        <v>65336887443884.836</v>
      </c>
      <c r="P7">
        <f>'Total Fuel Use'!T26*'Component Frac of Fuel Use'!$B24*BTU_per_TWh</f>
        <v>65819813259230.062</v>
      </c>
      <c r="Q7">
        <f>'Total Fuel Use'!U26*'Component Frac of Fuel Use'!$B24*BTU_per_TWh</f>
        <v>66302739074575.273</v>
      </c>
      <c r="R7">
        <f>'Total Fuel Use'!V26*'Component Frac of Fuel Use'!$B24*BTU_per_TWh</f>
        <v>66785664889920.492</v>
      </c>
      <c r="S7">
        <f>'Total Fuel Use'!W26*'Component Frac of Fuel Use'!$B24*BTU_per_TWh</f>
        <v>66813129865200.773</v>
      </c>
      <c r="T7">
        <f>'Total Fuel Use'!X26*'Component Frac of Fuel Use'!$B24*BTU_per_TWh</f>
        <v>66840594840481.062</v>
      </c>
      <c r="U7">
        <f>'Total Fuel Use'!Y26*'Component Frac of Fuel Use'!$B24*BTU_per_TWh</f>
        <v>66868059815761.359</v>
      </c>
      <c r="V7">
        <f>'Total Fuel Use'!Z26*'Component Frac of Fuel Use'!$B24*BTU_per_TWh</f>
        <v>66895524791041.656</v>
      </c>
      <c r="W7">
        <f>'Total Fuel Use'!AA26*'Component Frac of Fuel Use'!$B24*BTU_per_TWh</f>
        <v>66922989766321.961</v>
      </c>
      <c r="X7">
        <f>'Total Fuel Use'!AB26*'Component Frac of Fuel Use'!$B24*BTU_per_TWh</f>
        <v>66950454741602.25</v>
      </c>
      <c r="Y7">
        <f>'Total Fuel Use'!AC26*'Component Frac of Fuel Use'!$B24*BTU_per_TWh</f>
        <v>66977919716882.547</v>
      </c>
      <c r="Z7">
        <f>'Total Fuel Use'!AD26*'Component Frac of Fuel Use'!$B24*BTU_per_TWh</f>
        <v>67005384692162.844</v>
      </c>
      <c r="AA7">
        <f>'Total Fuel Use'!AE26*'Component Frac of Fuel Use'!$B24*BTU_per_TWh</f>
        <v>67032849667443.125</v>
      </c>
      <c r="AB7">
        <f>'Total Fuel Use'!AF26*'Component Frac of Fuel Use'!$B24*BTU_per_TWh</f>
        <v>67060314642723.43</v>
      </c>
      <c r="AC7">
        <f>'Total Fuel Use'!AG26*'Component Frac of Fuel Use'!$B24*BTU_per_TWh</f>
        <v>66829151100780.93</v>
      </c>
      <c r="AD7">
        <f>'Total Fuel Use'!AH26*'Component Frac of Fuel Use'!$B24*BTU_per_TWh</f>
        <v>66597987558838.445</v>
      </c>
      <c r="AE7">
        <f>'Total Fuel Use'!AI26*'Component Frac of Fuel Use'!$B24*BTU_per_TWh</f>
        <v>66366824016895.953</v>
      </c>
      <c r="AF7">
        <f>'Total Fuel Use'!AJ26*'Component Frac of Fuel Use'!$B24*BTU_per_TWh</f>
        <v>66135660474953.453</v>
      </c>
      <c r="AG7">
        <f>'Total Fuel Use'!AK26*'Component Frac of Fuel Use'!$B24*BTU_per_TWh</f>
        <v>65904496933010.945</v>
      </c>
      <c r="AH7">
        <f>'Total Fuel Use'!AL26*'Component Frac of Fuel Use'!$B24*BTU_per_TWh</f>
        <v>65673333391068.453</v>
      </c>
      <c r="AI7">
        <f>'Total Fuel Use'!AM26*'Component Frac of Fuel Use'!$B24*BTU_per_TWh</f>
        <v>65442169849125.969</v>
      </c>
      <c r="AJ7">
        <f>'Total Fuel Use'!AN26*'Component Frac of Fuel Use'!$B24*BTU_per_TWh</f>
        <v>65211006307183.477</v>
      </c>
      <c r="AK7">
        <f>'Total Fuel Use'!AO26*'Component Frac of Fuel Use'!$B24*BTU_per_TWh</f>
        <v>64979842765240.977</v>
      </c>
      <c r="AL7">
        <f>'Total Fuel Use'!AP26*'Component Frac of Fuel Use'!$B24*BTU_per_TWh</f>
        <v>64748679223298.492</v>
      </c>
    </row>
  </sheetData>
  <pageMargins left="0.7" right="0.7" top="0.75" bottom="0.75" header="0.3" footer="0.3"/>
  <pageSetup orientation="portrait" horizontalDpi="1200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N7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4.5"/>
  <cols>
    <col min="1" max="1" width="25.90625" customWidth="1"/>
    <col min="2" max="2" width="10.08984375" customWidth="1"/>
  </cols>
  <sheetData>
    <row r="1" spans="1:40">
      <c r="A1" s="1" t="s">
        <v>1</v>
      </c>
      <c r="B1" s="1">
        <v>2014</v>
      </c>
      <c r="C1" s="1">
        <v>2015</v>
      </c>
      <c r="D1" s="1">
        <v>2016</v>
      </c>
      <c r="E1" s="1">
        <v>2017</v>
      </c>
      <c r="F1" s="1">
        <v>2018</v>
      </c>
      <c r="G1" s="1">
        <v>2019</v>
      </c>
      <c r="H1" s="1">
        <v>2020</v>
      </c>
      <c r="I1" s="1">
        <v>2021</v>
      </c>
      <c r="J1" s="1">
        <v>2022</v>
      </c>
      <c r="K1" s="1">
        <v>2023</v>
      </c>
      <c r="L1" s="1">
        <v>2024</v>
      </c>
      <c r="M1" s="1">
        <v>2025</v>
      </c>
      <c r="N1" s="1">
        <v>2026</v>
      </c>
      <c r="O1" s="1">
        <v>2027</v>
      </c>
      <c r="P1" s="1">
        <v>2028</v>
      </c>
      <c r="Q1" s="1">
        <v>2029</v>
      </c>
      <c r="R1" s="1">
        <v>2030</v>
      </c>
      <c r="S1" s="1">
        <v>2031</v>
      </c>
      <c r="T1" s="1">
        <v>2032</v>
      </c>
      <c r="U1" s="1">
        <v>2033</v>
      </c>
      <c r="V1" s="1">
        <v>2034</v>
      </c>
      <c r="W1" s="1">
        <v>2035</v>
      </c>
      <c r="X1" s="1">
        <v>2036</v>
      </c>
      <c r="Y1" s="1">
        <v>2037</v>
      </c>
      <c r="Z1" s="1">
        <v>2038</v>
      </c>
      <c r="AA1" s="1">
        <v>2039</v>
      </c>
      <c r="AB1" s="1">
        <v>2040</v>
      </c>
      <c r="AC1" s="1">
        <v>2041</v>
      </c>
      <c r="AD1" s="1">
        <v>2042</v>
      </c>
      <c r="AE1" s="1">
        <v>2043</v>
      </c>
      <c r="AF1" s="1">
        <v>2044</v>
      </c>
      <c r="AG1" s="1">
        <v>2045</v>
      </c>
      <c r="AH1" s="1">
        <v>2046</v>
      </c>
      <c r="AI1" s="1">
        <v>2047</v>
      </c>
      <c r="AJ1" s="1">
        <v>2048</v>
      </c>
      <c r="AK1" s="1">
        <v>2049</v>
      </c>
      <c r="AL1" s="1">
        <v>2050</v>
      </c>
      <c r="AM1" s="1"/>
      <c r="AN1" s="1"/>
    </row>
    <row r="2" spans="1:40">
      <c r="A2" s="1" t="s">
        <v>2</v>
      </c>
      <c r="B2">
        <f>'Total Fuel Use'!F21*'Component Frac of Fuel Use'!F12*BTU_per_TWh</f>
        <v>188744304954.30142</v>
      </c>
      <c r="C2">
        <f>'Total Fuel Use'!G21*'Component Frac of Fuel Use'!G12*BTU_per_TWh</f>
        <v>231752014290.11703</v>
      </c>
      <c r="D2">
        <f>'Total Fuel Use'!H21*'Component Frac of Fuel Use'!H12*BTU_per_TWh</f>
        <v>275556825498.32874</v>
      </c>
      <c r="E2">
        <f>'Total Fuel Use'!I21*'Component Frac of Fuel Use'!I12*BTU_per_TWh</f>
        <v>320158738578.96857</v>
      </c>
      <c r="F2">
        <f>'Total Fuel Use'!J21*'Component Frac of Fuel Use'!J12*BTU_per_TWh</f>
        <v>365557753532.02063</v>
      </c>
      <c r="G2">
        <f>'Total Fuel Use'!K21*'Component Frac of Fuel Use'!K12*BTU_per_TWh</f>
        <v>411753870357.48492</v>
      </c>
      <c r="H2">
        <f>'Total Fuel Use'!L21*'Component Frac of Fuel Use'!L12*BTU_per_TWh</f>
        <v>458747089055.36127</v>
      </c>
      <c r="I2">
        <f>'Total Fuel Use'!M21*'Component Frac of Fuel Use'!M12*BTU_per_TWh</f>
        <v>505814314494.77875</v>
      </c>
      <c r="J2">
        <f>'Total Fuel Use'!N21*'Component Frac of Fuel Use'!N12*BTU_per_TWh</f>
        <v>553554293914.49524</v>
      </c>
      <c r="K2">
        <f>'Total Fuel Use'!O21*'Component Frac of Fuel Use'!O12*BTU_per_TWh</f>
        <v>601967027314.54431</v>
      </c>
      <c r="L2">
        <f>'Total Fuel Use'!P21*'Component Frac of Fuel Use'!P12*BTU_per_TWh</f>
        <v>651052514694.90942</v>
      </c>
      <c r="M2">
        <f>'Total Fuel Use'!Q21*'Component Frac of Fuel Use'!Q12*BTU_per_TWh</f>
        <v>700810756055.59033</v>
      </c>
      <c r="N2">
        <f>'Total Fuel Use'!R21*'Component Frac of Fuel Use'!R12*BTU_per_TWh</f>
        <v>751241751396.58716</v>
      </c>
      <c r="O2">
        <f>'Total Fuel Use'!S21*'Component Frac of Fuel Use'!S12*BTU_per_TWh</f>
        <v>802345500717.8999</v>
      </c>
      <c r="P2">
        <f>'Total Fuel Use'!T21*'Component Frac of Fuel Use'!T12*BTU_per_TWh</f>
        <v>854122004019.51086</v>
      </c>
      <c r="Q2">
        <f>'Total Fuel Use'!U21*'Component Frac of Fuel Use'!U12*BTU_per_TWh</f>
        <v>906571261301.4552</v>
      </c>
      <c r="R2">
        <f>'Total Fuel Use'!V21*'Component Frac of Fuel Use'!V12*BTU_per_TWh</f>
        <v>959693272563.7157</v>
      </c>
      <c r="S2">
        <f>'Total Fuel Use'!W21*'Component Frac of Fuel Use'!W12*BTU_per_TWh</f>
        <v>1074956884005.0345</v>
      </c>
      <c r="T2">
        <f>'Total Fuel Use'!X21*'Component Frac of Fuel Use'!X12*BTU_per_TWh</f>
        <v>1190314934152.7981</v>
      </c>
      <c r="U2">
        <f>'Total Fuel Use'!Y21*'Component Frac of Fuel Use'!Y12*BTU_per_TWh</f>
        <v>1305767423007.0244</v>
      </c>
      <c r="V2">
        <f>'Total Fuel Use'!Z21*'Component Frac of Fuel Use'!Z12*BTU_per_TWh</f>
        <v>1421314350567.7134</v>
      </c>
      <c r="W2">
        <f>'Total Fuel Use'!AA21*'Component Frac of Fuel Use'!AA12*BTU_per_TWh</f>
        <v>1536955716834.8647</v>
      </c>
      <c r="X2">
        <f>'Total Fuel Use'!AB21*'Component Frac of Fuel Use'!AB12*BTU_per_TWh</f>
        <v>1652691521808.479</v>
      </c>
      <c r="Y2">
        <f>'Total Fuel Use'!AC21*'Component Frac of Fuel Use'!AC12*BTU_per_TWh</f>
        <v>1768521765488.5916</v>
      </c>
      <c r="Z2">
        <f>'Total Fuel Use'!AD21*'Component Frac of Fuel Use'!AD12*BTU_per_TWh</f>
        <v>1884446447875.1309</v>
      </c>
      <c r="AA2">
        <f>'Total Fuel Use'!AE21*'Component Frac of Fuel Use'!AE12*BTU_per_TWh</f>
        <v>2000465568968.1333</v>
      </c>
      <c r="AB2">
        <f>'Total Fuel Use'!AF21*'Component Frac of Fuel Use'!AF12*BTU_per_TWh</f>
        <v>2116579128767.5979</v>
      </c>
      <c r="AC2">
        <f>'Total Fuel Use'!AG21*'Component Frac of Fuel Use'!AG12*BTU_per_TWh</f>
        <v>2224179562270.0479</v>
      </c>
      <c r="AD2">
        <f>'Total Fuel Use'!AH21*'Component Frac of Fuel Use'!AH12*BTU_per_TWh</f>
        <v>2330985136659.7715</v>
      </c>
      <c r="AE2">
        <f>'Total Fuel Use'!AI21*'Component Frac of Fuel Use'!AI12*BTU_per_TWh</f>
        <v>2436995851936.7681</v>
      </c>
      <c r="AF2">
        <f>'Total Fuel Use'!AJ21*'Component Frac of Fuel Use'!AJ12*BTU_per_TWh</f>
        <v>2542211708101.0376</v>
      </c>
      <c r="AG2">
        <f>'Total Fuel Use'!AK21*'Component Frac of Fuel Use'!AK12*BTU_per_TWh</f>
        <v>2646632705152.6157</v>
      </c>
      <c r="AH2">
        <f>'Total Fuel Use'!AL21*'Component Frac of Fuel Use'!AL12*BTU_per_TWh</f>
        <v>2750258843091.4307</v>
      </c>
      <c r="AI2">
        <f>'Total Fuel Use'!AM21*'Component Frac of Fuel Use'!AM12*BTU_per_TWh</f>
        <v>2853090121917.519</v>
      </c>
      <c r="AJ2">
        <f>'Total Fuel Use'!AN21*'Component Frac of Fuel Use'!AN12*BTU_per_TWh</f>
        <v>2955126541630.8799</v>
      </c>
      <c r="AK2">
        <f>'Total Fuel Use'!AO21*'Component Frac of Fuel Use'!AO12*BTU_per_TWh</f>
        <v>3056368102231.5146</v>
      </c>
      <c r="AL2">
        <f>'Total Fuel Use'!AP21*'Component Frac of Fuel Use'!AP12*BTU_per_TWh</f>
        <v>3156814803719.4224</v>
      </c>
    </row>
    <row r="3" spans="1:40">
      <c r="A3" s="1" t="s">
        <v>3</v>
      </c>
      <c r="B3">
        <f>'Total Fuel Use'!F22*'Component Frac of Fuel Use'!$C20*BTU_per_TWh</f>
        <v>0</v>
      </c>
      <c r="C3">
        <f>'Total Fuel Use'!G22*'Component Frac of Fuel Use'!$C20*BTU_per_TWh</f>
        <v>0</v>
      </c>
      <c r="D3">
        <f>'Total Fuel Use'!H22*'Component Frac of Fuel Use'!$C20*BTU_per_TWh</f>
        <v>0</v>
      </c>
      <c r="E3">
        <f>'Total Fuel Use'!I22*'Component Frac of Fuel Use'!$C20*BTU_per_TWh</f>
        <v>0</v>
      </c>
      <c r="F3">
        <f>'Total Fuel Use'!J22*'Component Frac of Fuel Use'!$C20*BTU_per_TWh</f>
        <v>0</v>
      </c>
      <c r="G3">
        <f>'Total Fuel Use'!K22*'Component Frac of Fuel Use'!$C20*BTU_per_TWh</f>
        <v>0</v>
      </c>
      <c r="H3">
        <f>'Total Fuel Use'!L22*'Component Frac of Fuel Use'!$C20*BTU_per_TWh</f>
        <v>0</v>
      </c>
      <c r="I3">
        <f>'Total Fuel Use'!M22*'Component Frac of Fuel Use'!$C20*BTU_per_TWh</f>
        <v>0</v>
      </c>
      <c r="J3">
        <f>'Total Fuel Use'!N22*'Component Frac of Fuel Use'!$C20*BTU_per_TWh</f>
        <v>0</v>
      </c>
      <c r="K3">
        <f>'Total Fuel Use'!O22*'Component Frac of Fuel Use'!$C20*BTU_per_TWh</f>
        <v>0</v>
      </c>
      <c r="L3">
        <f>'Total Fuel Use'!P22*'Component Frac of Fuel Use'!$C20*BTU_per_TWh</f>
        <v>0</v>
      </c>
      <c r="M3">
        <f>'Total Fuel Use'!Q22*'Component Frac of Fuel Use'!$C20*BTU_per_TWh</f>
        <v>0</v>
      </c>
      <c r="N3">
        <f>'Total Fuel Use'!R22*'Component Frac of Fuel Use'!$C20*BTU_per_TWh</f>
        <v>0</v>
      </c>
      <c r="O3">
        <f>'Total Fuel Use'!S22*'Component Frac of Fuel Use'!$C20*BTU_per_TWh</f>
        <v>0</v>
      </c>
      <c r="P3">
        <f>'Total Fuel Use'!T22*'Component Frac of Fuel Use'!$C20*BTU_per_TWh</f>
        <v>0</v>
      </c>
      <c r="Q3">
        <f>'Total Fuel Use'!U22*'Component Frac of Fuel Use'!$C20*BTU_per_TWh</f>
        <v>0</v>
      </c>
      <c r="R3">
        <f>'Total Fuel Use'!V22*'Component Frac of Fuel Use'!$C20*BTU_per_TWh</f>
        <v>0</v>
      </c>
      <c r="S3">
        <f>'Total Fuel Use'!W22*'Component Frac of Fuel Use'!$C20*BTU_per_TWh</f>
        <v>0</v>
      </c>
      <c r="T3">
        <f>'Total Fuel Use'!X22*'Component Frac of Fuel Use'!$C20*BTU_per_TWh</f>
        <v>0</v>
      </c>
      <c r="U3">
        <f>'Total Fuel Use'!Y22*'Component Frac of Fuel Use'!$C20*BTU_per_TWh</f>
        <v>0</v>
      </c>
      <c r="V3">
        <f>'Total Fuel Use'!Z22*'Component Frac of Fuel Use'!$C20*BTU_per_TWh</f>
        <v>0</v>
      </c>
      <c r="W3">
        <f>'Total Fuel Use'!AA22*'Component Frac of Fuel Use'!$C20*BTU_per_TWh</f>
        <v>0</v>
      </c>
      <c r="X3">
        <f>'Total Fuel Use'!AB22*'Component Frac of Fuel Use'!$C20*BTU_per_TWh</f>
        <v>0</v>
      </c>
      <c r="Y3">
        <f>'Total Fuel Use'!AC22*'Component Frac of Fuel Use'!$C20*BTU_per_TWh</f>
        <v>0</v>
      </c>
      <c r="Z3">
        <f>'Total Fuel Use'!AD22*'Component Frac of Fuel Use'!$C20*BTU_per_TWh</f>
        <v>0</v>
      </c>
      <c r="AA3">
        <f>'Total Fuel Use'!AE22*'Component Frac of Fuel Use'!$C20*BTU_per_TWh</f>
        <v>0</v>
      </c>
      <c r="AB3">
        <f>'Total Fuel Use'!AF22*'Component Frac of Fuel Use'!$C20*BTU_per_TWh</f>
        <v>0</v>
      </c>
      <c r="AC3">
        <f>'Total Fuel Use'!AG22*'Component Frac of Fuel Use'!$C20*BTU_per_TWh</f>
        <v>0</v>
      </c>
      <c r="AD3">
        <f>'Total Fuel Use'!AH22*'Component Frac of Fuel Use'!$C20*BTU_per_TWh</f>
        <v>0</v>
      </c>
      <c r="AE3">
        <f>'Total Fuel Use'!AI22*'Component Frac of Fuel Use'!$C20*BTU_per_TWh</f>
        <v>0</v>
      </c>
      <c r="AF3">
        <f>'Total Fuel Use'!AJ22*'Component Frac of Fuel Use'!$C20*BTU_per_TWh</f>
        <v>0</v>
      </c>
      <c r="AG3">
        <f>'Total Fuel Use'!AK22*'Component Frac of Fuel Use'!$C20*BTU_per_TWh</f>
        <v>0</v>
      </c>
      <c r="AH3">
        <f>'Total Fuel Use'!AL22*'Component Frac of Fuel Use'!$C20*BTU_per_TWh</f>
        <v>0</v>
      </c>
      <c r="AI3">
        <f>'Total Fuel Use'!AM22*'Component Frac of Fuel Use'!$C20*BTU_per_TWh</f>
        <v>0</v>
      </c>
      <c r="AJ3">
        <f>'Total Fuel Use'!AN22*'Component Frac of Fuel Use'!$C20*BTU_per_TWh</f>
        <v>0</v>
      </c>
      <c r="AK3">
        <f>'Total Fuel Use'!AO22*'Component Frac of Fuel Use'!$C20*BTU_per_TWh</f>
        <v>0</v>
      </c>
      <c r="AL3">
        <f>'Total Fuel Use'!AP22*'Component Frac of Fuel Use'!$C20*BTU_per_TWh</f>
        <v>0</v>
      </c>
    </row>
    <row r="4" spans="1:40">
      <c r="A4" s="1" t="s">
        <v>4</v>
      </c>
      <c r="B4">
        <f>'Total Fuel Use'!F23*'Component Frac of Fuel Use'!$C21*BTU_per_TWh</f>
        <v>0</v>
      </c>
      <c r="C4">
        <f>'Total Fuel Use'!G23*'Component Frac of Fuel Use'!$C21*BTU_per_TWh</f>
        <v>0</v>
      </c>
      <c r="D4">
        <f>'Total Fuel Use'!H23*'Component Frac of Fuel Use'!$C21*BTU_per_TWh</f>
        <v>0</v>
      </c>
      <c r="E4">
        <f>'Total Fuel Use'!I23*'Component Frac of Fuel Use'!$C21*BTU_per_TWh</f>
        <v>0</v>
      </c>
      <c r="F4">
        <f>'Total Fuel Use'!J23*'Component Frac of Fuel Use'!$C21*BTU_per_TWh</f>
        <v>0</v>
      </c>
      <c r="G4">
        <f>'Total Fuel Use'!K23*'Component Frac of Fuel Use'!$C21*BTU_per_TWh</f>
        <v>0</v>
      </c>
      <c r="H4">
        <f>'Total Fuel Use'!L23*'Component Frac of Fuel Use'!$C21*BTU_per_TWh</f>
        <v>0</v>
      </c>
      <c r="I4">
        <f>'Total Fuel Use'!M23*'Component Frac of Fuel Use'!$C21*BTU_per_TWh</f>
        <v>0</v>
      </c>
      <c r="J4">
        <f>'Total Fuel Use'!N23*'Component Frac of Fuel Use'!$C21*BTU_per_TWh</f>
        <v>0</v>
      </c>
      <c r="K4">
        <f>'Total Fuel Use'!O23*'Component Frac of Fuel Use'!$C21*BTU_per_TWh</f>
        <v>0</v>
      </c>
      <c r="L4">
        <f>'Total Fuel Use'!P23*'Component Frac of Fuel Use'!$C21*BTU_per_TWh</f>
        <v>0</v>
      </c>
      <c r="M4">
        <f>'Total Fuel Use'!Q23*'Component Frac of Fuel Use'!$C21*BTU_per_TWh</f>
        <v>0</v>
      </c>
      <c r="N4">
        <f>'Total Fuel Use'!R23*'Component Frac of Fuel Use'!$C21*BTU_per_TWh</f>
        <v>0</v>
      </c>
      <c r="O4">
        <f>'Total Fuel Use'!S23*'Component Frac of Fuel Use'!$C21*BTU_per_TWh</f>
        <v>0</v>
      </c>
      <c r="P4">
        <f>'Total Fuel Use'!T23*'Component Frac of Fuel Use'!$C21*BTU_per_TWh</f>
        <v>0</v>
      </c>
      <c r="Q4">
        <f>'Total Fuel Use'!U23*'Component Frac of Fuel Use'!$C21*BTU_per_TWh</f>
        <v>0</v>
      </c>
      <c r="R4">
        <f>'Total Fuel Use'!V23*'Component Frac of Fuel Use'!$C21*BTU_per_TWh</f>
        <v>0</v>
      </c>
      <c r="S4">
        <f>'Total Fuel Use'!W23*'Component Frac of Fuel Use'!$C21*BTU_per_TWh</f>
        <v>0</v>
      </c>
      <c r="T4">
        <f>'Total Fuel Use'!X23*'Component Frac of Fuel Use'!$C21*BTU_per_TWh</f>
        <v>0</v>
      </c>
      <c r="U4">
        <f>'Total Fuel Use'!Y23*'Component Frac of Fuel Use'!$C21*BTU_per_TWh</f>
        <v>0</v>
      </c>
      <c r="V4">
        <f>'Total Fuel Use'!Z23*'Component Frac of Fuel Use'!$C21*BTU_per_TWh</f>
        <v>0</v>
      </c>
      <c r="W4">
        <f>'Total Fuel Use'!AA23*'Component Frac of Fuel Use'!$C21*BTU_per_TWh</f>
        <v>0</v>
      </c>
      <c r="X4">
        <f>'Total Fuel Use'!AB23*'Component Frac of Fuel Use'!$C21*BTU_per_TWh</f>
        <v>0</v>
      </c>
      <c r="Y4">
        <f>'Total Fuel Use'!AC23*'Component Frac of Fuel Use'!$C21*BTU_per_TWh</f>
        <v>0</v>
      </c>
      <c r="Z4">
        <f>'Total Fuel Use'!AD23*'Component Frac of Fuel Use'!$C21*BTU_per_TWh</f>
        <v>0</v>
      </c>
      <c r="AA4">
        <f>'Total Fuel Use'!AE23*'Component Frac of Fuel Use'!$C21*BTU_per_TWh</f>
        <v>0</v>
      </c>
      <c r="AB4">
        <f>'Total Fuel Use'!AF23*'Component Frac of Fuel Use'!$C21*BTU_per_TWh</f>
        <v>0</v>
      </c>
      <c r="AC4">
        <f>'Total Fuel Use'!AG23*'Component Frac of Fuel Use'!$C21*BTU_per_TWh</f>
        <v>0</v>
      </c>
      <c r="AD4">
        <f>'Total Fuel Use'!AH23*'Component Frac of Fuel Use'!$C21*BTU_per_TWh</f>
        <v>0</v>
      </c>
      <c r="AE4">
        <f>'Total Fuel Use'!AI23*'Component Frac of Fuel Use'!$C21*BTU_per_TWh</f>
        <v>0</v>
      </c>
      <c r="AF4">
        <f>'Total Fuel Use'!AJ23*'Component Frac of Fuel Use'!$C21*BTU_per_TWh</f>
        <v>0</v>
      </c>
      <c r="AG4">
        <f>'Total Fuel Use'!AK23*'Component Frac of Fuel Use'!$C21*BTU_per_TWh</f>
        <v>0</v>
      </c>
      <c r="AH4">
        <f>'Total Fuel Use'!AL23*'Component Frac of Fuel Use'!$C21*BTU_per_TWh</f>
        <v>0</v>
      </c>
      <c r="AI4">
        <f>'Total Fuel Use'!AM23*'Component Frac of Fuel Use'!$C21*BTU_per_TWh</f>
        <v>0</v>
      </c>
      <c r="AJ4">
        <f>'Total Fuel Use'!AN23*'Component Frac of Fuel Use'!$C21*BTU_per_TWh</f>
        <v>0</v>
      </c>
      <c r="AK4">
        <f>'Total Fuel Use'!AO23*'Component Frac of Fuel Use'!$C21*BTU_per_TWh</f>
        <v>0</v>
      </c>
      <c r="AL4">
        <f>'Total Fuel Use'!AP23*'Component Frac of Fuel Use'!$C21*BTU_per_TWh</f>
        <v>0</v>
      </c>
    </row>
    <row r="5" spans="1:40">
      <c r="A5" s="1" t="s">
        <v>5</v>
      </c>
      <c r="B5">
        <f>'Total Fuel Use'!F24*'Component Frac of Fuel Use'!$C22*BTU_per_TWh</f>
        <v>0</v>
      </c>
      <c r="C5">
        <f>'Total Fuel Use'!G24*'Component Frac of Fuel Use'!$C22*BTU_per_TWh</f>
        <v>0</v>
      </c>
      <c r="D5">
        <f>'Total Fuel Use'!H24*'Component Frac of Fuel Use'!$C22*BTU_per_TWh</f>
        <v>0</v>
      </c>
      <c r="E5">
        <f>'Total Fuel Use'!I24*'Component Frac of Fuel Use'!$C22*BTU_per_TWh</f>
        <v>0</v>
      </c>
      <c r="F5">
        <f>'Total Fuel Use'!J24*'Component Frac of Fuel Use'!$C22*BTU_per_TWh</f>
        <v>0</v>
      </c>
      <c r="G5">
        <f>'Total Fuel Use'!K24*'Component Frac of Fuel Use'!$C22*BTU_per_TWh</f>
        <v>0</v>
      </c>
      <c r="H5">
        <f>'Total Fuel Use'!L24*'Component Frac of Fuel Use'!$C22*BTU_per_TWh</f>
        <v>0</v>
      </c>
      <c r="I5">
        <f>'Total Fuel Use'!M24*'Component Frac of Fuel Use'!$C22*BTU_per_TWh</f>
        <v>0</v>
      </c>
      <c r="J5">
        <f>'Total Fuel Use'!N24*'Component Frac of Fuel Use'!$C22*BTU_per_TWh</f>
        <v>0</v>
      </c>
      <c r="K5">
        <f>'Total Fuel Use'!O24*'Component Frac of Fuel Use'!$C22*BTU_per_TWh</f>
        <v>0</v>
      </c>
      <c r="L5">
        <f>'Total Fuel Use'!P24*'Component Frac of Fuel Use'!$C22*BTU_per_TWh</f>
        <v>0</v>
      </c>
      <c r="M5">
        <f>'Total Fuel Use'!Q24*'Component Frac of Fuel Use'!$C22*BTU_per_TWh</f>
        <v>0</v>
      </c>
      <c r="N5">
        <f>'Total Fuel Use'!R24*'Component Frac of Fuel Use'!$C22*BTU_per_TWh</f>
        <v>0</v>
      </c>
      <c r="O5">
        <f>'Total Fuel Use'!S24*'Component Frac of Fuel Use'!$C22*BTU_per_TWh</f>
        <v>0</v>
      </c>
      <c r="P5">
        <f>'Total Fuel Use'!T24*'Component Frac of Fuel Use'!$C22*BTU_per_TWh</f>
        <v>0</v>
      </c>
      <c r="Q5">
        <f>'Total Fuel Use'!U24*'Component Frac of Fuel Use'!$C22*BTU_per_TWh</f>
        <v>0</v>
      </c>
      <c r="R5">
        <f>'Total Fuel Use'!V24*'Component Frac of Fuel Use'!$C22*BTU_per_TWh</f>
        <v>0</v>
      </c>
      <c r="S5">
        <f>'Total Fuel Use'!W24*'Component Frac of Fuel Use'!$C22*BTU_per_TWh</f>
        <v>0</v>
      </c>
      <c r="T5">
        <f>'Total Fuel Use'!X24*'Component Frac of Fuel Use'!$C22*BTU_per_TWh</f>
        <v>0</v>
      </c>
      <c r="U5">
        <f>'Total Fuel Use'!Y24*'Component Frac of Fuel Use'!$C22*BTU_per_TWh</f>
        <v>0</v>
      </c>
      <c r="V5">
        <f>'Total Fuel Use'!Z24*'Component Frac of Fuel Use'!$C22*BTU_per_TWh</f>
        <v>0</v>
      </c>
      <c r="W5">
        <f>'Total Fuel Use'!AA24*'Component Frac of Fuel Use'!$C22*BTU_per_TWh</f>
        <v>0</v>
      </c>
      <c r="X5">
        <f>'Total Fuel Use'!AB24*'Component Frac of Fuel Use'!$C22*BTU_per_TWh</f>
        <v>0</v>
      </c>
      <c r="Y5">
        <f>'Total Fuel Use'!AC24*'Component Frac of Fuel Use'!$C22*BTU_per_TWh</f>
        <v>0</v>
      </c>
      <c r="Z5">
        <f>'Total Fuel Use'!AD24*'Component Frac of Fuel Use'!$C22*BTU_per_TWh</f>
        <v>0</v>
      </c>
      <c r="AA5">
        <f>'Total Fuel Use'!AE24*'Component Frac of Fuel Use'!$C22*BTU_per_TWh</f>
        <v>0</v>
      </c>
      <c r="AB5">
        <f>'Total Fuel Use'!AF24*'Component Frac of Fuel Use'!$C22*BTU_per_TWh</f>
        <v>0</v>
      </c>
      <c r="AC5">
        <f>'Total Fuel Use'!AG24*'Component Frac of Fuel Use'!$C22*BTU_per_TWh</f>
        <v>0</v>
      </c>
      <c r="AD5">
        <f>'Total Fuel Use'!AH24*'Component Frac of Fuel Use'!$C22*BTU_per_TWh</f>
        <v>0</v>
      </c>
      <c r="AE5">
        <f>'Total Fuel Use'!AI24*'Component Frac of Fuel Use'!$C22*BTU_per_TWh</f>
        <v>0</v>
      </c>
      <c r="AF5">
        <f>'Total Fuel Use'!AJ24*'Component Frac of Fuel Use'!$C22*BTU_per_TWh</f>
        <v>0</v>
      </c>
      <c r="AG5">
        <f>'Total Fuel Use'!AK24*'Component Frac of Fuel Use'!$C22*BTU_per_TWh</f>
        <v>0</v>
      </c>
      <c r="AH5">
        <f>'Total Fuel Use'!AL24*'Component Frac of Fuel Use'!$C22*BTU_per_TWh</f>
        <v>0</v>
      </c>
      <c r="AI5">
        <f>'Total Fuel Use'!AM24*'Component Frac of Fuel Use'!$C22*BTU_per_TWh</f>
        <v>0</v>
      </c>
      <c r="AJ5">
        <f>'Total Fuel Use'!AN24*'Component Frac of Fuel Use'!$C22*BTU_per_TWh</f>
        <v>0</v>
      </c>
      <c r="AK5">
        <f>'Total Fuel Use'!AO24*'Component Frac of Fuel Use'!$C22*BTU_per_TWh</f>
        <v>0</v>
      </c>
      <c r="AL5">
        <f>'Total Fuel Use'!AP24*'Component Frac of Fuel Use'!$C22*BTU_per_TWh</f>
        <v>0</v>
      </c>
    </row>
    <row r="6" spans="1:40">
      <c r="A6" s="1" t="s">
        <v>7</v>
      </c>
      <c r="B6">
        <f>'Total Fuel Use'!F25*'Component Frac of Fuel Use'!$C23*BTU_per_TWh</f>
        <v>0</v>
      </c>
      <c r="C6">
        <f>'Total Fuel Use'!G25*'Component Frac of Fuel Use'!$C23*BTU_per_TWh</f>
        <v>0</v>
      </c>
      <c r="D6">
        <f>'Total Fuel Use'!H25*'Component Frac of Fuel Use'!$C23*BTU_per_TWh</f>
        <v>0</v>
      </c>
      <c r="E6">
        <f>'Total Fuel Use'!I25*'Component Frac of Fuel Use'!$C23*BTU_per_TWh</f>
        <v>0</v>
      </c>
      <c r="F6">
        <f>'Total Fuel Use'!J25*'Component Frac of Fuel Use'!$C23*BTU_per_TWh</f>
        <v>0</v>
      </c>
      <c r="G6">
        <f>'Total Fuel Use'!K25*'Component Frac of Fuel Use'!$C23*BTU_per_TWh</f>
        <v>0</v>
      </c>
      <c r="H6">
        <f>'Total Fuel Use'!L25*'Component Frac of Fuel Use'!$C23*BTU_per_TWh</f>
        <v>0</v>
      </c>
      <c r="I6">
        <f>'Total Fuel Use'!M25*'Component Frac of Fuel Use'!$C23*BTU_per_TWh</f>
        <v>0</v>
      </c>
      <c r="J6">
        <f>'Total Fuel Use'!N25*'Component Frac of Fuel Use'!$C23*BTU_per_TWh</f>
        <v>0</v>
      </c>
      <c r="K6">
        <f>'Total Fuel Use'!O25*'Component Frac of Fuel Use'!$C23*BTU_per_TWh</f>
        <v>0</v>
      </c>
      <c r="L6">
        <f>'Total Fuel Use'!P25*'Component Frac of Fuel Use'!$C23*BTU_per_TWh</f>
        <v>0</v>
      </c>
      <c r="M6">
        <f>'Total Fuel Use'!Q25*'Component Frac of Fuel Use'!$C23*BTU_per_TWh</f>
        <v>0</v>
      </c>
      <c r="N6">
        <f>'Total Fuel Use'!R25*'Component Frac of Fuel Use'!$C23*BTU_per_TWh</f>
        <v>0</v>
      </c>
      <c r="O6">
        <f>'Total Fuel Use'!S25*'Component Frac of Fuel Use'!$C23*BTU_per_TWh</f>
        <v>0</v>
      </c>
      <c r="P6">
        <f>'Total Fuel Use'!T25*'Component Frac of Fuel Use'!$C23*BTU_per_TWh</f>
        <v>0</v>
      </c>
      <c r="Q6">
        <f>'Total Fuel Use'!U25*'Component Frac of Fuel Use'!$C23*BTU_per_TWh</f>
        <v>0</v>
      </c>
      <c r="R6">
        <f>'Total Fuel Use'!V25*'Component Frac of Fuel Use'!$C23*BTU_per_TWh</f>
        <v>0</v>
      </c>
      <c r="S6">
        <f>'Total Fuel Use'!W25*'Component Frac of Fuel Use'!$C23*BTU_per_TWh</f>
        <v>0</v>
      </c>
      <c r="T6">
        <f>'Total Fuel Use'!X25*'Component Frac of Fuel Use'!$C23*BTU_per_TWh</f>
        <v>0</v>
      </c>
      <c r="U6">
        <f>'Total Fuel Use'!Y25*'Component Frac of Fuel Use'!$C23*BTU_per_TWh</f>
        <v>0</v>
      </c>
      <c r="V6">
        <f>'Total Fuel Use'!Z25*'Component Frac of Fuel Use'!$C23*BTU_per_TWh</f>
        <v>0</v>
      </c>
      <c r="W6">
        <f>'Total Fuel Use'!AA25*'Component Frac of Fuel Use'!$C23*BTU_per_TWh</f>
        <v>0</v>
      </c>
      <c r="X6">
        <f>'Total Fuel Use'!AB25*'Component Frac of Fuel Use'!$C23*BTU_per_TWh</f>
        <v>0</v>
      </c>
      <c r="Y6">
        <f>'Total Fuel Use'!AC25*'Component Frac of Fuel Use'!$C23*BTU_per_TWh</f>
        <v>0</v>
      </c>
      <c r="Z6">
        <f>'Total Fuel Use'!AD25*'Component Frac of Fuel Use'!$C23*BTU_per_TWh</f>
        <v>0</v>
      </c>
      <c r="AA6">
        <f>'Total Fuel Use'!AE25*'Component Frac of Fuel Use'!$C23*BTU_per_TWh</f>
        <v>0</v>
      </c>
      <c r="AB6">
        <f>'Total Fuel Use'!AF25*'Component Frac of Fuel Use'!$C23*BTU_per_TWh</f>
        <v>0</v>
      </c>
      <c r="AC6">
        <f>'Total Fuel Use'!AG25*'Component Frac of Fuel Use'!$C23*BTU_per_TWh</f>
        <v>0</v>
      </c>
      <c r="AD6">
        <f>'Total Fuel Use'!AH25*'Component Frac of Fuel Use'!$C23*BTU_per_TWh</f>
        <v>0</v>
      </c>
      <c r="AE6">
        <f>'Total Fuel Use'!AI25*'Component Frac of Fuel Use'!$C23*BTU_per_TWh</f>
        <v>0</v>
      </c>
      <c r="AF6">
        <f>'Total Fuel Use'!AJ25*'Component Frac of Fuel Use'!$C23*BTU_per_TWh</f>
        <v>0</v>
      </c>
      <c r="AG6">
        <f>'Total Fuel Use'!AK25*'Component Frac of Fuel Use'!$C23*BTU_per_TWh</f>
        <v>0</v>
      </c>
      <c r="AH6">
        <f>'Total Fuel Use'!AL25*'Component Frac of Fuel Use'!$C23*BTU_per_TWh</f>
        <v>0</v>
      </c>
      <c r="AI6">
        <f>'Total Fuel Use'!AM25*'Component Frac of Fuel Use'!$C23*BTU_per_TWh</f>
        <v>0</v>
      </c>
      <c r="AJ6">
        <f>'Total Fuel Use'!AN25*'Component Frac of Fuel Use'!$C23*BTU_per_TWh</f>
        <v>0</v>
      </c>
      <c r="AK6">
        <f>'Total Fuel Use'!AO25*'Component Frac of Fuel Use'!$C23*BTU_per_TWh</f>
        <v>0</v>
      </c>
      <c r="AL6">
        <f>'Total Fuel Use'!AP25*'Component Frac of Fuel Use'!$C23*BTU_per_TWh</f>
        <v>0</v>
      </c>
    </row>
    <row r="7" spans="1:40">
      <c r="A7" s="1" t="s">
        <v>15</v>
      </c>
      <c r="B7">
        <f>'Total Fuel Use'!F26*'Component Frac of Fuel Use'!$C24*BTU_per_TWh</f>
        <v>0</v>
      </c>
      <c r="C7">
        <f>'Total Fuel Use'!G26*'Component Frac of Fuel Use'!$C24*BTU_per_TWh</f>
        <v>0</v>
      </c>
      <c r="D7">
        <f>'Total Fuel Use'!H26*'Component Frac of Fuel Use'!$C24*BTU_per_TWh</f>
        <v>0</v>
      </c>
      <c r="E7">
        <f>'Total Fuel Use'!I26*'Component Frac of Fuel Use'!$C24*BTU_per_TWh</f>
        <v>0</v>
      </c>
      <c r="F7">
        <f>'Total Fuel Use'!J26*'Component Frac of Fuel Use'!$C24*BTU_per_TWh</f>
        <v>0</v>
      </c>
      <c r="G7">
        <f>'Total Fuel Use'!K26*'Component Frac of Fuel Use'!$C24*BTU_per_TWh</f>
        <v>0</v>
      </c>
      <c r="H7">
        <f>'Total Fuel Use'!L26*'Component Frac of Fuel Use'!$C24*BTU_per_TWh</f>
        <v>0</v>
      </c>
      <c r="I7">
        <f>'Total Fuel Use'!M26*'Component Frac of Fuel Use'!$C24*BTU_per_TWh</f>
        <v>0</v>
      </c>
      <c r="J7">
        <f>'Total Fuel Use'!N26*'Component Frac of Fuel Use'!$C24*BTU_per_TWh</f>
        <v>0</v>
      </c>
      <c r="K7">
        <f>'Total Fuel Use'!O26*'Component Frac of Fuel Use'!$C24*BTU_per_TWh</f>
        <v>0</v>
      </c>
      <c r="L7">
        <f>'Total Fuel Use'!P26*'Component Frac of Fuel Use'!$C24*BTU_per_TWh</f>
        <v>0</v>
      </c>
      <c r="M7">
        <f>'Total Fuel Use'!Q26*'Component Frac of Fuel Use'!$C24*BTU_per_TWh</f>
        <v>0</v>
      </c>
      <c r="N7">
        <f>'Total Fuel Use'!R26*'Component Frac of Fuel Use'!$C24*BTU_per_TWh</f>
        <v>0</v>
      </c>
      <c r="O7">
        <f>'Total Fuel Use'!S26*'Component Frac of Fuel Use'!$C24*BTU_per_TWh</f>
        <v>0</v>
      </c>
      <c r="P7">
        <f>'Total Fuel Use'!T26*'Component Frac of Fuel Use'!$C24*BTU_per_TWh</f>
        <v>0</v>
      </c>
      <c r="Q7">
        <f>'Total Fuel Use'!U26*'Component Frac of Fuel Use'!$C24*BTU_per_TWh</f>
        <v>0</v>
      </c>
      <c r="R7">
        <f>'Total Fuel Use'!V26*'Component Frac of Fuel Use'!$C24*BTU_per_TWh</f>
        <v>0</v>
      </c>
      <c r="S7">
        <f>'Total Fuel Use'!W26*'Component Frac of Fuel Use'!$C24*BTU_per_TWh</f>
        <v>0</v>
      </c>
      <c r="T7">
        <f>'Total Fuel Use'!X26*'Component Frac of Fuel Use'!$C24*BTU_per_TWh</f>
        <v>0</v>
      </c>
      <c r="U7">
        <f>'Total Fuel Use'!Y26*'Component Frac of Fuel Use'!$C24*BTU_per_TWh</f>
        <v>0</v>
      </c>
      <c r="V7">
        <f>'Total Fuel Use'!Z26*'Component Frac of Fuel Use'!$C24*BTU_per_TWh</f>
        <v>0</v>
      </c>
      <c r="W7">
        <f>'Total Fuel Use'!AA26*'Component Frac of Fuel Use'!$C24*BTU_per_TWh</f>
        <v>0</v>
      </c>
      <c r="X7">
        <f>'Total Fuel Use'!AB26*'Component Frac of Fuel Use'!$C24*BTU_per_TWh</f>
        <v>0</v>
      </c>
      <c r="Y7">
        <f>'Total Fuel Use'!AC26*'Component Frac of Fuel Use'!$C24*BTU_per_TWh</f>
        <v>0</v>
      </c>
      <c r="Z7">
        <f>'Total Fuel Use'!AD26*'Component Frac of Fuel Use'!$C24*BTU_per_TWh</f>
        <v>0</v>
      </c>
      <c r="AA7">
        <f>'Total Fuel Use'!AE26*'Component Frac of Fuel Use'!$C24*BTU_per_TWh</f>
        <v>0</v>
      </c>
      <c r="AB7">
        <f>'Total Fuel Use'!AF26*'Component Frac of Fuel Use'!$C24*BTU_per_TWh</f>
        <v>0</v>
      </c>
      <c r="AC7">
        <f>'Total Fuel Use'!AG26*'Component Frac of Fuel Use'!$C24*BTU_per_TWh</f>
        <v>0</v>
      </c>
      <c r="AD7">
        <f>'Total Fuel Use'!AH26*'Component Frac of Fuel Use'!$C24*BTU_per_TWh</f>
        <v>0</v>
      </c>
      <c r="AE7">
        <f>'Total Fuel Use'!AI26*'Component Frac of Fuel Use'!$C24*BTU_per_TWh</f>
        <v>0</v>
      </c>
      <c r="AF7">
        <f>'Total Fuel Use'!AJ26*'Component Frac of Fuel Use'!$C24*BTU_per_TWh</f>
        <v>0</v>
      </c>
      <c r="AG7">
        <f>'Total Fuel Use'!AK26*'Component Frac of Fuel Use'!$C24*BTU_per_TWh</f>
        <v>0</v>
      </c>
      <c r="AH7">
        <f>'Total Fuel Use'!AL26*'Component Frac of Fuel Use'!$C24*BTU_per_TWh</f>
        <v>0</v>
      </c>
      <c r="AI7">
        <f>'Total Fuel Use'!AM26*'Component Frac of Fuel Use'!$C24*BTU_per_TWh</f>
        <v>0</v>
      </c>
      <c r="AJ7">
        <f>'Total Fuel Use'!AN26*'Component Frac of Fuel Use'!$C24*BTU_per_TWh</f>
        <v>0</v>
      </c>
      <c r="AK7">
        <f>'Total Fuel Use'!AO26*'Component Frac of Fuel Use'!$C24*BTU_per_TWh</f>
        <v>0</v>
      </c>
      <c r="AL7">
        <f>'Total Fuel Use'!AP26*'Component Frac of Fuel Use'!$C24*BTU_per_TWh</f>
        <v>0</v>
      </c>
    </row>
  </sheetData>
  <pageMargins left="0.7" right="0.7" top="0.75" bottom="0.75" header="0.3" footer="0.3"/>
  <pageSetup orientation="portrait" horizontalDpi="1200" verticalDpi="1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N7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4.5"/>
  <cols>
    <col min="1" max="1" width="25.90625" customWidth="1"/>
    <col min="2" max="2" width="9.26953125" customWidth="1"/>
  </cols>
  <sheetData>
    <row r="1" spans="1:40">
      <c r="A1" s="1" t="s">
        <v>1</v>
      </c>
      <c r="B1" s="1">
        <v>2014</v>
      </c>
      <c r="C1" s="1">
        <v>2015</v>
      </c>
      <c r="D1" s="1">
        <v>2016</v>
      </c>
      <c r="E1" s="1">
        <v>2017</v>
      </c>
      <c r="F1" s="1">
        <v>2018</v>
      </c>
      <c r="G1" s="1">
        <v>2019</v>
      </c>
      <c r="H1" s="1">
        <v>2020</v>
      </c>
      <c r="I1" s="1">
        <v>2021</v>
      </c>
      <c r="J1" s="1">
        <v>2022</v>
      </c>
      <c r="K1" s="1">
        <v>2023</v>
      </c>
      <c r="L1" s="1">
        <v>2024</v>
      </c>
      <c r="M1" s="1">
        <v>2025</v>
      </c>
      <c r="N1" s="1">
        <v>2026</v>
      </c>
      <c r="O1" s="1">
        <v>2027</v>
      </c>
      <c r="P1" s="1">
        <v>2028</v>
      </c>
      <c r="Q1" s="1">
        <v>2029</v>
      </c>
      <c r="R1" s="1">
        <v>2030</v>
      </c>
      <c r="S1" s="1">
        <v>2031</v>
      </c>
      <c r="T1" s="1">
        <v>2032</v>
      </c>
      <c r="U1" s="1">
        <v>2033</v>
      </c>
      <c r="V1" s="1">
        <v>2034</v>
      </c>
      <c r="W1" s="1">
        <v>2035</v>
      </c>
      <c r="X1" s="1">
        <v>2036</v>
      </c>
      <c r="Y1" s="1">
        <v>2037</v>
      </c>
      <c r="Z1" s="1">
        <v>2038</v>
      </c>
      <c r="AA1" s="1">
        <v>2039</v>
      </c>
      <c r="AB1" s="1">
        <v>2040</v>
      </c>
      <c r="AC1" s="1">
        <v>2041</v>
      </c>
      <c r="AD1" s="1">
        <v>2042</v>
      </c>
      <c r="AE1" s="1">
        <v>2043</v>
      </c>
      <c r="AF1" s="1">
        <v>2044</v>
      </c>
      <c r="AG1" s="1">
        <v>2045</v>
      </c>
      <c r="AH1" s="1">
        <v>2046</v>
      </c>
      <c r="AI1" s="1">
        <v>2047</v>
      </c>
      <c r="AJ1" s="1">
        <v>2048</v>
      </c>
      <c r="AK1" s="1">
        <v>2049</v>
      </c>
      <c r="AL1" s="1">
        <v>2050</v>
      </c>
      <c r="AM1" s="1"/>
      <c r="AN1" s="1"/>
    </row>
    <row r="2" spans="1:40">
      <c r="A2" s="1" t="s">
        <v>2</v>
      </c>
      <c r="B2">
        <f>'Total Fuel Use'!F21*'Component Frac of Fuel Use'!F13*BTU_per_TWh</f>
        <v>5244552782648.9238</v>
      </c>
      <c r="C2">
        <f>'Total Fuel Use'!G21*'Component Frac of Fuel Use'!G13*BTU_per_TWh</f>
        <v>5280102673611.1152</v>
      </c>
      <c r="D2">
        <f>'Total Fuel Use'!H21*'Component Frac of Fuel Use'!H13*BTU_per_TWh</f>
        <v>5315348022854.3506</v>
      </c>
      <c r="E2">
        <f>'Total Fuel Use'!I21*'Component Frac of Fuel Use'!I13*BTU_per_TWh</f>
        <v>5350288830378.6318</v>
      </c>
      <c r="F2">
        <f>'Total Fuel Use'!J21*'Component Frac of Fuel Use'!J13*BTU_per_TWh</f>
        <v>5384925096183.957</v>
      </c>
      <c r="G2">
        <f>'Total Fuel Use'!K21*'Component Frac of Fuel Use'!K13*BTU_per_TWh</f>
        <v>5419256820270.3311</v>
      </c>
      <c r="H2">
        <f>'Total Fuel Use'!L21*'Component Frac of Fuel Use'!L13*BTU_per_TWh</f>
        <v>5453284002637.748</v>
      </c>
      <c r="I2">
        <f>'Total Fuel Use'!M21*'Component Frac of Fuel Use'!M13*BTU_per_TWh</f>
        <v>5479173800713.4414</v>
      </c>
      <c r="J2">
        <f>'Total Fuel Use'!N21*'Component Frac of Fuel Use'!N13*BTU_per_TWh</f>
        <v>5504806565578.335</v>
      </c>
      <c r="K2">
        <f>'Total Fuel Use'!O21*'Component Frac of Fuel Use'!O13*BTU_per_TWh</f>
        <v>5530182297232.4326</v>
      </c>
      <c r="L2">
        <f>'Total Fuel Use'!P21*'Component Frac of Fuel Use'!P13*BTU_per_TWh</f>
        <v>5555300995675.7324</v>
      </c>
      <c r="M2">
        <f>'Total Fuel Use'!Q21*'Component Frac of Fuel Use'!Q13*BTU_per_TWh</f>
        <v>5580162660908.2344</v>
      </c>
      <c r="N2">
        <f>'Total Fuel Use'!R21*'Component Frac of Fuel Use'!R13*BTU_per_TWh</f>
        <v>5604767292929.9395</v>
      </c>
      <c r="O2">
        <f>'Total Fuel Use'!S21*'Component Frac of Fuel Use'!S13*BTU_per_TWh</f>
        <v>5629114891740.8477</v>
      </c>
      <c r="P2">
        <f>'Total Fuel Use'!T21*'Component Frac of Fuel Use'!T13*BTU_per_TWh</f>
        <v>5653205457340.958</v>
      </c>
      <c r="Q2">
        <f>'Total Fuel Use'!U21*'Component Frac of Fuel Use'!U13*BTU_per_TWh</f>
        <v>5677038989730.2705</v>
      </c>
      <c r="R2">
        <f>'Total Fuel Use'!V21*'Component Frac of Fuel Use'!V13*BTU_per_TWh</f>
        <v>5700615488908.7861</v>
      </c>
      <c r="S2">
        <f>'Total Fuel Use'!W21*'Component Frac of Fuel Use'!W13*BTU_per_TWh</f>
        <v>5594171775998.0635</v>
      </c>
      <c r="T2">
        <f>'Total Fuel Use'!X21*'Component Frac of Fuel Use'!X13*BTU_per_TWh</f>
        <v>5487638623758.2393</v>
      </c>
      <c r="U2">
        <f>'Total Fuel Use'!Y21*'Component Frac of Fuel Use'!Y13*BTU_per_TWh</f>
        <v>5381016032189.3037</v>
      </c>
      <c r="V2">
        <f>'Total Fuel Use'!Z21*'Component Frac of Fuel Use'!Z13*BTU_per_TWh</f>
        <v>5274304001291.2607</v>
      </c>
      <c r="W2">
        <f>'Total Fuel Use'!AA21*'Component Frac of Fuel Use'!AA13*BTU_per_TWh</f>
        <v>5167502531064.1064</v>
      </c>
      <c r="X2">
        <f>'Total Fuel Use'!AB21*'Component Frac of Fuel Use'!AB13*BTU_per_TWh</f>
        <v>5060611621507.8457</v>
      </c>
      <c r="Y2">
        <f>'Total Fuel Use'!AC21*'Component Frac of Fuel Use'!AC13*BTU_per_TWh</f>
        <v>4953631272622.5098</v>
      </c>
      <c r="Z2">
        <f>'Total Fuel Use'!AD21*'Component Frac of Fuel Use'!AD13*BTU_per_TWh</f>
        <v>4846561484408.0293</v>
      </c>
      <c r="AA2">
        <f>'Total Fuel Use'!AE21*'Component Frac of Fuel Use'!AE13*BTU_per_TWh</f>
        <v>4739402256864.4404</v>
      </c>
      <c r="AB2">
        <f>'Total Fuel Use'!AF21*'Component Frac of Fuel Use'!AF13*BTU_per_TWh</f>
        <v>4632153589991.7412</v>
      </c>
      <c r="AC2">
        <f>'Total Fuel Use'!AG21*'Component Frac of Fuel Use'!AG13*BTU_per_TWh</f>
        <v>4507371974317.0791</v>
      </c>
      <c r="AD2">
        <f>'Total Fuel Use'!AH21*'Component Frac of Fuel Use'!AH13*BTU_per_TWh</f>
        <v>4383343139662.4204</v>
      </c>
      <c r="AE2">
        <f>'Total Fuel Use'!AI21*'Component Frac of Fuel Use'!AI13*BTU_per_TWh</f>
        <v>4260067086027.7646</v>
      </c>
      <c r="AF2">
        <f>'Total Fuel Use'!AJ21*'Component Frac of Fuel Use'!AJ13*BTU_per_TWh</f>
        <v>4137543813413.1094</v>
      </c>
      <c r="AG2">
        <f>'Total Fuel Use'!AK21*'Component Frac of Fuel Use'!AK13*BTU_per_TWh</f>
        <v>4015773321818.4922</v>
      </c>
      <c r="AH2">
        <f>'Total Fuel Use'!AL21*'Component Frac of Fuel Use'!AL13*BTU_per_TWh</f>
        <v>3894755611243.8413</v>
      </c>
      <c r="AI2">
        <f>'Total Fuel Use'!AM21*'Component Frac of Fuel Use'!AM13*BTU_per_TWh</f>
        <v>3774490681689.1924</v>
      </c>
      <c r="AJ2">
        <f>'Total Fuel Use'!AN21*'Component Frac of Fuel Use'!AN13*BTU_per_TWh</f>
        <v>3654978533154.5449</v>
      </c>
      <c r="AK2">
        <f>'Total Fuel Use'!AO21*'Component Frac of Fuel Use'!AO13*BTU_per_TWh</f>
        <v>3536219165639.9009</v>
      </c>
      <c r="AL2">
        <f>'Total Fuel Use'!AP21*'Component Frac of Fuel Use'!AP13*BTU_per_TWh</f>
        <v>3418212579145.2583</v>
      </c>
    </row>
    <row r="3" spans="1:40">
      <c r="A3" s="1" t="s">
        <v>3</v>
      </c>
      <c r="B3">
        <f>'Total Fuel Use'!F22*'Component Frac of Fuel Use'!$D20*BTU_per_TWh</f>
        <v>0</v>
      </c>
      <c r="C3">
        <f>'Total Fuel Use'!G22*'Component Frac of Fuel Use'!$D20*BTU_per_TWh</f>
        <v>0</v>
      </c>
      <c r="D3">
        <f>'Total Fuel Use'!H22*'Component Frac of Fuel Use'!$D20*BTU_per_TWh</f>
        <v>0</v>
      </c>
      <c r="E3">
        <f>'Total Fuel Use'!I22*'Component Frac of Fuel Use'!$D20*BTU_per_TWh</f>
        <v>0</v>
      </c>
      <c r="F3">
        <f>'Total Fuel Use'!J22*'Component Frac of Fuel Use'!$D20*BTU_per_TWh</f>
        <v>0</v>
      </c>
      <c r="G3">
        <f>'Total Fuel Use'!K22*'Component Frac of Fuel Use'!$D20*BTU_per_TWh</f>
        <v>0</v>
      </c>
      <c r="H3">
        <f>'Total Fuel Use'!L22*'Component Frac of Fuel Use'!$D20*BTU_per_TWh</f>
        <v>0</v>
      </c>
      <c r="I3">
        <f>'Total Fuel Use'!M22*'Component Frac of Fuel Use'!$D20*BTU_per_TWh</f>
        <v>0</v>
      </c>
      <c r="J3">
        <f>'Total Fuel Use'!N22*'Component Frac of Fuel Use'!$D20*BTU_per_TWh</f>
        <v>0</v>
      </c>
      <c r="K3">
        <f>'Total Fuel Use'!O22*'Component Frac of Fuel Use'!$D20*BTU_per_TWh</f>
        <v>0</v>
      </c>
      <c r="L3">
        <f>'Total Fuel Use'!P22*'Component Frac of Fuel Use'!$D20*BTU_per_TWh</f>
        <v>0</v>
      </c>
      <c r="M3">
        <f>'Total Fuel Use'!Q22*'Component Frac of Fuel Use'!$D20*BTU_per_TWh</f>
        <v>0</v>
      </c>
      <c r="N3">
        <f>'Total Fuel Use'!R22*'Component Frac of Fuel Use'!$D20*BTU_per_TWh</f>
        <v>0</v>
      </c>
      <c r="O3">
        <f>'Total Fuel Use'!S22*'Component Frac of Fuel Use'!$D20*BTU_per_TWh</f>
        <v>0</v>
      </c>
      <c r="P3">
        <f>'Total Fuel Use'!T22*'Component Frac of Fuel Use'!$D20*BTU_per_TWh</f>
        <v>0</v>
      </c>
      <c r="Q3">
        <f>'Total Fuel Use'!U22*'Component Frac of Fuel Use'!$D20*BTU_per_TWh</f>
        <v>0</v>
      </c>
      <c r="R3">
        <f>'Total Fuel Use'!V22*'Component Frac of Fuel Use'!$D20*BTU_per_TWh</f>
        <v>0</v>
      </c>
      <c r="S3">
        <f>'Total Fuel Use'!W22*'Component Frac of Fuel Use'!$D20*BTU_per_TWh</f>
        <v>0</v>
      </c>
      <c r="T3">
        <f>'Total Fuel Use'!X22*'Component Frac of Fuel Use'!$D20*BTU_per_TWh</f>
        <v>0</v>
      </c>
      <c r="U3">
        <f>'Total Fuel Use'!Y22*'Component Frac of Fuel Use'!$D20*BTU_per_TWh</f>
        <v>0</v>
      </c>
      <c r="V3">
        <f>'Total Fuel Use'!Z22*'Component Frac of Fuel Use'!$D20*BTU_per_TWh</f>
        <v>0</v>
      </c>
      <c r="W3">
        <f>'Total Fuel Use'!AA22*'Component Frac of Fuel Use'!$D20*BTU_per_TWh</f>
        <v>0</v>
      </c>
      <c r="X3">
        <f>'Total Fuel Use'!AB22*'Component Frac of Fuel Use'!$D20*BTU_per_TWh</f>
        <v>0</v>
      </c>
      <c r="Y3">
        <f>'Total Fuel Use'!AC22*'Component Frac of Fuel Use'!$D20*BTU_per_TWh</f>
        <v>0</v>
      </c>
      <c r="Z3">
        <f>'Total Fuel Use'!AD22*'Component Frac of Fuel Use'!$D20*BTU_per_TWh</f>
        <v>0</v>
      </c>
      <c r="AA3">
        <f>'Total Fuel Use'!AE22*'Component Frac of Fuel Use'!$D20*BTU_per_TWh</f>
        <v>0</v>
      </c>
      <c r="AB3">
        <f>'Total Fuel Use'!AF22*'Component Frac of Fuel Use'!$D20*BTU_per_TWh</f>
        <v>0</v>
      </c>
      <c r="AC3">
        <f>'Total Fuel Use'!AG22*'Component Frac of Fuel Use'!$D20*BTU_per_TWh</f>
        <v>0</v>
      </c>
      <c r="AD3">
        <f>'Total Fuel Use'!AH22*'Component Frac of Fuel Use'!$D20*BTU_per_TWh</f>
        <v>0</v>
      </c>
      <c r="AE3">
        <f>'Total Fuel Use'!AI22*'Component Frac of Fuel Use'!$D20*BTU_per_TWh</f>
        <v>0</v>
      </c>
      <c r="AF3">
        <f>'Total Fuel Use'!AJ22*'Component Frac of Fuel Use'!$D20*BTU_per_TWh</f>
        <v>0</v>
      </c>
      <c r="AG3">
        <f>'Total Fuel Use'!AK22*'Component Frac of Fuel Use'!$D20*BTU_per_TWh</f>
        <v>0</v>
      </c>
      <c r="AH3">
        <f>'Total Fuel Use'!AL22*'Component Frac of Fuel Use'!$D20*BTU_per_TWh</f>
        <v>0</v>
      </c>
      <c r="AI3">
        <f>'Total Fuel Use'!AM22*'Component Frac of Fuel Use'!$D20*BTU_per_TWh</f>
        <v>0</v>
      </c>
      <c r="AJ3">
        <f>'Total Fuel Use'!AN22*'Component Frac of Fuel Use'!$D20*BTU_per_TWh</f>
        <v>0</v>
      </c>
      <c r="AK3">
        <f>'Total Fuel Use'!AO22*'Component Frac of Fuel Use'!$D20*BTU_per_TWh</f>
        <v>0</v>
      </c>
      <c r="AL3">
        <f>'Total Fuel Use'!AP22*'Component Frac of Fuel Use'!$D20*BTU_per_TWh</f>
        <v>0</v>
      </c>
    </row>
    <row r="4" spans="1:40">
      <c r="A4" s="1" t="s">
        <v>4</v>
      </c>
      <c r="B4">
        <f>'Total Fuel Use'!F23*'Component Frac of Fuel Use'!$D21*BTU_per_TWh</f>
        <v>0</v>
      </c>
      <c r="C4">
        <f>'Total Fuel Use'!G23*'Component Frac of Fuel Use'!$D21*BTU_per_TWh</f>
        <v>0</v>
      </c>
      <c r="D4">
        <f>'Total Fuel Use'!H23*'Component Frac of Fuel Use'!$D21*BTU_per_TWh</f>
        <v>0</v>
      </c>
      <c r="E4">
        <f>'Total Fuel Use'!I23*'Component Frac of Fuel Use'!$D21*BTU_per_TWh</f>
        <v>0</v>
      </c>
      <c r="F4">
        <f>'Total Fuel Use'!J23*'Component Frac of Fuel Use'!$D21*BTU_per_TWh</f>
        <v>0</v>
      </c>
      <c r="G4">
        <f>'Total Fuel Use'!K23*'Component Frac of Fuel Use'!$D21*BTU_per_TWh</f>
        <v>0</v>
      </c>
      <c r="H4">
        <f>'Total Fuel Use'!L23*'Component Frac of Fuel Use'!$D21*BTU_per_TWh</f>
        <v>0</v>
      </c>
      <c r="I4">
        <f>'Total Fuel Use'!M23*'Component Frac of Fuel Use'!$D21*BTU_per_TWh</f>
        <v>0</v>
      </c>
      <c r="J4">
        <f>'Total Fuel Use'!N23*'Component Frac of Fuel Use'!$D21*BTU_per_TWh</f>
        <v>0</v>
      </c>
      <c r="K4">
        <f>'Total Fuel Use'!O23*'Component Frac of Fuel Use'!$D21*BTU_per_TWh</f>
        <v>0</v>
      </c>
      <c r="L4">
        <f>'Total Fuel Use'!P23*'Component Frac of Fuel Use'!$D21*BTU_per_TWh</f>
        <v>0</v>
      </c>
      <c r="M4">
        <f>'Total Fuel Use'!Q23*'Component Frac of Fuel Use'!$D21*BTU_per_TWh</f>
        <v>0</v>
      </c>
      <c r="N4">
        <f>'Total Fuel Use'!R23*'Component Frac of Fuel Use'!$D21*BTU_per_TWh</f>
        <v>0</v>
      </c>
      <c r="O4">
        <f>'Total Fuel Use'!S23*'Component Frac of Fuel Use'!$D21*BTU_per_TWh</f>
        <v>0</v>
      </c>
      <c r="P4">
        <f>'Total Fuel Use'!T23*'Component Frac of Fuel Use'!$D21*BTU_per_TWh</f>
        <v>0</v>
      </c>
      <c r="Q4">
        <f>'Total Fuel Use'!U23*'Component Frac of Fuel Use'!$D21*BTU_per_TWh</f>
        <v>0</v>
      </c>
      <c r="R4">
        <f>'Total Fuel Use'!V23*'Component Frac of Fuel Use'!$D21*BTU_per_TWh</f>
        <v>0</v>
      </c>
      <c r="S4">
        <f>'Total Fuel Use'!W23*'Component Frac of Fuel Use'!$D21*BTU_per_TWh</f>
        <v>0</v>
      </c>
      <c r="T4">
        <f>'Total Fuel Use'!X23*'Component Frac of Fuel Use'!$D21*BTU_per_TWh</f>
        <v>0</v>
      </c>
      <c r="U4">
        <f>'Total Fuel Use'!Y23*'Component Frac of Fuel Use'!$D21*BTU_per_TWh</f>
        <v>0</v>
      </c>
      <c r="V4">
        <f>'Total Fuel Use'!Z23*'Component Frac of Fuel Use'!$D21*BTU_per_TWh</f>
        <v>0</v>
      </c>
      <c r="W4">
        <f>'Total Fuel Use'!AA23*'Component Frac of Fuel Use'!$D21*BTU_per_TWh</f>
        <v>0</v>
      </c>
      <c r="X4">
        <f>'Total Fuel Use'!AB23*'Component Frac of Fuel Use'!$D21*BTU_per_TWh</f>
        <v>0</v>
      </c>
      <c r="Y4">
        <f>'Total Fuel Use'!AC23*'Component Frac of Fuel Use'!$D21*BTU_per_TWh</f>
        <v>0</v>
      </c>
      <c r="Z4">
        <f>'Total Fuel Use'!AD23*'Component Frac of Fuel Use'!$D21*BTU_per_TWh</f>
        <v>0</v>
      </c>
      <c r="AA4">
        <f>'Total Fuel Use'!AE23*'Component Frac of Fuel Use'!$D21*BTU_per_TWh</f>
        <v>0</v>
      </c>
      <c r="AB4">
        <f>'Total Fuel Use'!AF23*'Component Frac of Fuel Use'!$D21*BTU_per_TWh</f>
        <v>0</v>
      </c>
      <c r="AC4">
        <f>'Total Fuel Use'!AG23*'Component Frac of Fuel Use'!$D21*BTU_per_TWh</f>
        <v>0</v>
      </c>
      <c r="AD4">
        <f>'Total Fuel Use'!AH23*'Component Frac of Fuel Use'!$D21*BTU_per_TWh</f>
        <v>0</v>
      </c>
      <c r="AE4">
        <f>'Total Fuel Use'!AI23*'Component Frac of Fuel Use'!$D21*BTU_per_TWh</f>
        <v>0</v>
      </c>
      <c r="AF4">
        <f>'Total Fuel Use'!AJ23*'Component Frac of Fuel Use'!$D21*BTU_per_TWh</f>
        <v>0</v>
      </c>
      <c r="AG4">
        <f>'Total Fuel Use'!AK23*'Component Frac of Fuel Use'!$D21*BTU_per_TWh</f>
        <v>0</v>
      </c>
      <c r="AH4">
        <f>'Total Fuel Use'!AL23*'Component Frac of Fuel Use'!$D21*BTU_per_TWh</f>
        <v>0</v>
      </c>
      <c r="AI4">
        <f>'Total Fuel Use'!AM23*'Component Frac of Fuel Use'!$D21*BTU_per_TWh</f>
        <v>0</v>
      </c>
      <c r="AJ4">
        <f>'Total Fuel Use'!AN23*'Component Frac of Fuel Use'!$D21*BTU_per_TWh</f>
        <v>0</v>
      </c>
      <c r="AK4">
        <f>'Total Fuel Use'!AO23*'Component Frac of Fuel Use'!$D21*BTU_per_TWh</f>
        <v>0</v>
      </c>
      <c r="AL4">
        <f>'Total Fuel Use'!AP23*'Component Frac of Fuel Use'!$D21*BTU_per_TWh</f>
        <v>0</v>
      </c>
    </row>
    <row r="5" spans="1:40">
      <c r="A5" s="1" t="s">
        <v>5</v>
      </c>
      <c r="B5">
        <f>'Total Fuel Use'!F24*'Component Frac of Fuel Use'!$D22*BTU_per_TWh</f>
        <v>0</v>
      </c>
      <c r="C5">
        <f>'Total Fuel Use'!G24*'Component Frac of Fuel Use'!$D22*BTU_per_TWh</f>
        <v>0</v>
      </c>
      <c r="D5">
        <f>'Total Fuel Use'!H24*'Component Frac of Fuel Use'!$D22*BTU_per_TWh</f>
        <v>0</v>
      </c>
      <c r="E5">
        <f>'Total Fuel Use'!I24*'Component Frac of Fuel Use'!$D22*BTU_per_TWh</f>
        <v>0</v>
      </c>
      <c r="F5">
        <f>'Total Fuel Use'!J24*'Component Frac of Fuel Use'!$D22*BTU_per_TWh</f>
        <v>0</v>
      </c>
      <c r="G5">
        <f>'Total Fuel Use'!K24*'Component Frac of Fuel Use'!$D22*BTU_per_TWh</f>
        <v>0</v>
      </c>
      <c r="H5">
        <f>'Total Fuel Use'!L24*'Component Frac of Fuel Use'!$D22*BTU_per_TWh</f>
        <v>0</v>
      </c>
      <c r="I5">
        <f>'Total Fuel Use'!M24*'Component Frac of Fuel Use'!$D22*BTU_per_TWh</f>
        <v>0</v>
      </c>
      <c r="J5">
        <f>'Total Fuel Use'!N24*'Component Frac of Fuel Use'!$D22*BTU_per_TWh</f>
        <v>0</v>
      </c>
      <c r="K5">
        <f>'Total Fuel Use'!O24*'Component Frac of Fuel Use'!$D22*BTU_per_TWh</f>
        <v>0</v>
      </c>
      <c r="L5">
        <f>'Total Fuel Use'!P24*'Component Frac of Fuel Use'!$D22*BTU_per_TWh</f>
        <v>0</v>
      </c>
      <c r="M5">
        <f>'Total Fuel Use'!Q24*'Component Frac of Fuel Use'!$D22*BTU_per_TWh</f>
        <v>0</v>
      </c>
      <c r="N5">
        <f>'Total Fuel Use'!R24*'Component Frac of Fuel Use'!$D22*BTU_per_TWh</f>
        <v>0</v>
      </c>
      <c r="O5">
        <f>'Total Fuel Use'!S24*'Component Frac of Fuel Use'!$D22*BTU_per_TWh</f>
        <v>0</v>
      </c>
      <c r="P5">
        <f>'Total Fuel Use'!T24*'Component Frac of Fuel Use'!$D22*BTU_per_TWh</f>
        <v>0</v>
      </c>
      <c r="Q5">
        <f>'Total Fuel Use'!U24*'Component Frac of Fuel Use'!$D22*BTU_per_TWh</f>
        <v>0</v>
      </c>
      <c r="R5">
        <f>'Total Fuel Use'!V24*'Component Frac of Fuel Use'!$D22*BTU_per_TWh</f>
        <v>0</v>
      </c>
      <c r="S5">
        <f>'Total Fuel Use'!W24*'Component Frac of Fuel Use'!$D22*BTU_per_TWh</f>
        <v>0</v>
      </c>
      <c r="T5">
        <f>'Total Fuel Use'!X24*'Component Frac of Fuel Use'!$D22*BTU_per_TWh</f>
        <v>0</v>
      </c>
      <c r="U5">
        <f>'Total Fuel Use'!Y24*'Component Frac of Fuel Use'!$D22*BTU_per_TWh</f>
        <v>0</v>
      </c>
      <c r="V5">
        <f>'Total Fuel Use'!Z24*'Component Frac of Fuel Use'!$D22*BTU_per_TWh</f>
        <v>0</v>
      </c>
      <c r="W5">
        <f>'Total Fuel Use'!AA24*'Component Frac of Fuel Use'!$D22*BTU_per_TWh</f>
        <v>0</v>
      </c>
      <c r="X5">
        <f>'Total Fuel Use'!AB24*'Component Frac of Fuel Use'!$D22*BTU_per_TWh</f>
        <v>0</v>
      </c>
      <c r="Y5">
        <f>'Total Fuel Use'!AC24*'Component Frac of Fuel Use'!$D22*BTU_per_TWh</f>
        <v>0</v>
      </c>
      <c r="Z5">
        <f>'Total Fuel Use'!AD24*'Component Frac of Fuel Use'!$D22*BTU_per_TWh</f>
        <v>0</v>
      </c>
      <c r="AA5">
        <f>'Total Fuel Use'!AE24*'Component Frac of Fuel Use'!$D22*BTU_per_TWh</f>
        <v>0</v>
      </c>
      <c r="AB5">
        <f>'Total Fuel Use'!AF24*'Component Frac of Fuel Use'!$D22*BTU_per_TWh</f>
        <v>0</v>
      </c>
      <c r="AC5">
        <f>'Total Fuel Use'!AG24*'Component Frac of Fuel Use'!$D22*BTU_per_TWh</f>
        <v>0</v>
      </c>
      <c r="AD5">
        <f>'Total Fuel Use'!AH24*'Component Frac of Fuel Use'!$D22*BTU_per_TWh</f>
        <v>0</v>
      </c>
      <c r="AE5">
        <f>'Total Fuel Use'!AI24*'Component Frac of Fuel Use'!$D22*BTU_per_TWh</f>
        <v>0</v>
      </c>
      <c r="AF5">
        <f>'Total Fuel Use'!AJ24*'Component Frac of Fuel Use'!$D22*BTU_per_TWh</f>
        <v>0</v>
      </c>
      <c r="AG5">
        <f>'Total Fuel Use'!AK24*'Component Frac of Fuel Use'!$D22*BTU_per_TWh</f>
        <v>0</v>
      </c>
      <c r="AH5">
        <f>'Total Fuel Use'!AL24*'Component Frac of Fuel Use'!$D22*BTU_per_TWh</f>
        <v>0</v>
      </c>
      <c r="AI5">
        <f>'Total Fuel Use'!AM24*'Component Frac of Fuel Use'!$D22*BTU_per_TWh</f>
        <v>0</v>
      </c>
      <c r="AJ5">
        <f>'Total Fuel Use'!AN24*'Component Frac of Fuel Use'!$D22*BTU_per_TWh</f>
        <v>0</v>
      </c>
      <c r="AK5">
        <f>'Total Fuel Use'!AO24*'Component Frac of Fuel Use'!$D22*BTU_per_TWh</f>
        <v>0</v>
      </c>
      <c r="AL5">
        <f>'Total Fuel Use'!AP24*'Component Frac of Fuel Use'!$D22*BTU_per_TWh</f>
        <v>0</v>
      </c>
    </row>
    <row r="6" spans="1:40">
      <c r="A6" s="1" t="s">
        <v>7</v>
      </c>
      <c r="B6">
        <f>'Total Fuel Use'!F25*'Component Frac of Fuel Use'!$D23*BTU_per_TWh</f>
        <v>0</v>
      </c>
      <c r="C6">
        <f>'Total Fuel Use'!G25*'Component Frac of Fuel Use'!$D23*BTU_per_TWh</f>
        <v>0</v>
      </c>
      <c r="D6">
        <f>'Total Fuel Use'!H25*'Component Frac of Fuel Use'!$D23*BTU_per_TWh</f>
        <v>0</v>
      </c>
      <c r="E6">
        <f>'Total Fuel Use'!I25*'Component Frac of Fuel Use'!$D23*BTU_per_TWh</f>
        <v>0</v>
      </c>
      <c r="F6">
        <f>'Total Fuel Use'!J25*'Component Frac of Fuel Use'!$D23*BTU_per_TWh</f>
        <v>0</v>
      </c>
      <c r="G6">
        <f>'Total Fuel Use'!K25*'Component Frac of Fuel Use'!$D23*BTU_per_TWh</f>
        <v>0</v>
      </c>
      <c r="H6">
        <f>'Total Fuel Use'!L25*'Component Frac of Fuel Use'!$D23*BTU_per_TWh</f>
        <v>0</v>
      </c>
      <c r="I6">
        <f>'Total Fuel Use'!M25*'Component Frac of Fuel Use'!$D23*BTU_per_TWh</f>
        <v>0</v>
      </c>
      <c r="J6">
        <f>'Total Fuel Use'!N25*'Component Frac of Fuel Use'!$D23*BTU_per_TWh</f>
        <v>0</v>
      </c>
      <c r="K6">
        <f>'Total Fuel Use'!O25*'Component Frac of Fuel Use'!$D23*BTU_per_TWh</f>
        <v>0</v>
      </c>
      <c r="L6">
        <f>'Total Fuel Use'!P25*'Component Frac of Fuel Use'!$D23*BTU_per_TWh</f>
        <v>0</v>
      </c>
      <c r="M6">
        <f>'Total Fuel Use'!Q25*'Component Frac of Fuel Use'!$D23*BTU_per_TWh</f>
        <v>0</v>
      </c>
      <c r="N6">
        <f>'Total Fuel Use'!R25*'Component Frac of Fuel Use'!$D23*BTU_per_TWh</f>
        <v>0</v>
      </c>
      <c r="O6">
        <f>'Total Fuel Use'!S25*'Component Frac of Fuel Use'!$D23*BTU_per_TWh</f>
        <v>0</v>
      </c>
      <c r="P6">
        <f>'Total Fuel Use'!T25*'Component Frac of Fuel Use'!$D23*BTU_per_TWh</f>
        <v>0</v>
      </c>
      <c r="Q6">
        <f>'Total Fuel Use'!U25*'Component Frac of Fuel Use'!$D23*BTU_per_TWh</f>
        <v>0</v>
      </c>
      <c r="R6">
        <f>'Total Fuel Use'!V25*'Component Frac of Fuel Use'!$D23*BTU_per_TWh</f>
        <v>0</v>
      </c>
      <c r="S6">
        <f>'Total Fuel Use'!W25*'Component Frac of Fuel Use'!$D23*BTU_per_TWh</f>
        <v>0</v>
      </c>
      <c r="T6">
        <f>'Total Fuel Use'!X25*'Component Frac of Fuel Use'!$D23*BTU_per_TWh</f>
        <v>0</v>
      </c>
      <c r="U6">
        <f>'Total Fuel Use'!Y25*'Component Frac of Fuel Use'!$D23*BTU_per_TWh</f>
        <v>0</v>
      </c>
      <c r="V6">
        <f>'Total Fuel Use'!Z25*'Component Frac of Fuel Use'!$D23*BTU_per_TWh</f>
        <v>0</v>
      </c>
      <c r="W6">
        <f>'Total Fuel Use'!AA25*'Component Frac of Fuel Use'!$D23*BTU_per_TWh</f>
        <v>0</v>
      </c>
      <c r="X6">
        <f>'Total Fuel Use'!AB25*'Component Frac of Fuel Use'!$D23*BTU_per_TWh</f>
        <v>0</v>
      </c>
      <c r="Y6">
        <f>'Total Fuel Use'!AC25*'Component Frac of Fuel Use'!$D23*BTU_per_TWh</f>
        <v>0</v>
      </c>
      <c r="Z6">
        <f>'Total Fuel Use'!AD25*'Component Frac of Fuel Use'!$D23*BTU_per_TWh</f>
        <v>0</v>
      </c>
      <c r="AA6">
        <f>'Total Fuel Use'!AE25*'Component Frac of Fuel Use'!$D23*BTU_per_TWh</f>
        <v>0</v>
      </c>
      <c r="AB6">
        <f>'Total Fuel Use'!AF25*'Component Frac of Fuel Use'!$D23*BTU_per_TWh</f>
        <v>0</v>
      </c>
      <c r="AC6">
        <f>'Total Fuel Use'!AG25*'Component Frac of Fuel Use'!$D23*BTU_per_TWh</f>
        <v>0</v>
      </c>
      <c r="AD6">
        <f>'Total Fuel Use'!AH25*'Component Frac of Fuel Use'!$D23*BTU_per_TWh</f>
        <v>0</v>
      </c>
      <c r="AE6">
        <f>'Total Fuel Use'!AI25*'Component Frac of Fuel Use'!$D23*BTU_per_TWh</f>
        <v>0</v>
      </c>
      <c r="AF6">
        <f>'Total Fuel Use'!AJ25*'Component Frac of Fuel Use'!$D23*BTU_per_TWh</f>
        <v>0</v>
      </c>
      <c r="AG6">
        <f>'Total Fuel Use'!AK25*'Component Frac of Fuel Use'!$D23*BTU_per_TWh</f>
        <v>0</v>
      </c>
      <c r="AH6">
        <f>'Total Fuel Use'!AL25*'Component Frac of Fuel Use'!$D23*BTU_per_TWh</f>
        <v>0</v>
      </c>
      <c r="AI6">
        <f>'Total Fuel Use'!AM25*'Component Frac of Fuel Use'!$D23*BTU_per_TWh</f>
        <v>0</v>
      </c>
      <c r="AJ6">
        <f>'Total Fuel Use'!AN25*'Component Frac of Fuel Use'!$D23*BTU_per_TWh</f>
        <v>0</v>
      </c>
      <c r="AK6">
        <f>'Total Fuel Use'!AO25*'Component Frac of Fuel Use'!$D23*BTU_per_TWh</f>
        <v>0</v>
      </c>
      <c r="AL6">
        <f>'Total Fuel Use'!AP25*'Component Frac of Fuel Use'!$D23*BTU_per_TWh</f>
        <v>0</v>
      </c>
    </row>
    <row r="7" spans="1:40">
      <c r="A7" s="1" t="s">
        <v>15</v>
      </c>
      <c r="B7">
        <f>'Total Fuel Use'!F26*'Component Frac of Fuel Use'!$D24*BTU_per_TWh</f>
        <v>0</v>
      </c>
      <c r="C7">
        <f>'Total Fuel Use'!G26*'Component Frac of Fuel Use'!$D24*BTU_per_TWh</f>
        <v>0</v>
      </c>
      <c r="D7">
        <f>'Total Fuel Use'!H26*'Component Frac of Fuel Use'!$D24*BTU_per_TWh</f>
        <v>0</v>
      </c>
      <c r="E7">
        <f>'Total Fuel Use'!I26*'Component Frac of Fuel Use'!$D24*BTU_per_TWh</f>
        <v>0</v>
      </c>
      <c r="F7">
        <f>'Total Fuel Use'!J26*'Component Frac of Fuel Use'!$D24*BTU_per_TWh</f>
        <v>0</v>
      </c>
      <c r="G7">
        <f>'Total Fuel Use'!K26*'Component Frac of Fuel Use'!$D24*BTU_per_TWh</f>
        <v>0</v>
      </c>
      <c r="H7">
        <f>'Total Fuel Use'!L26*'Component Frac of Fuel Use'!$D24*BTU_per_TWh</f>
        <v>0</v>
      </c>
      <c r="I7">
        <f>'Total Fuel Use'!M26*'Component Frac of Fuel Use'!$D24*BTU_per_TWh</f>
        <v>0</v>
      </c>
      <c r="J7">
        <f>'Total Fuel Use'!N26*'Component Frac of Fuel Use'!$D24*BTU_per_TWh</f>
        <v>0</v>
      </c>
      <c r="K7">
        <f>'Total Fuel Use'!O26*'Component Frac of Fuel Use'!$D24*BTU_per_TWh</f>
        <v>0</v>
      </c>
      <c r="L7">
        <f>'Total Fuel Use'!P26*'Component Frac of Fuel Use'!$D24*BTU_per_TWh</f>
        <v>0</v>
      </c>
      <c r="M7">
        <f>'Total Fuel Use'!Q26*'Component Frac of Fuel Use'!$D24*BTU_per_TWh</f>
        <v>0</v>
      </c>
      <c r="N7">
        <f>'Total Fuel Use'!R26*'Component Frac of Fuel Use'!$D24*BTU_per_TWh</f>
        <v>0</v>
      </c>
      <c r="O7">
        <f>'Total Fuel Use'!S26*'Component Frac of Fuel Use'!$D24*BTU_per_TWh</f>
        <v>0</v>
      </c>
      <c r="P7">
        <f>'Total Fuel Use'!T26*'Component Frac of Fuel Use'!$D24*BTU_per_TWh</f>
        <v>0</v>
      </c>
      <c r="Q7">
        <f>'Total Fuel Use'!U26*'Component Frac of Fuel Use'!$D24*BTU_per_TWh</f>
        <v>0</v>
      </c>
      <c r="R7">
        <f>'Total Fuel Use'!V26*'Component Frac of Fuel Use'!$D24*BTU_per_TWh</f>
        <v>0</v>
      </c>
      <c r="S7">
        <f>'Total Fuel Use'!W26*'Component Frac of Fuel Use'!$D24*BTU_per_TWh</f>
        <v>0</v>
      </c>
      <c r="T7">
        <f>'Total Fuel Use'!X26*'Component Frac of Fuel Use'!$D24*BTU_per_TWh</f>
        <v>0</v>
      </c>
      <c r="U7">
        <f>'Total Fuel Use'!Y26*'Component Frac of Fuel Use'!$D24*BTU_per_TWh</f>
        <v>0</v>
      </c>
      <c r="V7">
        <f>'Total Fuel Use'!Z26*'Component Frac of Fuel Use'!$D24*BTU_per_TWh</f>
        <v>0</v>
      </c>
      <c r="W7">
        <f>'Total Fuel Use'!AA26*'Component Frac of Fuel Use'!$D24*BTU_per_TWh</f>
        <v>0</v>
      </c>
      <c r="X7">
        <f>'Total Fuel Use'!AB26*'Component Frac of Fuel Use'!$D24*BTU_per_TWh</f>
        <v>0</v>
      </c>
      <c r="Y7">
        <f>'Total Fuel Use'!AC26*'Component Frac of Fuel Use'!$D24*BTU_per_TWh</f>
        <v>0</v>
      </c>
      <c r="Z7">
        <f>'Total Fuel Use'!AD26*'Component Frac of Fuel Use'!$D24*BTU_per_TWh</f>
        <v>0</v>
      </c>
      <c r="AA7">
        <f>'Total Fuel Use'!AE26*'Component Frac of Fuel Use'!$D24*BTU_per_TWh</f>
        <v>0</v>
      </c>
      <c r="AB7">
        <f>'Total Fuel Use'!AF26*'Component Frac of Fuel Use'!$D24*BTU_per_TWh</f>
        <v>0</v>
      </c>
      <c r="AC7">
        <f>'Total Fuel Use'!AG26*'Component Frac of Fuel Use'!$D24*BTU_per_TWh</f>
        <v>0</v>
      </c>
      <c r="AD7">
        <f>'Total Fuel Use'!AH26*'Component Frac of Fuel Use'!$D24*BTU_per_TWh</f>
        <v>0</v>
      </c>
      <c r="AE7">
        <f>'Total Fuel Use'!AI26*'Component Frac of Fuel Use'!$D24*BTU_per_TWh</f>
        <v>0</v>
      </c>
      <c r="AF7">
        <f>'Total Fuel Use'!AJ26*'Component Frac of Fuel Use'!$D24*BTU_per_TWh</f>
        <v>0</v>
      </c>
      <c r="AG7">
        <f>'Total Fuel Use'!AK26*'Component Frac of Fuel Use'!$D24*BTU_per_TWh</f>
        <v>0</v>
      </c>
      <c r="AH7">
        <f>'Total Fuel Use'!AL26*'Component Frac of Fuel Use'!$D24*BTU_per_TWh</f>
        <v>0</v>
      </c>
      <c r="AI7">
        <f>'Total Fuel Use'!AM26*'Component Frac of Fuel Use'!$D24*BTU_per_TWh</f>
        <v>0</v>
      </c>
      <c r="AJ7">
        <f>'Total Fuel Use'!AN26*'Component Frac of Fuel Use'!$D24*BTU_per_TWh</f>
        <v>0</v>
      </c>
      <c r="AK7">
        <f>'Total Fuel Use'!AO26*'Component Frac of Fuel Use'!$D24*BTU_per_TWh</f>
        <v>0</v>
      </c>
      <c r="AL7">
        <f>'Total Fuel Use'!AP26*'Component Frac of Fuel Use'!$D24*BTU_per_TWh</f>
        <v>0</v>
      </c>
    </row>
  </sheetData>
  <pageMargins left="0.7" right="0.7" top="0.75" bottom="0.75" header="0.3" footer="0.3"/>
  <pageSetup orientation="portrait" horizontalDpi="1200" verticalDpi="12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N7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4.5"/>
  <cols>
    <col min="1" max="1" width="25.90625" customWidth="1"/>
    <col min="2" max="2" width="10.26953125" customWidth="1"/>
    <col min="7" max="7" width="9" customWidth="1"/>
  </cols>
  <sheetData>
    <row r="1" spans="1:40">
      <c r="A1" s="1" t="s">
        <v>1</v>
      </c>
      <c r="B1" s="1">
        <v>2014</v>
      </c>
      <c r="C1" s="1">
        <v>2015</v>
      </c>
      <c r="D1" s="1">
        <v>2016</v>
      </c>
      <c r="E1" s="1">
        <v>2017</v>
      </c>
      <c r="F1" s="1">
        <v>2018</v>
      </c>
      <c r="G1" s="1">
        <v>2019</v>
      </c>
      <c r="H1" s="1">
        <v>2020</v>
      </c>
      <c r="I1" s="1">
        <v>2021</v>
      </c>
      <c r="J1" s="1">
        <v>2022</v>
      </c>
      <c r="K1" s="1">
        <v>2023</v>
      </c>
      <c r="L1" s="1">
        <v>2024</v>
      </c>
      <c r="M1" s="1">
        <v>2025</v>
      </c>
      <c r="N1" s="1">
        <v>2026</v>
      </c>
      <c r="O1" s="1">
        <v>2027</v>
      </c>
      <c r="P1" s="1">
        <v>2028</v>
      </c>
      <c r="Q1" s="1">
        <v>2029</v>
      </c>
      <c r="R1" s="1">
        <v>2030</v>
      </c>
      <c r="S1" s="1">
        <v>2031</v>
      </c>
      <c r="T1" s="1">
        <v>2032</v>
      </c>
      <c r="U1" s="1">
        <v>2033</v>
      </c>
      <c r="V1" s="1">
        <v>2034</v>
      </c>
      <c r="W1" s="1">
        <v>2035</v>
      </c>
      <c r="X1" s="1">
        <v>2036</v>
      </c>
      <c r="Y1" s="1">
        <v>2037</v>
      </c>
      <c r="Z1" s="1">
        <v>2038</v>
      </c>
      <c r="AA1" s="1">
        <v>2039</v>
      </c>
      <c r="AB1" s="1">
        <v>2040</v>
      </c>
      <c r="AC1" s="1">
        <v>2041</v>
      </c>
      <c r="AD1" s="1">
        <v>2042</v>
      </c>
      <c r="AE1" s="1">
        <v>2043</v>
      </c>
      <c r="AF1" s="1">
        <v>2044</v>
      </c>
      <c r="AG1" s="1">
        <v>2045</v>
      </c>
      <c r="AH1" s="1">
        <v>2046</v>
      </c>
      <c r="AI1" s="1">
        <v>2047</v>
      </c>
      <c r="AJ1" s="1">
        <v>2048</v>
      </c>
      <c r="AK1" s="1">
        <v>2049</v>
      </c>
      <c r="AL1" s="1">
        <v>2050</v>
      </c>
      <c r="AM1" s="1"/>
      <c r="AN1" s="1"/>
    </row>
    <row r="2" spans="1:40">
      <c r="A2" s="1" t="s">
        <v>2</v>
      </c>
      <c r="B2">
        <f>'Total Fuel Use'!F21*'Component Frac of Fuel Use'!F14*BTU_per_TWh</f>
        <v>19024178880740.684</v>
      </c>
      <c r="C2">
        <f>'Total Fuel Use'!G21*'Component Frac of Fuel Use'!G14*BTU_per_TWh</f>
        <v>18922255471965.535</v>
      </c>
      <c r="D2">
        <f>'Total Fuel Use'!H21*'Component Frac of Fuel Use'!H14*BTU_per_TWh</f>
        <v>18814756455608.141</v>
      </c>
      <c r="E2">
        <f>'Total Fuel Use'!I21*'Component Frac of Fuel Use'!I14*BTU_per_TWh</f>
        <v>18701681831668.758</v>
      </c>
      <c r="F2">
        <f>'Total Fuel Use'!J21*'Component Frac of Fuel Use'!J14*BTU_per_TWh</f>
        <v>18583031600147.141</v>
      </c>
      <c r="G2">
        <f>'Total Fuel Use'!K21*'Component Frac of Fuel Use'!K14*BTU_per_TWh</f>
        <v>18458805761043.402</v>
      </c>
      <c r="H2">
        <f>'Total Fuel Use'!L21*'Component Frac of Fuel Use'!L14*BTU_per_TWh</f>
        <v>18329004314357.68</v>
      </c>
      <c r="I2">
        <f>'Total Fuel Use'!M21*'Component Frac of Fuel Use'!M14*BTU_per_TWh</f>
        <v>18167655391014.184</v>
      </c>
      <c r="J2">
        <f>'Total Fuel Use'!N21*'Component Frac of Fuel Use'!N14*BTU_per_TWh</f>
        <v>18001600654871.512</v>
      </c>
      <c r="K2">
        <f>'Total Fuel Use'!O21*'Component Frac of Fuel Use'!O14*BTU_per_TWh</f>
        <v>17830840105929.406</v>
      </c>
      <c r="L2">
        <f>'Total Fuel Use'!P21*'Component Frac of Fuel Use'!P14*BTU_per_TWh</f>
        <v>17655373744188.129</v>
      </c>
      <c r="M2">
        <f>'Total Fuel Use'!Q21*'Component Frac of Fuel Use'!Q14*BTU_per_TWh</f>
        <v>17475201569647.412</v>
      </c>
      <c r="N2">
        <f>'Total Fuel Use'!R21*'Component Frac of Fuel Use'!R14*BTU_per_TWh</f>
        <v>17290323582307.529</v>
      </c>
      <c r="O2">
        <f>'Total Fuel Use'!S21*'Component Frac of Fuel Use'!S14*BTU_per_TWh</f>
        <v>17100739782168.201</v>
      </c>
      <c r="P2">
        <f>'Total Fuel Use'!T21*'Component Frac of Fuel Use'!T14*BTU_per_TWh</f>
        <v>16906450169229.568</v>
      </c>
      <c r="Q2">
        <f>'Total Fuel Use'!U21*'Component Frac of Fuel Use'!U14*BTU_per_TWh</f>
        <v>16707454743491.77</v>
      </c>
      <c r="R2">
        <f>'Total Fuel Use'!V21*'Component Frac of Fuel Use'!V14*BTU_per_TWh</f>
        <v>16503753504954.531</v>
      </c>
      <c r="S2">
        <f>'Total Fuel Use'!W21*'Component Frac of Fuel Use'!W14*BTU_per_TWh</f>
        <v>16344587277813.123</v>
      </c>
      <c r="T2">
        <f>'Total Fuel Use'!X21*'Component Frac of Fuel Use'!X14*BTU_per_TWh</f>
        <v>16185284613368.154</v>
      </c>
      <c r="U2">
        <f>'Total Fuel Use'!Y21*'Component Frac of Fuel Use'!Y14*BTU_per_TWh</f>
        <v>16025845511619.621</v>
      </c>
      <c r="V2">
        <f>'Total Fuel Use'!Z21*'Component Frac of Fuel Use'!Z14*BTU_per_TWh</f>
        <v>15866269972567.453</v>
      </c>
      <c r="W2">
        <f>'Total Fuel Use'!AA21*'Component Frac of Fuel Use'!AA14*BTU_per_TWh</f>
        <v>15706557996211.795</v>
      </c>
      <c r="X2">
        <f>'Total Fuel Use'!AB21*'Component Frac of Fuel Use'!AB14*BTU_per_TWh</f>
        <v>15546709582552.574</v>
      </c>
      <c r="Y2">
        <f>'Total Fuel Use'!AC21*'Component Frac of Fuel Use'!AC14*BTU_per_TWh</f>
        <v>15386724731589.713</v>
      </c>
      <c r="Z2">
        <f>'Total Fuel Use'!AD21*'Component Frac of Fuel Use'!AD14*BTU_per_TWh</f>
        <v>15226603443323.363</v>
      </c>
      <c r="AA2">
        <f>'Total Fuel Use'!AE21*'Component Frac of Fuel Use'!AE14*BTU_per_TWh</f>
        <v>15066345717753.447</v>
      </c>
      <c r="AB2">
        <f>'Total Fuel Use'!AF21*'Component Frac of Fuel Use'!AF14*BTU_per_TWh</f>
        <v>14905951554879.898</v>
      </c>
      <c r="AC2">
        <f>'Total Fuel Use'!AG21*'Component Frac of Fuel Use'!AG14*BTU_per_TWh</f>
        <v>14688576230088.998</v>
      </c>
      <c r="AD2">
        <f>'Total Fuel Use'!AH21*'Component Frac of Fuel Use'!AH14*BTU_per_TWh</f>
        <v>14472349252603.09</v>
      </c>
      <c r="AE2">
        <f>'Total Fuel Use'!AI21*'Component Frac of Fuel Use'!AI14*BTU_per_TWh</f>
        <v>14257270622422.178</v>
      </c>
      <c r="AF2">
        <f>'Total Fuel Use'!AJ21*'Component Frac of Fuel Use'!AJ14*BTU_per_TWh</f>
        <v>14043340339546.189</v>
      </c>
      <c r="AG2">
        <f>'Total Fuel Use'!AK21*'Component Frac of Fuel Use'!AK14*BTU_per_TWh</f>
        <v>13830558403975.264</v>
      </c>
      <c r="AH2">
        <f>'Total Fuel Use'!AL21*'Component Frac of Fuel Use'!AL14*BTU_per_TWh</f>
        <v>13618924815709.334</v>
      </c>
      <c r="AI2">
        <f>'Total Fuel Use'!AM21*'Component Frac of Fuel Use'!AM14*BTU_per_TWh</f>
        <v>13408439574748.33</v>
      </c>
      <c r="AJ2">
        <f>'Total Fuel Use'!AN21*'Component Frac of Fuel Use'!AN14*BTU_per_TWh</f>
        <v>13199102681092.389</v>
      </c>
      <c r="AK2">
        <f>'Total Fuel Use'!AO21*'Component Frac of Fuel Use'!AO14*BTU_per_TWh</f>
        <v>12990914134741.443</v>
      </c>
      <c r="AL2">
        <f>'Total Fuel Use'!AP21*'Component Frac of Fuel Use'!AP14*BTU_per_TWh</f>
        <v>12783873935695.422</v>
      </c>
    </row>
    <row r="3" spans="1:40">
      <c r="A3" s="1" t="s">
        <v>3</v>
      </c>
      <c r="B3">
        <f>'Total Fuel Use'!F22*'Component Frac of Fuel Use'!$E20*BTU_per_TWh</f>
        <v>35604363854011.133</v>
      </c>
      <c r="C3">
        <f>'Total Fuel Use'!G22*'Component Frac of Fuel Use'!$E20*BTU_per_TWh</f>
        <v>35952470657433.227</v>
      </c>
      <c r="D3">
        <f>'Total Fuel Use'!H22*'Component Frac of Fuel Use'!$E20*BTU_per_TWh</f>
        <v>36300577460855.312</v>
      </c>
      <c r="E3">
        <f>'Total Fuel Use'!I22*'Component Frac of Fuel Use'!$E20*BTU_per_TWh</f>
        <v>36648684264277.391</v>
      </c>
      <c r="F3">
        <f>'Total Fuel Use'!J22*'Component Frac of Fuel Use'!$E20*BTU_per_TWh</f>
        <v>36996791067699.484</v>
      </c>
      <c r="G3">
        <f>'Total Fuel Use'!K22*'Component Frac of Fuel Use'!$E20*BTU_per_TWh</f>
        <v>37344897871121.57</v>
      </c>
      <c r="H3">
        <f>'Total Fuel Use'!L22*'Component Frac of Fuel Use'!$E20*BTU_per_TWh</f>
        <v>37693004674543.656</v>
      </c>
      <c r="I3">
        <f>'Total Fuel Use'!M22*'Component Frac of Fuel Use'!$E20*BTU_per_TWh</f>
        <v>37986806816631.898</v>
      </c>
      <c r="J3">
        <f>'Total Fuel Use'!N22*'Component Frac of Fuel Use'!$E20*BTU_per_TWh</f>
        <v>38280608958720.141</v>
      </c>
      <c r="K3">
        <f>'Total Fuel Use'!O22*'Component Frac of Fuel Use'!$E20*BTU_per_TWh</f>
        <v>38574411100808.383</v>
      </c>
      <c r="L3">
        <f>'Total Fuel Use'!P22*'Component Frac of Fuel Use'!$E20*BTU_per_TWh</f>
        <v>38868213242896.625</v>
      </c>
      <c r="M3">
        <f>'Total Fuel Use'!Q22*'Component Frac of Fuel Use'!$E20*BTU_per_TWh</f>
        <v>39162015384984.867</v>
      </c>
      <c r="N3">
        <f>'Total Fuel Use'!R22*'Component Frac of Fuel Use'!$E20*BTU_per_TWh</f>
        <v>39455817527073.109</v>
      </c>
      <c r="O3">
        <f>'Total Fuel Use'!S22*'Component Frac of Fuel Use'!$E20*BTU_per_TWh</f>
        <v>39749619669161.352</v>
      </c>
      <c r="P3">
        <f>'Total Fuel Use'!T22*'Component Frac of Fuel Use'!$E20*BTU_per_TWh</f>
        <v>40043421811249.594</v>
      </c>
      <c r="Q3">
        <f>'Total Fuel Use'!U22*'Component Frac of Fuel Use'!$E20*BTU_per_TWh</f>
        <v>40337223953337.836</v>
      </c>
      <c r="R3">
        <f>'Total Fuel Use'!V22*'Component Frac of Fuel Use'!$E20*BTU_per_TWh</f>
        <v>40631026095426.086</v>
      </c>
      <c r="S3">
        <f>'Total Fuel Use'!W22*'Component Frac of Fuel Use'!$E20*BTU_per_TWh</f>
        <v>40647735221990.344</v>
      </c>
      <c r="T3">
        <f>'Total Fuel Use'!X22*'Component Frac of Fuel Use'!$E20*BTU_per_TWh</f>
        <v>40664444348554.602</v>
      </c>
      <c r="U3">
        <f>'Total Fuel Use'!Y22*'Component Frac of Fuel Use'!$E20*BTU_per_TWh</f>
        <v>40681153475118.867</v>
      </c>
      <c r="V3">
        <f>'Total Fuel Use'!Z22*'Component Frac of Fuel Use'!$E20*BTU_per_TWh</f>
        <v>40697862601683.133</v>
      </c>
      <c r="W3">
        <f>'Total Fuel Use'!AA22*'Component Frac of Fuel Use'!$E20*BTU_per_TWh</f>
        <v>40714571728247.375</v>
      </c>
      <c r="X3">
        <f>'Total Fuel Use'!AB22*'Component Frac of Fuel Use'!$E20*BTU_per_TWh</f>
        <v>40731280854811.641</v>
      </c>
      <c r="Y3">
        <f>'Total Fuel Use'!AC22*'Component Frac of Fuel Use'!$E20*BTU_per_TWh</f>
        <v>40747989981375.906</v>
      </c>
      <c r="Z3">
        <f>'Total Fuel Use'!AD22*'Component Frac of Fuel Use'!$E20*BTU_per_TWh</f>
        <v>40764699107940.156</v>
      </c>
      <c r="AA3">
        <f>'Total Fuel Use'!AE22*'Component Frac of Fuel Use'!$E20*BTU_per_TWh</f>
        <v>40781408234504.43</v>
      </c>
      <c r="AB3">
        <f>'Total Fuel Use'!AF22*'Component Frac of Fuel Use'!$E20*BTU_per_TWh</f>
        <v>40798117361068.687</v>
      </c>
      <c r="AC3">
        <f>'Total Fuel Use'!AG22*'Component Frac of Fuel Use'!$E20*BTU_per_TWh</f>
        <v>40657482212486.156</v>
      </c>
      <c r="AD3">
        <f>'Total Fuel Use'!AH22*'Component Frac of Fuel Use'!$E20*BTU_per_TWh</f>
        <v>40516847063903.641</v>
      </c>
      <c r="AE3">
        <f>'Total Fuel Use'!AI22*'Component Frac of Fuel Use'!$E20*BTU_per_TWh</f>
        <v>40376211915321.117</v>
      </c>
      <c r="AF3">
        <f>'Total Fuel Use'!AJ22*'Component Frac of Fuel Use'!$E20*BTU_per_TWh</f>
        <v>40235576766738.594</v>
      </c>
      <c r="AG3">
        <f>'Total Fuel Use'!AK22*'Component Frac of Fuel Use'!$E20*BTU_per_TWh</f>
        <v>40094941618156.062</v>
      </c>
      <c r="AH3">
        <f>'Total Fuel Use'!AL22*'Component Frac of Fuel Use'!$E20*BTU_per_TWh</f>
        <v>39954306469573.539</v>
      </c>
      <c r="AI3">
        <f>'Total Fuel Use'!AM22*'Component Frac of Fuel Use'!$E20*BTU_per_TWh</f>
        <v>39813671320991.016</v>
      </c>
      <c r="AJ3">
        <f>'Total Fuel Use'!AN22*'Component Frac of Fuel Use'!$E20*BTU_per_TWh</f>
        <v>39673036172408.492</v>
      </c>
      <c r="AK3">
        <f>'Total Fuel Use'!AO22*'Component Frac of Fuel Use'!$E20*BTU_per_TWh</f>
        <v>39532401023825.969</v>
      </c>
      <c r="AL3">
        <f>'Total Fuel Use'!AP22*'Component Frac of Fuel Use'!$E20*BTU_per_TWh</f>
        <v>39391765875243.445</v>
      </c>
    </row>
    <row r="4" spans="1:40">
      <c r="A4" s="1" t="s">
        <v>4</v>
      </c>
      <c r="B4">
        <f>'Total Fuel Use'!F23*'Component Frac of Fuel Use'!$E21*BTU_per_TWh</f>
        <v>34701167178855.812</v>
      </c>
      <c r="C4">
        <f>'Total Fuel Use'!G23*'Component Frac of Fuel Use'!$E21*BTU_per_TWh</f>
        <v>35040443353854.41</v>
      </c>
      <c r="D4">
        <f>'Total Fuel Use'!H23*'Component Frac of Fuel Use'!$E21*BTU_per_TWh</f>
        <v>35379719528853</v>
      </c>
      <c r="E4">
        <f>'Total Fuel Use'!I23*'Component Frac of Fuel Use'!$E21*BTU_per_TWh</f>
        <v>35718995703851.594</v>
      </c>
      <c r="F4">
        <f>'Total Fuel Use'!J23*'Component Frac of Fuel Use'!$E21*BTU_per_TWh</f>
        <v>36058271878850.18</v>
      </c>
      <c r="G4">
        <f>'Total Fuel Use'!K23*'Component Frac of Fuel Use'!$E21*BTU_per_TWh</f>
        <v>36397548053848.766</v>
      </c>
      <c r="H4">
        <f>'Total Fuel Use'!L23*'Component Frac of Fuel Use'!$E21*BTU_per_TWh</f>
        <v>36736824228847.352</v>
      </c>
      <c r="I4">
        <f>'Total Fuel Use'!M23*'Component Frac of Fuel Use'!$E21*BTU_per_TWh</f>
        <v>37023173320546.164</v>
      </c>
      <c r="J4">
        <f>'Total Fuel Use'!N23*'Component Frac of Fuel Use'!$E21*BTU_per_TWh</f>
        <v>37309522412244.984</v>
      </c>
      <c r="K4">
        <f>'Total Fuel Use'!O23*'Component Frac of Fuel Use'!$E21*BTU_per_TWh</f>
        <v>37595871503943.789</v>
      </c>
      <c r="L4">
        <f>'Total Fuel Use'!P23*'Component Frac of Fuel Use'!$E21*BTU_per_TWh</f>
        <v>37882220595642.594</v>
      </c>
      <c r="M4">
        <f>'Total Fuel Use'!Q23*'Component Frac of Fuel Use'!$E21*BTU_per_TWh</f>
        <v>38168569687341.406</v>
      </c>
      <c r="N4">
        <f>'Total Fuel Use'!R23*'Component Frac of Fuel Use'!$E21*BTU_per_TWh</f>
        <v>38454918779040.227</v>
      </c>
      <c r="O4">
        <f>'Total Fuel Use'!S23*'Component Frac of Fuel Use'!$E21*BTU_per_TWh</f>
        <v>38741267870739.039</v>
      </c>
      <c r="P4">
        <f>'Total Fuel Use'!T23*'Component Frac of Fuel Use'!$E21*BTU_per_TWh</f>
        <v>39027616962437.844</v>
      </c>
      <c r="Q4">
        <f>'Total Fuel Use'!U23*'Component Frac of Fuel Use'!$E21*BTU_per_TWh</f>
        <v>39313966054136.648</v>
      </c>
      <c r="R4">
        <f>'Total Fuel Use'!V23*'Component Frac of Fuel Use'!$E21*BTU_per_TWh</f>
        <v>39600315145835.469</v>
      </c>
      <c r="S4">
        <f>'Total Fuel Use'!W23*'Component Frac of Fuel Use'!$E21*BTU_per_TWh</f>
        <v>39616600402235.398</v>
      </c>
      <c r="T4">
        <f>'Total Fuel Use'!X23*'Component Frac of Fuel Use'!$E21*BTU_per_TWh</f>
        <v>39632885658635.328</v>
      </c>
      <c r="U4">
        <f>'Total Fuel Use'!Y23*'Component Frac of Fuel Use'!$E21*BTU_per_TWh</f>
        <v>39649170915035.266</v>
      </c>
      <c r="V4">
        <f>'Total Fuel Use'!Z23*'Component Frac of Fuel Use'!$E21*BTU_per_TWh</f>
        <v>39665456171435.195</v>
      </c>
      <c r="W4">
        <f>'Total Fuel Use'!AA23*'Component Frac of Fuel Use'!$E21*BTU_per_TWh</f>
        <v>39681741427835.133</v>
      </c>
      <c r="X4">
        <f>'Total Fuel Use'!AB23*'Component Frac of Fuel Use'!$E21*BTU_per_TWh</f>
        <v>39698026684235.055</v>
      </c>
      <c r="Y4">
        <f>'Total Fuel Use'!AC23*'Component Frac of Fuel Use'!$E21*BTU_per_TWh</f>
        <v>39714311940634.992</v>
      </c>
      <c r="Z4">
        <f>'Total Fuel Use'!AD23*'Component Frac of Fuel Use'!$E21*BTU_per_TWh</f>
        <v>39730597197034.922</v>
      </c>
      <c r="AA4">
        <f>'Total Fuel Use'!AE23*'Component Frac of Fuel Use'!$E21*BTU_per_TWh</f>
        <v>39746882453434.852</v>
      </c>
      <c r="AB4">
        <f>'Total Fuel Use'!AF23*'Component Frac of Fuel Use'!$E21*BTU_per_TWh</f>
        <v>39763167709834.789</v>
      </c>
      <c r="AC4">
        <f>'Total Fuel Use'!AG23*'Component Frac of Fuel Use'!$E21*BTU_per_TWh</f>
        <v>39626100135135.352</v>
      </c>
      <c r="AD4">
        <f>'Total Fuel Use'!AH23*'Component Frac of Fuel Use'!$E21*BTU_per_TWh</f>
        <v>39489032560435.93</v>
      </c>
      <c r="AE4">
        <f>'Total Fuel Use'!AI23*'Component Frac of Fuel Use'!$E21*BTU_per_TWh</f>
        <v>39351964985736.492</v>
      </c>
      <c r="AF4">
        <f>'Total Fuel Use'!AJ23*'Component Frac of Fuel Use'!$E21*BTU_per_TWh</f>
        <v>39214897411037.062</v>
      </c>
      <c r="AG4">
        <f>'Total Fuel Use'!AK23*'Component Frac of Fuel Use'!$E21*BTU_per_TWh</f>
        <v>39077829836337.633</v>
      </c>
      <c r="AH4">
        <f>'Total Fuel Use'!AL23*'Component Frac of Fuel Use'!$E21*BTU_per_TWh</f>
        <v>38940762261638.195</v>
      </c>
      <c r="AI4">
        <f>'Total Fuel Use'!AM23*'Component Frac of Fuel Use'!$E21*BTU_per_TWh</f>
        <v>38803694686938.773</v>
      </c>
      <c r="AJ4">
        <f>'Total Fuel Use'!AN23*'Component Frac of Fuel Use'!$E21*BTU_per_TWh</f>
        <v>38666627112239.344</v>
      </c>
      <c r="AK4">
        <f>'Total Fuel Use'!AO23*'Component Frac of Fuel Use'!$E21*BTU_per_TWh</f>
        <v>38529559537539.906</v>
      </c>
      <c r="AL4">
        <f>'Total Fuel Use'!AP23*'Component Frac of Fuel Use'!$E21*BTU_per_TWh</f>
        <v>38392491962840.484</v>
      </c>
    </row>
    <row r="5" spans="1:40">
      <c r="A5" s="1" t="s">
        <v>5</v>
      </c>
      <c r="B5">
        <f>'Total Fuel Use'!F24*'Component Frac of Fuel Use'!$E22*BTU_per_TWh</f>
        <v>0</v>
      </c>
      <c r="C5">
        <f>'Total Fuel Use'!G24*'Component Frac of Fuel Use'!$E22*BTU_per_TWh</f>
        <v>0</v>
      </c>
      <c r="D5">
        <f>'Total Fuel Use'!H24*'Component Frac of Fuel Use'!$E22*BTU_per_TWh</f>
        <v>0</v>
      </c>
      <c r="E5">
        <f>'Total Fuel Use'!I24*'Component Frac of Fuel Use'!$E22*BTU_per_TWh</f>
        <v>0</v>
      </c>
      <c r="F5">
        <f>'Total Fuel Use'!J24*'Component Frac of Fuel Use'!$E22*BTU_per_TWh</f>
        <v>0</v>
      </c>
      <c r="G5">
        <f>'Total Fuel Use'!K24*'Component Frac of Fuel Use'!$E22*BTU_per_TWh</f>
        <v>0</v>
      </c>
      <c r="H5">
        <f>'Total Fuel Use'!L24*'Component Frac of Fuel Use'!$E22*BTU_per_TWh</f>
        <v>0</v>
      </c>
      <c r="I5">
        <f>'Total Fuel Use'!M24*'Component Frac of Fuel Use'!$E22*BTU_per_TWh</f>
        <v>0</v>
      </c>
      <c r="J5">
        <f>'Total Fuel Use'!N24*'Component Frac of Fuel Use'!$E22*BTU_per_TWh</f>
        <v>0</v>
      </c>
      <c r="K5">
        <f>'Total Fuel Use'!O24*'Component Frac of Fuel Use'!$E22*BTU_per_TWh</f>
        <v>0</v>
      </c>
      <c r="L5">
        <f>'Total Fuel Use'!P24*'Component Frac of Fuel Use'!$E22*BTU_per_TWh</f>
        <v>0</v>
      </c>
      <c r="M5">
        <f>'Total Fuel Use'!Q24*'Component Frac of Fuel Use'!$E22*BTU_per_TWh</f>
        <v>0</v>
      </c>
      <c r="N5">
        <f>'Total Fuel Use'!R24*'Component Frac of Fuel Use'!$E22*BTU_per_TWh</f>
        <v>0</v>
      </c>
      <c r="O5">
        <f>'Total Fuel Use'!S24*'Component Frac of Fuel Use'!$E22*BTU_per_TWh</f>
        <v>0</v>
      </c>
      <c r="P5">
        <f>'Total Fuel Use'!T24*'Component Frac of Fuel Use'!$E22*BTU_per_TWh</f>
        <v>0</v>
      </c>
      <c r="Q5">
        <f>'Total Fuel Use'!U24*'Component Frac of Fuel Use'!$E22*BTU_per_TWh</f>
        <v>0</v>
      </c>
      <c r="R5">
        <f>'Total Fuel Use'!V24*'Component Frac of Fuel Use'!$E22*BTU_per_TWh</f>
        <v>0</v>
      </c>
      <c r="S5">
        <f>'Total Fuel Use'!W24*'Component Frac of Fuel Use'!$E22*BTU_per_TWh</f>
        <v>0</v>
      </c>
      <c r="T5">
        <f>'Total Fuel Use'!X24*'Component Frac of Fuel Use'!$E22*BTU_per_TWh</f>
        <v>0</v>
      </c>
      <c r="U5">
        <f>'Total Fuel Use'!Y24*'Component Frac of Fuel Use'!$E22*BTU_per_TWh</f>
        <v>0</v>
      </c>
      <c r="V5">
        <f>'Total Fuel Use'!Z24*'Component Frac of Fuel Use'!$E22*BTU_per_TWh</f>
        <v>0</v>
      </c>
      <c r="W5">
        <f>'Total Fuel Use'!AA24*'Component Frac of Fuel Use'!$E22*BTU_per_TWh</f>
        <v>0</v>
      </c>
      <c r="X5">
        <f>'Total Fuel Use'!AB24*'Component Frac of Fuel Use'!$E22*BTU_per_TWh</f>
        <v>0</v>
      </c>
      <c r="Y5">
        <f>'Total Fuel Use'!AC24*'Component Frac of Fuel Use'!$E22*BTU_per_TWh</f>
        <v>0</v>
      </c>
      <c r="Z5">
        <f>'Total Fuel Use'!AD24*'Component Frac of Fuel Use'!$E22*BTU_per_TWh</f>
        <v>0</v>
      </c>
      <c r="AA5">
        <f>'Total Fuel Use'!AE24*'Component Frac of Fuel Use'!$E22*BTU_per_TWh</f>
        <v>0</v>
      </c>
      <c r="AB5">
        <f>'Total Fuel Use'!AF24*'Component Frac of Fuel Use'!$E22*BTU_per_TWh</f>
        <v>0</v>
      </c>
      <c r="AC5">
        <f>'Total Fuel Use'!AG24*'Component Frac of Fuel Use'!$E22*BTU_per_TWh</f>
        <v>0</v>
      </c>
      <c r="AD5">
        <f>'Total Fuel Use'!AH24*'Component Frac of Fuel Use'!$E22*BTU_per_TWh</f>
        <v>0</v>
      </c>
      <c r="AE5">
        <f>'Total Fuel Use'!AI24*'Component Frac of Fuel Use'!$E22*BTU_per_TWh</f>
        <v>0</v>
      </c>
      <c r="AF5">
        <f>'Total Fuel Use'!AJ24*'Component Frac of Fuel Use'!$E22*BTU_per_TWh</f>
        <v>0</v>
      </c>
      <c r="AG5">
        <f>'Total Fuel Use'!AK24*'Component Frac of Fuel Use'!$E22*BTU_per_TWh</f>
        <v>0</v>
      </c>
      <c r="AH5">
        <f>'Total Fuel Use'!AL24*'Component Frac of Fuel Use'!$E22*BTU_per_TWh</f>
        <v>0</v>
      </c>
      <c r="AI5">
        <f>'Total Fuel Use'!AM24*'Component Frac of Fuel Use'!$E22*BTU_per_TWh</f>
        <v>0</v>
      </c>
      <c r="AJ5">
        <f>'Total Fuel Use'!AN24*'Component Frac of Fuel Use'!$E22*BTU_per_TWh</f>
        <v>0</v>
      </c>
      <c r="AK5">
        <f>'Total Fuel Use'!AO24*'Component Frac of Fuel Use'!$E22*BTU_per_TWh</f>
        <v>0</v>
      </c>
      <c r="AL5">
        <f>'Total Fuel Use'!AP24*'Component Frac of Fuel Use'!$E22*BTU_per_TWh</f>
        <v>0</v>
      </c>
    </row>
    <row r="6" spans="1:40">
      <c r="A6" s="1" t="s">
        <v>7</v>
      </c>
      <c r="B6">
        <f>'Total Fuel Use'!F25*'Component Frac of Fuel Use'!$E23*BTU_per_TWh</f>
        <v>164423927602.57913</v>
      </c>
      <c r="C6">
        <f>'Total Fuel Use'!G25*'Component Frac of Fuel Use'!$E23*BTU_per_TWh</f>
        <v>166031513910.77802</v>
      </c>
      <c r="D6">
        <f>'Total Fuel Use'!H25*'Component Frac of Fuel Use'!$E23*BTU_per_TWh</f>
        <v>167639100218.97687</v>
      </c>
      <c r="E6">
        <f>'Total Fuel Use'!I25*'Component Frac of Fuel Use'!$E23*BTU_per_TWh</f>
        <v>169246686527.17569</v>
      </c>
      <c r="F6">
        <f>'Total Fuel Use'!J25*'Component Frac of Fuel Use'!$E23*BTU_per_TWh</f>
        <v>170854272835.37457</v>
      </c>
      <c r="G6">
        <f>'Total Fuel Use'!K25*'Component Frac of Fuel Use'!$E23*BTU_per_TWh</f>
        <v>172461859143.57343</v>
      </c>
      <c r="H6">
        <f>'Total Fuel Use'!L25*'Component Frac of Fuel Use'!$E23*BTU_per_TWh</f>
        <v>174069445451.77225</v>
      </c>
      <c r="I6">
        <f>'Total Fuel Use'!M25*'Component Frac of Fuel Use'!$E23*BTU_per_TWh</f>
        <v>175426248295.89212</v>
      </c>
      <c r="J6">
        <f>'Total Fuel Use'!N25*'Component Frac of Fuel Use'!$E23*BTU_per_TWh</f>
        <v>176783051140.01196</v>
      </c>
      <c r="K6">
        <f>'Total Fuel Use'!O25*'Component Frac of Fuel Use'!$E23*BTU_per_TWh</f>
        <v>178139853984.13177</v>
      </c>
      <c r="L6">
        <f>'Total Fuel Use'!P25*'Component Frac of Fuel Use'!$E23*BTU_per_TWh</f>
        <v>179496656828.25162</v>
      </c>
      <c r="M6">
        <f>'Total Fuel Use'!Q25*'Component Frac of Fuel Use'!$E23*BTU_per_TWh</f>
        <v>180853459672.37149</v>
      </c>
      <c r="N6">
        <f>'Total Fuel Use'!R25*'Component Frac of Fuel Use'!$E23*BTU_per_TWh</f>
        <v>182210262516.4913</v>
      </c>
      <c r="O6">
        <f>'Total Fuel Use'!S25*'Component Frac of Fuel Use'!$E23*BTU_per_TWh</f>
        <v>183567065360.61111</v>
      </c>
      <c r="P6">
        <f>'Total Fuel Use'!T25*'Component Frac of Fuel Use'!$E23*BTU_per_TWh</f>
        <v>184923868204.73096</v>
      </c>
      <c r="Q6">
        <f>'Total Fuel Use'!U25*'Component Frac of Fuel Use'!$E23*BTU_per_TWh</f>
        <v>186280671048.8508</v>
      </c>
      <c r="R6">
        <f>'Total Fuel Use'!V25*'Component Frac of Fuel Use'!$E23*BTU_per_TWh</f>
        <v>187637473892.97067</v>
      </c>
      <c r="S6">
        <f>'Total Fuel Use'!W25*'Component Frac of Fuel Use'!$E23*BTU_per_TWh</f>
        <v>187714638035.76419</v>
      </c>
      <c r="T6">
        <f>'Total Fuel Use'!X25*'Component Frac of Fuel Use'!$E23*BTU_per_TWh</f>
        <v>187791802178.55777</v>
      </c>
      <c r="U6">
        <f>'Total Fuel Use'!Y25*'Component Frac of Fuel Use'!$E23*BTU_per_TWh</f>
        <v>187868966321.35132</v>
      </c>
      <c r="V6">
        <f>'Total Fuel Use'!Z25*'Component Frac of Fuel Use'!$E23*BTU_per_TWh</f>
        <v>187946130464.14484</v>
      </c>
      <c r="W6">
        <f>'Total Fuel Use'!AA25*'Component Frac of Fuel Use'!$E23*BTU_per_TWh</f>
        <v>188023294606.93842</v>
      </c>
      <c r="X6">
        <f>'Total Fuel Use'!AB25*'Component Frac of Fuel Use'!$E23*BTU_per_TWh</f>
        <v>188100458749.73193</v>
      </c>
      <c r="Y6">
        <f>'Total Fuel Use'!AC25*'Component Frac of Fuel Use'!$E23*BTU_per_TWh</f>
        <v>188177622892.52548</v>
      </c>
      <c r="Z6">
        <f>'Total Fuel Use'!AD25*'Component Frac of Fuel Use'!$E23*BTU_per_TWh</f>
        <v>188254787035.319</v>
      </c>
      <c r="AA6">
        <f>'Total Fuel Use'!AE25*'Component Frac of Fuel Use'!$E23*BTU_per_TWh</f>
        <v>188331951178.11255</v>
      </c>
      <c r="AB6">
        <f>'Total Fuel Use'!AF25*'Component Frac of Fuel Use'!$E23*BTU_per_TWh</f>
        <v>188409115320.90613</v>
      </c>
      <c r="AC6">
        <f>'Total Fuel Use'!AG25*'Component Frac of Fuel Use'!$E23*BTU_per_TWh</f>
        <v>187759650452.39377</v>
      </c>
      <c r="AD6">
        <f>'Total Fuel Use'!AH25*'Component Frac of Fuel Use'!$E23*BTU_per_TWh</f>
        <v>187110185583.88144</v>
      </c>
      <c r="AE6">
        <f>'Total Fuel Use'!AI25*'Component Frac of Fuel Use'!$E23*BTU_per_TWh</f>
        <v>186460720715.36911</v>
      </c>
      <c r="AF6">
        <f>'Total Fuel Use'!AJ25*'Component Frac of Fuel Use'!$E23*BTU_per_TWh</f>
        <v>185811255846.85678</v>
      </c>
      <c r="AG6">
        <f>'Total Fuel Use'!AK25*'Component Frac of Fuel Use'!$E23*BTU_per_TWh</f>
        <v>185161790978.34442</v>
      </c>
      <c r="AH6">
        <f>'Total Fuel Use'!AL25*'Component Frac of Fuel Use'!$E23*BTU_per_TWh</f>
        <v>184512326109.83206</v>
      </c>
      <c r="AI6">
        <f>'Total Fuel Use'!AM25*'Component Frac of Fuel Use'!$E23*BTU_per_TWh</f>
        <v>183862861241.3197</v>
      </c>
      <c r="AJ6">
        <f>'Total Fuel Use'!AN25*'Component Frac of Fuel Use'!$E23*BTU_per_TWh</f>
        <v>183213396372.8074</v>
      </c>
      <c r="AK6">
        <f>'Total Fuel Use'!AO25*'Component Frac of Fuel Use'!$E23*BTU_per_TWh</f>
        <v>182563931504.29504</v>
      </c>
      <c r="AL6">
        <f>'Total Fuel Use'!AP25*'Component Frac of Fuel Use'!$E23*BTU_per_TWh</f>
        <v>181914466635.78271</v>
      </c>
    </row>
    <row r="7" spans="1:40">
      <c r="A7" s="1" t="s">
        <v>15</v>
      </c>
      <c r="B7">
        <f>'Total Fuel Use'!F26*'Component Frac of Fuel Use'!$E24*BTU_per_TWh</f>
        <v>19507761608810.445</v>
      </c>
      <c r="C7">
        <f>'Total Fuel Use'!G26*'Component Frac of Fuel Use'!$E24*BTU_per_TWh</f>
        <v>19698490603812.504</v>
      </c>
      <c r="D7">
        <f>'Total Fuel Use'!H26*'Component Frac of Fuel Use'!$E24*BTU_per_TWh</f>
        <v>19889219598814.559</v>
      </c>
      <c r="E7">
        <f>'Total Fuel Use'!I26*'Component Frac of Fuel Use'!$E24*BTU_per_TWh</f>
        <v>20079948593816.617</v>
      </c>
      <c r="F7">
        <f>'Total Fuel Use'!J26*'Component Frac of Fuel Use'!$E24*BTU_per_TWh</f>
        <v>20270677588818.676</v>
      </c>
      <c r="G7">
        <f>'Total Fuel Use'!K26*'Component Frac of Fuel Use'!$E24*BTU_per_TWh</f>
        <v>20461406583820.734</v>
      </c>
      <c r="H7">
        <f>'Total Fuel Use'!L26*'Component Frac of Fuel Use'!$E24*BTU_per_TWh</f>
        <v>20652135578822.789</v>
      </c>
      <c r="I7">
        <f>'Total Fuel Use'!M26*'Component Frac of Fuel Use'!$E24*BTU_per_TWh</f>
        <v>20813110850604.527</v>
      </c>
      <c r="J7">
        <f>'Total Fuel Use'!N26*'Component Frac of Fuel Use'!$E24*BTU_per_TWh</f>
        <v>20974086122386.262</v>
      </c>
      <c r="K7">
        <f>'Total Fuel Use'!O26*'Component Frac of Fuel Use'!$E24*BTU_per_TWh</f>
        <v>21135061394168.004</v>
      </c>
      <c r="L7">
        <f>'Total Fuel Use'!P26*'Component Frac of Fuel Use'!$E24*BTU_per_TWh</f>
        <v>21296036665949.738</v>
      </c>
      <c r="M7">
        <f>'Total Fuel Use'!Q26*'Component Frac of Fuel Use'!$E24*BTU_per_TWh</f>
        <v>21457011937731.473</v>
      </c>
      <c r="N7">
        <f>'Total Fuel Use'!R26*'Component Frac of Fuel Use'!$E24*BTU_per_TWh</f>
        <v>21617987209513.211</v>
      </c>
      <c r="O7">
        <f>'Total Fuel Use'!S26*'Component Frac of Fuel Use'!$E24*BTU_per_TWh</f>
        <v>21778962481294.945</v>
      </c>
      <c r="P7">
        <f>'Total Fuel Use'!T26*'Component Frac of Fuel Use'!$E24*BTU_per_TWh</f>
        <v>21939937753076.687</v>
      </c>
      <c r="Q7">
        <f>'Total Fuel Use'!U26*'Component Frac of Fuel Use'!$E24*BTU_per_TWh</f>
        <v>22100913024858.422</v>
      </c>
      <c r="R7">
        <f>'Total Fuel Use'!V26*'Component Frac of Fuel Use'!$E24*BTU_per_TWh</f>
        <v>22261888296640.164</v>
      </c>
      <c r="S7">
        <f>'Total Fuel Use'!W26*'Component Frac of Fuel Use'!$E24*BTU_per_TWh</f>
        <v>22271043288400.258</v>
      </c>
      <c r="T7">
        <f>'Total Fuel Use'!X26*'Component Frac of Fuel Use'!$E24*BTU_per_TWh</f>
        <v>22280198280160.352</v>
      </c>
      <c r="U7">
        <f>'Total Fuel Use'!Y26*'Component Frac of Fuel Use'!$E24*BTU_per_TWh</f>
        <v>22289353271920.453</v>
      </c>
      <c r="V7">
        <f>'Total Fuel Use'!Z26*'Component Frac of Fuel Use'!$E24*BTU_per_TWh</f>
        <v>22298508263680.551</v>
      </c>
      <c r="W7">
        <f>'Total Fuel Use'!AA26*'Component Frac of Fuel Use'!$E24*BTU_per_TWh</f>
        <v>22307663255440.652</v>
      </c>
      <c r="X7">
        <f>'Total Fuel Use'!AB26*'Component Frac of Fuel Use'!$E24*BTU_per_TWh</f>
        <v>22316818247200.75</v>
      </c>
      <c r="Y7">
        <f>'Total Fuel Use'!AC26*'Component Frac of Fuel Use'!$E24*BTU_per_TWh</f>
        <v>22325973238960.848</v>
      </c>
      <c r="Z7">
        <f>'Total Fuel Use'!AD26*'Component Frac of Fuel Use'!$E24*BTU_per_TWh</f>
        <v>22335128230720.945</v>
      </c>
      <c r="AA7">
        <f>'Total Fuel Use'!AE26*'Component Frac of Fuel Use'!$E24*BTU_per_TWh</f>
        <v>22344283222481.043</v>
      </c>
      <c r="AB7">
        <f>'Total Fuel Use'!AF26*'Component Frac of Fuel Use'!$E24*BTU_per_TWh</f>
        <v>22353438214241.141</v>
      </c>
      <c r="AC7">
        <f>'Total Fuel Use'!AG26*'Component Frac of Fuel Use'!$E24*BTU_per_TWh</f>
        <v>22276383700260.309</v>
      </c>
      <c r="AD7">
        <f>'Total Fuel Use'!AH26*'Component Frac of Fuel Use'!$E24*BTU_per_TWh</f>
        <v>22199329186279.48</v>
      </c>
      <c r="AE7">
        <f>'Total Fuel Use'!AI26*'Component Frac of Fuel Use'!$E24*BTU_per_TWh</f>
        <v>22122274672298.652</v>
      </c>
      <c r="AF7">
        <f>'Total Fuel Use'!AJ26*'Component Frac of Fuel Use'!$E24*BTU_per_TWh</f>
        <v>22045220158317.82</v>
      </c>
      <c r="AG7">
        <f>'Total Fuel Use'!AK26*'Component Frac of Fuel Use'!$E24*BTU_per_TWh</f>
        <v>21968165644336.984</v>
      </c>
      <c r="AH7">
        <f>'Total Fuel Use'!AL26*'Component Frac of Fuel Use'!$E24*BTU_per_TWh</f>
        <v>21891111130356.152</v>
      </c>
      <c r="AI7">
        <f>'Total Fuel Use'!AM26*'Component Frac of Fuel Use'!$E24*BTU_per_TWh</f>
        <v>21814056616375.32</v>
      </c>
      <c r="AJ7">
        <f>'Total Fuel Use'!AN26*'Component Frac of Fuel Use'!$E24*BTU_per_TWh</f>
        <v>21737002102394.492</v>
      </c>
      <c r="AK7">
        <f>'Total Fuel Use'!AO26*'Component Frac of Fuel Use'!$E24*BTU_per_TWh</f>
        <v>21659947588413.66</v>
      </c>
      <c r="AL7">
        <f>'Total Fuel Use'!AP26*'Component Frac of Fuel Use'!$E24*BTU_per_TWh</f>
        <v>21582893074432.832</v>
      </c>
    </row>
  </sheetData>
  <pageMargins left="0.7" right="0.7" top="0.75" bottom="0.75" header="0.3" footer="0.3"/>
  <pageSetup orientation="portrait" horizontalDpi="1200" verticalDpi="1200" r:id="rId1"/>
  <ignoredErrors>
    <ignoredError sqref="A4" formulaRange="1"/>
  </ignoredError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N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4.5"/>
  <cols>
    <col min="1" max="1" width="25.90625" customWidth="1"/>
    <col min="2" max="2" width="9" customWidth="1"/>
  </cols>
  <sheetData>
    <row r="1" spans="1:40">
      <c r="A1" s="1" t="s">
        <v>1</v>
      </c>
      <c r="B1" s="1">
        <v>2014</v>
      </c>
      <c r="C1" s="1">
        <v>2015</v>
      </c>
      <c r="D1" s="1">
        <v>2016</v>
      </c>
      <c r="E1" s="1">
        <v>2017</v>
      </c>
      <c r="F1" s="1">
        <v>2018</v>
      </c>
      <c r="G1" s="1">
        <v>2019</v>
      </c>
      <c r="H1" s="1">
        <v>2020</v>
      </c>
      <c r="I1" s="1">
        <v>2021</v>
      </c>
      <c r="J1" s="1">
        <v>2022</v>
      </c>
      <c r="K1" s="1">
        <v>2023</v>
      </c>
      <c r="L1" s="1">
        <v>2024</v>
      </c>
      <c r="M1" s="1">
        <v>2025</v>
      </c>
      <c r="N1" s="1">
        <v>2026</v>
      </c>
      <c r="O1" s="1">
        <v>2027</v>
      </c>
      <c r="P1" s="1">
        <v>2028</v>
      </c>
      <c r="Q1" s="1">
        <v>2029</v>
      </c>
      <c r="R1" s="1">
        <v>2030</v>
      </c>
      <c r="S1" s="1">
        <v>2031</v>
      </c>
      <c r="T1" s="1">
        <v>2032</v>
      </c>
      <c r="U1" s="1">
        <v>2033</v>
      </c>
      <c r="V1" s="1">
        <v>2034</v>
      </c>
      <c r="W1" s="1">
        <v>2035</v>
      </c>
      <c r="X1" s="1">
        <v>2036</v>
      </c>
      <c r="Y1" s="1">
        <v>2037</v>
      </c>
      <c r="Z1" s="1">
        <v>2038</v>
      </c>
      <c r="AA1" s="1">
        <v>2039</v>
      </c>
      <c r="AB1" s="1">
        <v>2040</v>
      </c>
      <c r="AC1" s="1">
        <v>2041</v>
      </c>
      <c r="AD1" s="1">
        <v>2042</v>
      </c>
      <c r="AE1" s="1">
        <v>2043</v>
      </c>
      <c r="AF1" s="1">
        <v>2044</v>
      </c>
      <c r="AG1" s="1">
        <v>2045</v>
      </c>
      <c r="AH1" s="1">
        <v>2046</v>
      </c>
      <c r="AI1" s="1">
        <v>2047</v>
      </c>
      <c r="AJ1" s="1">
        <v>2048</v>
      </c>
      <c r="AK1" s="1">
        <v>2049</v>
      </c>
      <c r="AL1" s="1">
        <v>2050</v>
      </c>
      <c r="AM1" s="1"/>
      <c r="AN1" s="1"/>
    </row>
    <row r="2" spans="1:40">
      <c r="A2" s="1" t="s">
        <v>2</v>
      </c>
      <c r="B2">
        <f>'Total Fuel Use'!F21*'Component Frac of Fuel Use'!F15*BTU_per_TWh</f>
        <v>7610678619905.9189</v>
      </c>
      <c r="C2">
        <f>'Total Fuel Use'!G21*'Component Frac of Fuel Use'!G15*BTU_per_TWh</f>
        <v>7826704692037.1152</v>
      </c>
      <c r="D2">
        <f>'Total Fuel Use'!H21*'Component Frac of Fuel Use'!H15*BTU_per_TWh</f>
        <v>8045473131310.9062</v>
      </c>
      <c r="E2">
        <f>'Total Fuel Use'!I21*'Component Frac of Fuel Use'!I15*BTU_per_TWh</f>
        <v>8266983937727.2275</v>
      </c>
      <c r="F2">
        <f>'Total Fuel Use'!J21*'Component Frac of Fuel Use'!J15*BTU_per_TWh</f>
        <v>8491237111286.1504</v>
      </c>
      <c r="G2">
        <f>'Total Fuel Use'!K21*'Component Frac of Fuel Use'!K15*BTU_per_TWh</f>
        <v>8718232651987.6035</v>
      </c>
      <c r="H2">
        <f>'Total Fuel Use'!L21*'Component Frac of Fuel Use'!L15*BTU_per_TWh</f>
        <v>8947970559831.6523</v>
      </c>
      <c r="I2">
        <f>'Total Fuel Use'!M21*'Component Frac of Fuel Use'!M15*BTU_per_TWh</f>
        <v>9167345506027.7129</v>
      </c>
      <c r="J2">
        <f>'Total Fuel Use'!N21*'Component Frac of Fuel Use'!N15*BTU_per_TWh</f>
        <v>9389035010092.0664</v>
      </c>
      <c r="K2">
        <f>'Total Fuel Use'!O21*'Component Frac of Fuel Use'!O15*BTU_per_TWh</f>
        <v>9613039072024.7422</v>
      </c>
      <c r="L2">
        <f>'Total Fuel Use'!P21*'Component Frac of Fuel Use'!P15*BTU_per_TWh</f>
        <v>9839357691825.7441</v>
      </c>
      <c r="M2">
        <f>'Total Fuel Use'!Q21*'Component Frac of Fuel Use'!Q15*BTU_per_TWh</f>
        <v>10067990869495.137</v>
      </c>
      <c r="N2">
        <f>'Total Fuel Use'!R21*'Component Frac of Fuel Use'!R15*BTU_per_TWh</f>
        <v>10298938605032.787</v>
      </c>
      <c r="O2">
        <f>'Total Fuel Use'!S21*'Component Frac of Fuel Use'!S15*BTU_per_TWh</f>
        <v>10532200898438.76</v>
      </c>
      <c r="P2">
        <f>'Total Fuel Use'!T21*'Component Frac of Fuel Use'!T15*BTU_per_TWh</f>
        <v>10767777749713.129</v>
      </c>
      <c r="Q2">
        <f>'Total Fuel Use'!U21*'Component Frac of Fuel Use'!U15*BTU_per_TWh</f>
        <v>11005669158855.75</v>
      </c>
      <c r="R2">
        <f>'Total Fuel Use'!V21*'Component Frac of Fuel Use'!V15*BTU_per_TWh</f>
        <v>11245875125866.699</v>
      </c>
      <c r="S2">
        <f>'Total Fuel Use'!W21*'Component Frac of Fuel Use'!W15*BTU_per_TWh</f>
        <v>11320596009220.252</v>
      </c>
      <c r="T2">
        <f>'Total Fuel Use'!X21*'Component Frac of Fuel Use'!X15*BTU_per_TWh</f>
        <v>11395374521614.471</v>
      </c>
      <c r="U2">
        <f>'Total Fuel Use'!Y21*'Component Frac of Fuel Use'!Y15*BTU_per_TWh</f>
        <v>11470210663049.406</v>
      </c>
      <c r="V2">
        <f>'Total Fuel Use'!Z21*'Component Frac of Fuel Use'!Z15*BTU_per_TWh</f>
        <v>11545104433525.076</v>
      </c>
      <c r="W2">
        <f>'Total Fuel Use'!AA21*'Component Frac of Fuel Use'!AA15*BTU_per_TWh</f>
        <v>11620055833041.445</v>
      </c>
      <c r="X2">
        <f>'Total Fuel Use'!AB21*'Component Frac of Fuel Use'!AB15*BTU_per_TWh</f>
        <v>11695064861598.533</v>
      </c>
      <c r="Y2">
        <f>'Total Fuel Use'!AC21*'Component Frac of Fuel Use'!AC15*BTU_per_TWh</f>
        <v>11770131519196.336</v>
      </c>
      <c r="Z2">
        <f>'Total Fuel Use'!AD21*'Component Frac of Fuel Use'!AD15*BTU_per_TWh</f>
        <v>11845255805834.875</v>
      </c>
      <c r="AA2">
        <f>'Total Fuel Use'!AE21*'Component Frac of Fuel Use'!AE15*BTU_per_TWh</f>
        <v>11920437721514.113</v>
      </c>
      <c r="AB2">
        <f>'Total Fuel Use'!AF21*'Component Frac of Fuel Use'!AF15*BTU_per_TWh</f>
        <v>11995677266234.066</v>
      </c>
      <c r="AC2">
        <f>'Total Fuel Use'!AG21*'Component Frac of Fuel Use'!AG15*BTU_per_TWh</f>
        <v>12024439911074.197</v>
      </c>
      <c r="AD2">
        <f>'Total Fuel Use'!AH21*'Component Frac of Fuel Use'!AH15*BTU_per_TWh</f>
        <v>12052717511488.273</v>
      </c>
      <c r="AE2">
        <f>'Total Fuel Use'!AI21*'Component Frac of Fuel Use'!AI15*BTU_per_TWh</f>
        <v>12080510067476.318</v>
      </c>
      <c r="AF2">
        <f>'Total Fuel Use'!AJ21*'Component Frac of Fuel Use'!AJ15*BTU_per_TWh</f>
        <v>12107817579038.346</v>
      </c>
      <c r="AG2">
        <f>'Total Fuel Use'!AK21*'Component Frac of Fuel Use'!AK15*BTU_per_TWh</f>
        <v>12134640046174.32</v>
      </c>
      <c r="AH2">
        <f>'Total Fuel Use'!AL21*'Component Frac of Fuel Use'!AL15*BTU_per_TWh</f>
        <v>12160977468884.26</v>
      </c>
      <c r="AI2">
        <f>'Total Fuel Use'!AM21*'Component Frac of Fuel Use'!AM15*BTU_per_TWh</f>
        <v>12186829847168.182</v>
      </c>
      <c r="AJ2">
        <f>'Total Fuel Use'!AN21*'Component Frac of Fuel Use'!AN15*BTU_per_TWh</f>
        <v>12212197181026.055</v>
      </c>
      <c r="AK2">
        <f>'Total Fuel Use'!AO21*'Component Frac of Fuel Use'!AO15*BTU_per_TWh</f>
        <v>12237079470457.891</v>
      </c>
      <c r="AL2">
        <f>'Total Fuel Use'!AP21*'Component Frac of Fuel Use'!AP15*BTU_per_TWh</f>
        <v>12261476715463.711</v>
      </c>
    </row>
    <row r="3" spans="1:40">
      <c r="A3" s="1" t="s">
        <v>3</v>
      </c>
      <c r="B3">
        <f>'Total Fuel Use'!F22*'Component Frac of Fuel Use'!$F20*BTU_per_TWh</f>
        <v>0</v>
      </c>
      <c r="C3">
        <f>'Total Fuel Use'!G22*'Component Frac of Fuel Use'!$F20*BTU_per_TWh</f>
        <v>0</v>
      </c>
      <c r="D3">
        <f>'Total Fuel Use'!H22*'Component Frac of Fuel Use'!$F20*BTU_per_TWh</f>
        <v>0</v>
      </c>
      <c r="E3">
        <f>'Total Fuel Use'!I22*'Component Frac of Fuel Use'!$F20*BTU_per_TWh</f>
        <v>0</v>
      </c>
      <c r="F3">
        <f>'Total Fuel Use'!J22*'Component Frac of Fuel Use'!$F20*BTU_per_TWh</f>
        <v>0</v>
      </c>
      <c r="G3">
        <f>'Total Fuel Use'!K22*'Component Frac of Fuel Use'!$F20*BTU_per_TWh</f>
        <v>0</v>
      </c>
      <c r="H3">
        <f>'Total Fuel Use'!L22*'Component Frac of Fuel Use'!$F20*BTU_per_TWh</f>
        <v>0</v>
      </c>
      <c r="I3">
        <f>'Total Fuel Use'!M22*'Component Frac of Fuel Use'!$F20*BTU_per_TWh</f>
        <v>0</v>
      </c>
      <c r="J3">
        <f>'Total Fuel Use'!N22*'Component Frac of Fuel Use'!$F20*BTU_per_TWh</f>
        <v>0</v>
      </c>
      <c r="K3">
        <f>'Total Fuel Use'!O22*'Component Frac of Fuel Use'!$F20*BTU_per_TWh</f>
        <v>0</v>
      </c>
      <c r="L3">
        <f>'Total Fuel Use'!P22*'Component Frac of Fuel Use'!$F20*BTU_per_TWh</f>
        <v>0</v>
      </c>
      <c r="M3">
        <f>'Total Fuel Use'!Q22*'Component Frac of Fuel Use'!$F20*BTU_per_TWh</f>
        <v>0</v>
      </c>
      <c r="N3">
        <f>'Total Fuel Use'!R22*'Component Frac of Fuel Use'!$F20*BTU_per_TWh</f>
        <v>0</v>
      </c>
      <c r="O3">
        <f>'Total Fuel Use'!S22*'Component Frac of Fuel Use'!$F20*BTU_per_TWh</f>
        <v>0</v>
      </c>
      <c r="P3">
        <f>'Total Fuel Use'!T22*'Component Frac of Fuel Use'!$F20*BTU_per_TWh</f>
        <v>0</v>
      </c>
      <c r="Q3">
        <f>'Total Fuel Use'!U22*'Component Frac of Fuel Use'!$F20*BTU_per_TWh</f>
        <v>0</v>
      </c>
      <c r="R3">
        <f>'Total Fuel Use'!V22*'Component Frac of Fuel Use'!$F20*BTU_per_TWh</f>
        <v>0</v>
      </c>
      <c r="S3">
        <f>'Total Fuel Use'!W22*'Component Frac of Fuel Use'!$F20*BTU_per_TWh</f>
        <v>0</v>
      </c>
      <c r="T3">
        <f>'Total Fuel Use'!X22*'Component Frac of Fuel Use'!$F20*BTU_per_TWh</f>
        <v>0</v>
      </c>
      <c r="U3">
        <f>'Total Fuel Use'!Y22*'Component Frac of Fuel Use'!$F20*BTU_per_TWh</f>
        <v>0</v>
      </c>
      <c r="V3">
        <f>'Total Fuel Use'!Z22*'Component Frac of Fuel Use'!$F20*BTU_per_TWh</f>
        <v>0</v>
      </c>
      <c r="W3">
        <f>'Total Fuel Use'!AA22*'Component Frac of Fuel Use'!$F20*BTU_per_TWh</f>
        <v>0</v>
      </c>
      <c r="X3">
        <f>'Total Fuel Use'!AB22*'Component Frac of Fuel Use'!$F20*BTU_per_TWh</f>
        <v>0</v>
      </c>
      <c r="Y3">
        <f>'Total Fuel Use'!AC22*'Component Frac of Fuel Use'!$F20*BTU_per_TWh</f>
        <v>0</v>
      </c>
      <c r="Z3">
        <f>'Total Fuel Use'!AD22*'Component Frac of Fuel Use'!$F20*BTU_per_TWh</f>
        <v>0</v>
      </c>
      <c r="AA3">
        <f>'Total Fuel Use'!AE22*'Component Frac of Fuel Use'!$F20*BTU_per_TWh</f>
        <v>0</v>
      </c>
      <c r="AB3">
        <f>'Total Fuel Use'!AF22*'Component Frac of Fuel Use'!$F20*BTU_per_TWh</f>
        <v>0</v>
      </c>
      <c r="AC3">
        <f>'Total Fuel Use'!AG22*'Component Frac of Fuel Use'!$F20*BTU_per_TWh</f>
        <v>0</v>
      </c>
      <c r="AD3">
        <f>'Total Fuel Use'!AH22*'Component Frac of Fuel Use'!$F20*BTU_per_TWh</f>
        <v>0</v>
      </c>
      <c r="AE3">
        <f>'Total Fuel Use'!AI22*'Component Frac of Fuel Use'!$F20*BTU_per_TWh</f>
        <v>0</v>
      </c>
      <c r="AF3">
        <f>'Total Fuel Use'!AJ22*'Component Frac of Fuel Use'!$F20*BTU_per_TWh</f>
        <v>0</v>
      </c>
      <c r="AG3">
        <f>'Total Fuel Use'!AK22*'Component Frac of Fuel Use'!$F20*BTU_per_TWh</f>
        <v>0</v>
      </c>
      <c r="AH3">
        <f>'Total Fuel Use'!AL22*'Component Frac of Fuel Use'!$F20*BTU_per_TWh</f>
        <v>0</v>
      </c>
      <c r="AI3">
        <f>'Total Fuel Use'!AM22*'Component Frac of Fuel Use'!$F20*BTU_per_TWh</f>
        <v>0</v>
      </c>
      <c r="AJ3">
        <f>'Total Fuel Use'!AN22*'Component Frac of Fuel Use'!$F20*BTU_per_TWh</f>
        <v>0</v>
      </c>
      <c r="AK3">
        <f>'Total Fuel Use'!AO22*'Component Frac of Fuel Use'!$F20*BTU_per_TWh</f>
        <v>0</v>
      </c>
      <c r="AL3">
        <f>'Total Fuel Use'!AP22*'Component Frac of Fuel Use'!$F20*BTU_per_TWh</f>
        <v>0</v>
      </c>
    </row>
    <row r="4" spans="1:40">
      <c r="A4" s="1" t="s">
        <v>4</v>
      </c>
      <c r="B4">
        <f>'Total Fuel Use'!F23*'Component Frac of Fuel Use'!$F21*BTU_per_TWh</f>
        <v>0</v>
      </c>
      <c r="C4">
        <f>'Total Fuel Use'!G23*'Component Frac of Fuel Use'!$F21*BTU_per_TWh</f>
        <v>0</v>
      </c>
      <c r="D4">
        <f>'Total Fuel Use'!H23*'Component Frac of Fuel Use'!$F21*BTU_per_TWh</f>
        <v>0</v>
      </c>
      <c r="E4">
        <f>'Total Fuel Use'!I23*'Component Frac of Fuel Use'!$F21*BTU_per_TWh</f>
        <v>0</v>
      </c>
      <c r="F4">
        <f>'Total Fuel Use'!J23*'Component Frac of Fuel Use'!$F21*BTU_per_TWh</f>
        <v>0</v>
      </c>
      <c r="G4">
        <f>'Total Fuel Use'!K23*'Component Frac of Fuel Use'!$F21*BTU_per_TWh</f>
        <v>0</v>
      </c>
      <c r="H4">
        <f>'Total Fuel Use'!L23*'Component Frac of Fuel Use'!$F21*BTU_per_TWh</f>
        <v>0</v>
      </c>
      <c r="I4">
        <f>'Total Fuel Use'!M23*'Component Frac of Fuel Use'!$F21*BTU_per_TWh</f>
        <v>0</v>
      </c>
      <c r="J4">
        <f>'Total Fuel Use'!N23*'Component Frac of Fuel Use'!$F21*BTU_per_TWh</f>
        <v>0</v>
      </c>
      <c r="K4">
        <f>'Total Fuel Use'!O23*'Component Frac of Fuel Use'!$F21*BTU_per_TWh</f>
        <v>0</v>
      </c>
      <c r="L4">
        <f>'Total Fuel Use'!P23*'Component Frac of Fuel Use'!$F21*BTU_per_TWh</f>
        <v>0</v>
      </c>
      <c r="M4">
        <f>'Total Fuel Use'!Q23*'Component Frac of Fuel Use'!$F21*BTU_per_TWh</f>
        <v>0</v>
      </c>
      <c r="N4">
        <f>'Total Fuel Use'!R23*'Component Frac of Fuel Use'!$F21*BTU_per_TWh</f>
        <v>0</v>
      </c>
      <c r="O4">
        <f>'Total Fuel Use'!S23*'Component Frac of Fuel Use'!$F21*BTU_per_TWh</f>
        <v>0</v>
      </c>
      <c r="P4">
        <f>'Total Fuel Use'!T23*'Component Frac of Fuel Use'!$F21*BTU_per_TWh</f>
        <v>0</v>
      </c>
      <c r="Q4">
        <f>'Total Fuel Use'!U23*'Component Frac of Fuel Use'!$F21*BTU_per_TWh</f>
        <v>0</v>
      </c>
      <c r="R4">
        <f>'Total Fuel Use'!V23*'Component Frac of Fuel Use'!$F21*BTU_per_TWh</f>
        <v>0</v>
      </c>
      <c r="S4">
        <f>'Total Fuel Use'!W23*'Component Frac of Fuel Use'!$F21*BTU_per_TWh</f>
        <v>0</v>
      </c>
      <c r="T4">
        <f>'Total Fuel Use'!X23*'Component Frac of Fuel Use'!$F21*BTU_per_TWh</f>
        <v>0</v>
      </c>
      <c r="U4">
        <f>'Total Fuel Use'!Y23*'Component Frac of Fuel Use'!$F21*BTU_per_TWh</f>
        <v>0</v>
      </c>
      <c r="V4">
        <f>'Total Fuel Use'!Z23*'Component Frac of Fuel Use'!$F21*BTU_per_TWh</f>
        <v>0</v>
      </c>
      <c r="W4">
        <f>'Total Fuel Use'!AA23*'Component Frac of Fuel Use'!$F21*BTU_per_TWh</f>
        <v>0</v>
      </c>
      <c r="X4">
        <f>'Total Fuel Use'!AB23*'Component Frac of Fuel Use'!$F21*BTU_per_TWh</f>
        <v>0</v>
      </c>
      <c r="Y4">
        <f>'Total Fuel Use'!AC23*'Component Frac of Fuel Use'!$F21*BTU_per_TWh</f>
        <v>0</v>
      </c>
      <c r="Z4">
        <f>'Total Fuel Use'!AD23*'Component Frac of Fuel Use'!$F21*BTU_per_TWh</f>
        <v>0</v>
      </c>
      <c r="AA4">
        <f>'Total Fuel Use'!AE23*'Component Frac of Fuel Use'!$F21*BTU_per_TWh</f>
        <v>0</v>
      </c>
      <c r="AB4">
        <f>'Total Fuel Use'!AF23*'Component Frac of Fuel Use'!$F21*BTU_per_TWh</f>
        <v>0</v>
      </c>
      <c r="AC4">
        <f>'Total Fuel Use'!AG23*'Component Frac of Fuel Use'!$F21*BTU_per_TWh</f>
        <v>0</v>
      </c>
      <c r="AD4">
        <f>'Total Fuel Use'!AH23*'Component Frac of Fuel Use'!$F21*BTU_per_TWh</f>
        <v>0</v>
      </c>
      <c r="AE4">
        <f>'Total Fuel Use'!AI23*'Component Frac of Fuel Use'!$F21*BTU_per_TWh</f>
        <v>0</v>
      </c>
      <c r="AF4">
        <f>'Total Fuel Use'!AJ23*'Component Frac of Fuel Use'!$F21*BTU_per_TWh</f>
        <v>0</v>
      </c>
      <c r="AG4">
        <f>'Total Fuel Use'!AK23*'Component Frac of Fuel Use'!$F21*BTU_per_TWh</f>
        <v>0</v>
      </c>
      <c r="AH4">
        <f>'Total Fuel Use'!AL23*'Component Frac of Fuel Use'!$F21*BTU_per_TWh</f>
        <v>0</v>
      </c>
      <c r="AI4">
        <f>'Total Fuel Use'!AM23*'Component Frac of Fuel Use'!$F21*BTU_per_TWh</f>
        <v>0</v>
      </c>
      <c r="AJ4">
        <f>'Total Fuel Use'!AN23*'Component Frac of Fuel Use'!$F21*BTU_per_TWh</f>
        <v>0</v>
      </c>
      <c r="AK4">
        <f>'Total Fuel Use'!AO23*'Component Frac of Fuel Use'!$F21*BTU_per_TWh</f>
        <v>0</v>
      </c>
      <c r="AL4">
        <f>'Total Fuel Use'!AP23*'Component Frac of Fuel Use'!$F21*BTU_per_TWh</f>
        <v>0</v>
      </c>
    </row>
    <row r="5" spans="1:40">
      <c r="A5" s="1" t="s">
        <v>5</v>
      </c>
      <c r="B5">
        <f>'Total Fuel Use'!F24*'Component Frac of Fuel Use'!$F22*BTU_per_TWh</f>
        <v>0</v>
      </c>
      <c r="C5">
        <f>'Total Fuel Use'!G24*'Component Frac of Fuel Use'!$F22*BTU_per_TWh</f>
        <v>0</v>
      </c>
      <c r="D5">
        <f>'Total Fuel Use'!H24*'Component Frac of Fuel Use'!$F22*BTU_per_TWh</f>
        <v>0</v>
      </c>
      <c r="E5">
        <f>'Total Fuel Use'!I24*'Component Frac of Fuel Use'!$F22*BTU_per_TWh</f>
        <v>0</v>
      </c>
      <c r="F5">
        <f>'Total Fuel Use'!J24*'Component Frac of Fuel Use'!$F22*BTU_per_TWh</f>
        <v>0</v>
      </c>
      <c r="G5">
        <f>'Total Fuel Use'!K24*'Component Frac of Fuel Use'!$F22*BTU_per_TWh</f>
        <v>0</v>
      </c>
      <c r="H5">
        <f>'Total Fuel Use'!L24*'Component Frac of Fuel Use'!$F22*BTU_per_TWh</f>
        <v>0</v>
      </c>
      <c r="I5">
        <f>'Total Fuel Use'!M24*'Component Frac of Fuel Use'!$F22*BTU_per_TWh</f>
        <v>0</v>
      </c>
      <c r="J5">
        <f>'Total Fuel Use'!N24*'Component Frac of Fuel Use'!$F22*BTU_per_TWh</f>
        <v>0</v>
      </c>
      <c r="K5">
        <f>'Total Fuel Use'!O24*'Component Frac of Fuel Use'!$F22*BTU_per_TWh</f>
        <v>0</v>
      </c>
      <c r="L5">
        <f>'Total Fuel Use'!P24*'Component Frac of Fuel Use'!$F22*BTU_per_TWh</f>
        <v>0</v>
      </c>
      <c r="M5">
        <f>'Total Fuel Use'!Q24*'Component Frac of Fuel Use'!$F22*BTU_per_TWh</f>
        <v>0</v>
      </c>
      <c r="N5">
        <f>'Total Fuel Use'!R24*'Component Frac of Fuel Use'!$F22*BTU_per_TWh</f>
        <v>0</v>
      </c>
      <c r="O5">
        <f>'Total Fuel Use'!S24*'Component Frac of Fuel Use'!$F22*BTU_per_TWh</f>
        <v>0</v>
      </c>
      <c r="P5">
        <f>'Total Fuel Use'!T24*'Component Frac of Fuel Use'!$F22*BTU_per_TWh</f>
        <v>0</v>
      </c>
      <c r="Q5">
        <f>'Total Fuel Use'!U24*'Component Frac of Fuel Use'!$F22*BTU_per_TWh</f>
        <v>0</v>
      </c>
      <c r="R5">
        <f>'Total Fuel Use'!V24*'Component Frac of Fuel Use'!$F22*BTU_per_TWh</f>
        <v>0</v>
      </c>
      <c r="S5">
        <f>'Total Fuel Use'!W24*'Component Frac of Fuel Use'!$F22*BTU_per_TWh</f>
        <v>0</v>
      </c>
      <c r="T5">
        <f>'Total Fuel Use'!X24*'Component Frac of Fuel Use'!$F22*BTU_per_TWh</f>
        <v>0</v>
      </c>
      <c r="U5">
        <f>'Total Fuel Use'!Y24*'Component Frac of Fuel Use'!$F22*BTU_per_TWh</f>
        <v>0</v>
      </c>
      <c r="V5">
        <f>'Total Fuel Use'!Z24*'Component Frac of Fuel Use'!$F22*BTU_per_TWh</f>
        <v>0</v>
      </c>
      <c r="W5">
        <f>'Total Fuel Use'!AA24*'Component Frac of Fuel Use'!$F22*BTU_per_TWh</f>
        <v>0</v>
      </c>
      <c r="X5">
        <f>'Total Fuel Use'!AB24*'Component Frac of Fuel Use'!$F22*BTU_per_TWh</f>
        <v>0</v>
      </c>
      <c r="Y5">
        <f>'Total Fuel Use'!AC24*'Component Frac of Fuel Use'!$F22*BTU_per_TWh</f>
        <v>0</v>
      </c>
      <c r="Z5">
        <f>'Total Fuel Use'!AD24*'Component Frac of Fuel Use'!$F22*BTU_per_TWh</f>
        <v>0</v>
      </c>
      <c r="AA5">
        <f>'Total Fuel Use'!AE24*'Component Frac of Fuel Use'!$F22*BTU_per_TWh</f>
        <v>0</v>
      </c>
      <c r="AB5">
        <f>'Total Fuel Use'!AF24*'Component Frac of Fuel Use'!$F22*BTU_per_TWh</f>
        <v>0</v>
      </c>
      <c r="AC5">
        <f>'Total Fuel Use'!AG24*'Component Frac of Fuel Use'!$F22*BTU_per_TWh</f>
        <v>0</v>
      </c>
      <c r="AD5">
        <f>'Total Fuel Use'!AH24*'Component Frac of Fuel Use'!$F22*BTU_per_TWh</f>
        <v>0</v>
      </c>
      <c r="AE5">
        <f>'Total Fuel Use'!AI24*'Component Frac of Fuel Use'!$F22*BTU_per_TWh</f>
        <v>0</v>
      </c>
      <c r="AF5">
        <f>'Total Fuel Use'!AJ24*'Component Frac of Fuel Use'!$F22*BTU_per_TWh</f>
        <v>0</v>
      </c>
      <c r="AG5">
        <f>'Total Fuel Use'!AK24*'Component Frac of Fuel Use'!$F22*BTU_per_TWh</f>
        <v>0</v>
      </c>
      <c r="AH5">
        <f>'Total Fuel Use'!AL24*'Component Frac of Fuel Use'!$F22*BTU_per_TWh</f>
        <v>0</v>
      </c>
      <c r="AI5">
        <f>'Total Fuel Use'!AM24*'Component Frac of Fuel Use'!$F22*BTU_per_TWh</f>
        <v>0</v>
      </c>
      <c r="AJ5">
        <f>'Total Fuel Use'!AN24*'Component Frac of Fuel Use'!$F22*BTU_per_TWh</f>
        <v>0</v>
      </c>
      <c r="AK5">
        <f>'Total Fuel Use'!AO24*'Component Frac of Fuel Use'!$F22*BTU_per_TWh</f>
        <v>0</v>
      </c>
      <c r="AL5">
        <f>'Total Fuel Use'!AP24*'Component Frac of Fuel Use'!$F22*BTU_per_TWh</f>
        <v>0</v>
      </c>
    </row>
    <row r="6" spans="1:40">
      <c r="A6" s="1" t="s">
        <v>7</v>
      </c>
      <c r="B6">
        <f>'Total Fuel Use'!F25*'Component Frac of Fuel Use'!$F23*BTU_per_TWh</f>
        <v>0</v>
      </c>
      <c r="C6">
        <f>'Total Fuel Use'!G25*'Component Frac of Fuel Use'!$F23*BTU_per_TWh</f>
        <v>0</v>
      </c>
      <c r="D6">
        <f>'Total Fuel Use'!H25*'Component Frac of Fuel Use'!$F23*BTU_per_TWh</f>
        <v>0</v>
      </c>
      <c r="E6">
        <f>'Total Fuel Use'!I25*'Component Frac of Fuel Use'!$F23*BTU_per_TWh</f>
        <v>0</v>
      </c>
      <c r="F6">
        <f>'Total Fuel Use'!J25*'Component Frac of Fuel Use'!$F23*BTU_per_TWh</f>
        <v>0</v>
      </c>
      <c r="G6">
        <f>'Total Fuel Use'!K25*'Component Frac of Fuel Use'!$F23*BTU_per_TWh</f>
        <v>0</v>
      </c>
      <c r="H6">
        <f>'Total Fuel Use'!L25*'Component Frac of Fuel Use'!$F23*BTU_per_TWh</f>
        <v>0</v>
      </c>
      <c r="I6">
        <f>'Total Fuel Use'!M25*'Component Frac of Fuel Use'!$F23*BTU_per_TWh</f>
        <v>0</v>
      </c>
      <c r="J6">
        <f>'Total Fuel Use'!N25*'Component Frac of Fuel Use'!$F23*BTU_per_TWh</f>
        <v>0</v>
      </c>
      <c r="K6">
        <f>'Total Fuel Use'!O25*'Component Frac of Fuel Use'!$F23*BTU_per_TWh</f>
        <v>0</v>
      </c>
      <c r="L6">
        <f>'Total Fuel Use'!P25*'Component Frac of Fuel Use'!$F23*BTU_per_TWh</f>
        <v>0</v>
      </c>
      <c r="M6">
        <f>'Total Fuel Use'!Q25*'Component Frac of Fuel Use'!$F23*BTU_per_TWh</f>
        <v>0</v>
      </c>
      <c r="N6">
        <f>'Total Fuel Use'!R25*'Component Frac of Fuel Use'!$F23*BTU_per_TWh</f>
        <v>0</v>
      </c>
      <c r="O6">
        <f>'Total Fuel Use'!S25*'Component Frac of Fuel Use'!$F23*BTU_per_TWh</f>
        <v>0</v>
      </c>
      <c r="P6">
        <f>'Total Fuel Use'!T25*'Component Frac of Fuel Use'!$F23*BTU_per_TWh</f>
        <v>0</v>
      </c>
      <c r="Q6">
        <f>'Total Fuel Use'!U25*'Component Frac of Fuel Use'!$F23*BTU_per_TWh</f>
        <v>0</v>
      </c>
      <c r="R6">
        <f>'Total Fuel Use'!V25*'Component Frac of Fuel Use'!$F23*BTU_per_TWh</f>
        <v>0</v>
      </c>
      <c r="S6">
        <f>'Total Fuel Use'!W25*'Component Frac of Fuel Use'!$F23*BTU_per_TWh</f>
        <v>0</v>
      </c>
      <c r="T6">
        <f>'Total Fuel Use'!X25*'Component Frac of Fuel Use'!$F23*BTU_per_TWh</f>
        <v>0</v>
      </c>
      <c r="U6">
        <f>'Total Fuel Use'!Y25*'Component Frac of Fuel Use'!$F23*BTU_per_TWh</f>
        <v>0</v>
      </c>
      <c r="V6">
        <f>'Total Fuel Use'!Z25*'Component Frac of Fuel Use'!$F23*BTU_per_TWh</f>
        <v>0</v>
      </c>
      <c r="W6">
        <f>'Total Fuel Use'!AA25*'Component Frac of Fuel Use'!$F23*BTU_per_TWh</f>
        <v>0</v>
      </c>
      <c r="X6">
        <f>'Total Fuel Use'!AB25*'Component Frac of Fuel Use'!$F23*BTU_per_TWh</f>
        <v>0</v>
      </c>
      <c r="Y6">
        <f>'Total Fuel Use'!AC25*'Component Frac of Fuel Use'!$F23*BTU_per_TWh</f>
        <v>0</v>
      </c>
      <c r="Z6">
        <f>'Total Fuel Use'!AD25*'Component Frac of Fuel Use'!$F23*BTU_per_TWh</f>
        <v>0</v>
      </c>
      <c r="AA6">
        <f>'Total Fuel Use'!AE25*'Component Frac of Fuel Use'!$F23*BTU_per_TWh</f>
        <v>0</v>
      </c>
      <c r="AB6">
        <f>'Total Fuel Use'!AF25*'Component Frac of Fuel Use'!$F23*BTU_per_TWh</f>
        <v>0</v>
      </c>
      <c r="AC6">
        <f>'Total Fuel Use'!AG25*'Component Frac of Fuel Use'!$F23*BTU_per_TWh</f>
        <v>0</v>
      </c>
      <c r="AD6">
        <f>'Total Fuel Use'!AH25*'Component Frac of Fuel Use'!$F23*BTU_per_TWh</f>
        <v>0</v>
      </c>
      <c r="AE6">
        <f>'Total Fuel Use'!AI25*'Component Frac of Fuel Use'!$F23*BTU_per_TWh</f>
        <v>0</v>
      </c>
      <c r="AF6">
        <f>'Total Fuel Use'!AJ25*'Component Frac of Fuel Use'!$F23*BTU_per_TWh</f>
        <v>0</v>
      </c>
      <c r="AG6">
        <f>'Total Fuel Use'!AK25*'Component Frac of Fuel Use'!$F23*BTU_per_TWh</f>
        <v>0</v>
      </c>
      <c r="AH6">
        <f>'Total Fuel Use'!AL25*'Component Frac of Fuel Use'!$F23*BTU_per_TWh</f>
        <v>0</v>
      </c>
      <c r="AI6">
        <f>'Total Fuel Use'!AM25*'Component Frac of Fuel Use'!$F23*BTU_per_TWh</f>
        <v>0</v>
      </c>
      <c r="AJ6">
        <f>'Total Fuel Use'!AN25*'Component Frac of Fuel Use'!$F23*BTU_per_TWh</f>
        <v>0</v>
      </c>
      <c r="AK6">
        <f>'Total Fuel Use'!AO25*'Component Frac of Fuel Use'!$F23*BTU_per_TWh</f>
        <v>0</v>
      </c>
      <c r="AL6">
        <f>'Total Fuel Use'!AP25*'Component Frac of Fuel Use'!$F23*BTU_per_TWh</f>
        <v>0</v>
      </c>
    </row>
    <row r="7" spans="1:40">
      <c r="A7" s="1" t="s">
        <v>15</v>
      </c>
      <c r="B7">
        <f>'Total Fuel Use'!F26*'Component Frac of Fuel Use'!$F24*BTU_per_TWh</f>
        <v>0</v>
      </c>
      <c r="C7">
        <f>'Total Fuel Use'!G26*'Component Frac of Fuel Use'!$F24*BTU_per_TWh</f>
        <v>0</v>
      </c>
      <c r="D7">
        <f>'Total Fuel Use'!H26*'Component Frac of Fuel Use'!$F24*BTU_per_TWh</f>
        <v>0</v>
      </c>
      <c r="E7">
        <f>'Total Fuel Use'!I26*'Component Frac of Fuel Use'!$F24*BTU_per_TWh</f>
        <v>0</v>
      </c>
      <c r="F7">
        <f>'Total Fuel Use'!J26*'Component Frac of Fuel Use'!$F24*BTU_per_TWh</f>
        <v>0</v>
      </c>
      <c r="G7">
        <f>'Total Fuel Use'!K26*'Component Frac of Fuel Use'!$F24*BTU_per_TWh</f>
        <v>0</v>
      </c>
      <c r="H7">
        <f>'Total Fuel Use'!L26*'Component Frac of Fuel Use'!$F24*BTU_per_TWh</f>
        <v>0</v>
      </c>
      <c r="I7">
        <f>'Total Fuel Use'!M26*'Component Frac of Fuel Use'!$F24*BTU_per_TWh</f>
        <v>0</v>
      </c>
      <c r="J7">
        <f>'Total Fuel Use'!N26*'Component Frac of Fuel Use'!$F24*BTU_per_TWh</f>
        <v>0</v>
      </c>
      <c r="K7">
        <f>'Total Fuel Use'!O26*'Component Frac of Fuel Use'!$F24*BTU_per_TWh</f>
        <v>0</v>
      </c>
      <c r="L7">
        <f>'Total Fuel Use'!P26*'Component Frac of Fuel Use'!$F24*BTU_per_TWh</f>
        <v>0</v>
      </c>
      <c r="M7">
        <f>'Total Fuel Use'!Q26*'Component Frac of Fuel Use'!$F24*BTU_per_TWh</f>
        <v>0</v>
      </c>
      <c r="N7">
        <f>'Total Fuel Use'!R26*'Component Frac of Fuel Use'!$F24*BTU_per_TWh</f>
        <v>0</v>
      </c>
      <c r="O7">
        <f>'Total Fuel Use'!S26*'Component Frac of Fuel Use'!$F24*BTU_per_TWh</f>
        <v>0</v>
      </c>
      <c r="P7">
        <f>'Total Fuel Use'!T26*'Component Frac of Fuel Use'!$F24*BTU_per_TWh</f>
        <v>0</v>
      </c>
      <c r="Q7">
        <f>'Total Fuel Use'!U26*'Component Frac of Fuel Use'!$F24*BTU_per_TWh</f>
        <v>0</v>
      </c>
      <c r="R7">
        <f>'Total Fuel Use'!V26*'Component Frac of Fuel Use'!$F24*BTU_per_TWh</f>
        <v>0</v>
      </c>
      <c r="S7">
        <f>'Total Fuel Use'!W26*'Component Frac of Fuel Use'!$F24*BTU_per_TWh</f>
        <v>0</v>
      </c>
      <c r="T7">
        <f>'Total Fuel Use'!X26*'Component Frac of Fuel Use'!$F24*BTU_per_TWh</f>
        <v>0</v>
      </c>
      <c r="U7">
        <f>'Total Fuel Use'!Y26*'Component Frac of Fuel Use'!$F24*BTU_per_TWh</f>
        <v>0</v>
      </c>
      <c r="V7">
        <f>'Total Fuel Use'!Z26*'Component Frac of Fuel Use'!$F24*BTU_per_TWh</f>
        <v>0</v>
      </c>
      <c r="W7">
        <f>'Total Fuel Use'!AA26*'Component Frac of Fuel Use'!$F24*BTU_per_TWh</f>
        <v>0</v>
      </c>
      <c r="X7">
        <f>'Total Fuel Use'!AB26*'Component Frac of Fuel Use'!$F24*BTU_per_TWh</f>
        <v>0</v>
      </c>
      <c r="Y7">
        <f>'Total Fuel Use'!AC26*'Component Frac of Fuel Use'!$F24*BTU_per_TWh</f>
        <v>0</v>
      </c>
      <c r="Z7">
        <f>'Total Fuel Use'!AD26*'Component Frac of Fuel Use'!$F24*BTU_per_TWh</f>
        <v>0</v>
      </c>
      <c r="AA7">
        <f>'Total Fuel Use'!AE26*'Component Frac of Fuel Use'!$F24*BTU_per_TWh</f>
        <v>0</v>
      </c>
      <c r="AB7">
        <f>'Total Fuel Use'!AF26*'Component Frac of Fuel Use'!$F24*BTU_per_TWh</f>
        <v>0</v>
      </c>
      <c r="AC7">
        <f>'Total Fuel Use'!AG26*'Component Frac of Fuel Use'!$F24*BTU_per_TWh</f>
        <v>0</v>
      </c>
      <c r="AD7">
        <f>'Total Fuel Use'!AH26*'Component Frac of Fuel Use'!$F24*BTU_per_TWh</f>
        <v>0</v>
      </c>
      <c r="AE7">
        <f>'Total Fuel Use'!AI26*'Component Frac of Fuel Use'!$F24*BTU_per_TWh</f>
        <v>0</v>
      </c>
      <c r="AF7">
        <f>'Total Fuel Use'!AJ26*'Component Frac of Fuel Use'!$F24*BTU_per_TWh</f>
        <v>0</v>
      </c>
      <c r="AG7">
        <f>'Total Fuel Use'!AK26*'Component Frac of Fuel Use'!$F24*BTU_per_TWh</f>
        <v>0</v>
      </c>
      <c r="AH7">
        <f>'Total Fuel Use'!AL26*'Component Frac of Fuel Use'!$F24*BTU_per_TWh</f>
        <v>0</v>
      </c>
      <c r="AI7">
        <f>'Total Fuel Use'!AM26*'Component Frac of Fuel Use'!$F24*BTU_per_TWh</f>
        <v>0</v>
      </c>
      <c r="AJ7">
        <f>'Total Fuel Use'!AN26*'Component Frac of Fuel Use'!$F24*BTU_per_TWh</f>
        <v>0</v>
      </c>
      <c r="AK7">
        <f>'Total Fuel Use'!AO26*'Component Frac of Fuel Use'!$F24*BTU_per_TWh</f>
        <v>0</v>
      </c>
      <c r="AL7">
        <f>'Total Fuel Use'!AP26*'Component Frac of Fuel Use'!$F24*BTU_per_TWh</f>
        <v>0</v>
      </c>
    </row>
  </sheetData>
  <pageMargins left="0.7" right="0.7" top="0.75" bottom="0.75" header="0.3" footer="0.3"/>
  <pageSetup orientation="portrait" horizontalDpi="1200" verticalDpi="12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N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4.5"/>
  <cols>
    <col min="1" max="1" width="25.90625" customWidth="1"/>
    <col min="2" max="2" width="10.26953125" customWidth="1"/>
  </cols>
  <sheetData>
    <row r="1" spans="1:40">
      <c r="A1" s="1" t="s">
        <v>1</v>
      </c>
      <c r="B1" s="1">
        <v>2014</v>
      </c>
      <c r="C1" s="1">
        <v>2015</v>
      </c>
      <c r="D1" s="1">
        <v>2016</v>
      </c>
      <c r="E1" s="1">
        <v>2017</v>
      </c>
      <c r="F1" s="1">
        <v>2018</v>
      </c>
      <c r="G1" s="1">
        <v>2019</v>
      </c>
      <c r="H1" s="1">
        <v>2020</v>
      </c>
      <c r="I1" s="1">
        <v>2021</v>
      </c>
      <c r="J1" s="1">
        <v>2022</v>
      </c>
      <c r="K1" s="1">
        <v>2023</v>
      </c>
      <c r="L1" s="1">
        <v>2024</v>
      </c>
      <c r="M1" s="1">
        <v>2025</v>
      </c>
      <c r="N1" s="1">
        <v>2026</v>
      </c>
      <c r="O1" s="1">
        <v>2027</v>
      </c>
      <c r="P1" s="1">
        <v>2028</v>
      </c>
      <c r="Q1" s="1">
        <v>2029</v>
      </c>
      <c r="R1" s="1">
        <v>2030</v>
      </c>
      <c r="S1" s="1">
        <v>2031</v>
      </c>
      <c r="T1" s="1">
        <v>2032</v>
      </c>
      <c r="U1" s="1">
        <v>2033</v>
      </c>
      <c r="V1" s="1">
        <v>2034</v>
      </c>
      <c r="W1" s="1">
        <v>2035</v>
      </c>
      <c r="X1" s="1">
        <v>2036</v>
      </c>
      <c r="Y1" s="1">
        <v>2037</v>
      </c>
      <c r="Z1" s="1">
        <v>2038</v>
      </c>
      <c r="AA1" s="1">
        <v>2039</v>
      </c>
      <c r="AB1" s="1">
        <v>2040</v>
      </c>
      <c r="AC1" s="1">
        <v>2041</v>
      </c>
      <c r="AD1" s="1">
        <v>2042</v>
      </c>
      <c r="AE1" s="1">
        <v>2043</v>
      </c>
      <c r="AF1" s="1">
        <v>2044</v>
      </c>
      <c r="AG1" s="1">
        <v>2045</v>
      </c>
      <c r="AH1" s="1">
        <v>2046</v>
      </c>
      <c r="AI1" s="1">
        <v>2047</v>
      </c>
      <c r="AJ1" s="1">
        <v>2048</v>
      </c>
      <c r="AK1" s="1">
        <v>2049</v>
      </c>
      <c r="AL1" s="1">
        <v>2050</v>
      </c>
      <c r="AM1" s="1"/>
      <c r="AN1" s="1"/>
    </row>
    <row r="2" spans="1:40">
      <c r="A2" s="1" t="s">
        <v>2</v>
      </c>
      <c r="B2">
        <f>'Total Fuel Use'!F31*'Component Frac of Fuel Use'!F11*BTU_per_TWh</f>
        <v>15448865937798.982</v>
      </c>
      <c r="C2">
        <f>'Total Fuel Use'!G31*'Component Frac of Fuel Use'!G11*BTU_per_TWh</f>
        <v>16385424238639.42</v>
      </c>
      <c r="D2">
        <f>'Total Fuel Use'!H31*'Component Frac of Fuel Use'!H11*BTU_per_TWh</f>
        <v>17348506697904.74</v>
      </c>
      <c r="E2">
        <f>'Total Fuel Use'!I31*'Component Frac of Fuel Use'!I11*BTU_per_TWh</f>
        <v>18338113315594.645</v>
      </c>
      <c r="F2">
        <f>'Total Fuel Use'!J31*'Component Frac of Fuel Use'!J11*BTU_per_TWh</f>
        <v>19354244091709.277</v>
      </c>
      <c r="G2">
        <f>'Total Fuel Use'!K31*'Component Frac of Fuel Use'!K11*BTU_per_TWh</f>
        <v>20396899026248.805</v>
      </c>
      <c r="H2">
        <f>'Total Fuel Use'!L31*'Component Frac of Fuel Use'!L11*BTU_per_TWh</f>
        <v>21466078119212.902</v>
      </c>
      <c r="I2">
        <f>'Total Fuel Use'!M31*'Component Frac of Fuel Use'!M11*BTU_per_TWh</f>
        <v>22303702012653.996</v>
      </c>
      <c r="J2">
        <f>'Total Fuel Use'!N31*'Component Frac of Fuel Use'!N11*BTU_per_TWh</f>
        <v>23153088793744.16</v>
      </c>
      <c r="K2">
        <f>'Total Fuel Use'!O31*'Component Frac of Fuel Use'!O11*BTU_per_TWh</f>
        <v>24014238462483.715</v>
      </c>
      <c r="L2">
        <f>'Total Fuel Use'!P31*'Component Frac of Fuel Use'!P11*BTU_per_TWh</f>
        <v>24887151018872.328</v>
      </c>
      <c r="M2">
        <f>'Total Fuel Use'!Q31*'Component Frac of Fuel Use'!Q11*BTU_per_TWh</f>
        <v>25771826462910.344</v>
      </c>
      <c r="N2">
        <f>'Total Fuel Use'!R31*'Component Frac of Fuel Use'!R11*BTU_per_TWh</f>
        <v>26668264794597.422</v>
      </c>
      <c r="O2">
        <f>'Total Fuel Use'!S31*'Component Frac of Fuel Use'!S11*BTU_per_TWh</f>
        <v>27576466013933.723</v>
      </c>
      <c r="P2">
        <f>'Total Fuel Use'!T31*'Component Frac of Fuel Use'!T11*BTU_per_TWh</f>
        <v>28496430120919.43</v>
      </c>
      <c r="Q2">
        <f>'Total Fuel Use'!U31*'Component Frac of Fuel Use'!U11*BTU_per_TWh</f>
        <v>29428157115554.199</v>
      </c>
      <c r="R2">
        <f>'Total Fuel Use'!V31*'Component Frac of Fuel Use'!V11*BTU_per_TWh</f>
        <v>30371646997838.363</v>
      </c>
      <c r="S2">
        <f>'Total Fuel Use'!W31*'Component Frac of Fuel Use'!W11*BTU_per_TWh</f>
        <v>31005563790834.418</v>
      </c>
      <c r="T2">
        <f>'Total Fuel Use'!X31*'Component Frac of Fuel Use'!X11*BTU_per_TWh</f>
        <v>31644783773134.121</v>
      </c>
      <c r="U2">
        <f>'Total Fuel Use'!Y31*'Component Frac of Fuel Use'!Y11*BTU_per_TWh</f>
        <v>32289306944737.129</v>
      </c>
      <c r="V2">
        <f>'Total Fuel Use'!Z31*'Component Frac of Fuel Use'!Z11*BTU_per_TWh</f>
        <v>32939133305643.434</v>
      </c>
      <c r="W2">
        <f>'Total Fuel Use'!AA31*'Component Frac of Fuel Use'!AA11*BTU_per_TWh</f>
        <v>33594262855852.848</v>
      </c>
      <c r="X2">
        <f>'Total Fuel Use'!AB31*'Component Frac of Fuel Use'!AB11*BTU_per_TWh</f>
        <v>34254695595365.746</v>
      </c>
      <c r="Y2">
        <f>'Total Fuel Use'!AC31*'Component Frac of Fuel Use'!AC11*BTU_per_TWh</f>
        <v>34920431524181.941</v>
      </c>
      <c r="Z2">
        <f>'Total Fuel Use'!AD31*'Component Frac of Fuel Use'!AD11*BTU_per_TWh</f>
        <v>35591470642301.25</v>
      </c>
      <c r="AA2">
        <f>'Total Fuel Use'!AE31*'Component Frac of Fuel Use'!AE11*BTU_per_TWh</f>
        <v>36267812949724.039</v>
      </c>
      <c r="AB2">
        <f>'Total Fuel Use'!AF31*'Component Frac of Fuel Use'!AF11*BTU_per_TWh</f>
        <v>36949458446450.125</v>
      </c>
      <c r="AC2">
        <f>'Total Fuel Use'!AG31*'Component Frac of Fuel Use'!AG11*BTU_per_TWh</f>
        <v>37524235879849.187</v>
      </c>
      <c r="AD2">
        <f>'Total Fuel Use'!AH31*'Component Frac of Fuel Use'!AH11*BTU_per_TWh</f>
        <v>38101437628358.523</v>
      </c>
      <c r="AE2">
        <f>'Total Fuel Use'!AI31*'Component Frac of Fuel Use'!AI11*BTU_per_TWh</f>
        <v>38681063691977.922</v>
      </c>
      <c r="AF2">
        <f>'Total Fuel Use'!AJ31*'Component Frac of Fuel Use'!AJ11*BTU_per_TWh</f>
        <v>39263114070707.219</v>
      </c>
      <c r="AG2">
        <f>'Total Fuel Use'!AK31*'Component Frac of Fuel Use'!AK11*BTU_per_TWh</f>
        <v>39847588764546.789</v>
      </c>
      <c r="AH2">
        <f>'Total Fuel Use'!AL31*'Component Frac of Fuel Use'!AL11*BTU_per_TWh</f>
        <v>40434487773496.437</v>
      </c>
      <c r="AI2">
        <f>'Total Fuel Use'!AM31*'Component Frac of Fuel Use'!AM11*BTU_per_TWh</f>
        <v>41023811097555.961</v>
      </c>
      <c r="AJ2">
        <f>'Total Fuel Use'!AN31*'Component Frac of Fuel Use'!AN11*BTU_per_TWh</f>
        <v>41615558736725.773</v>
      </c>
      <c r="AK2">
        <f>'Total Fuel Use'!AO31*'Component Frac of Fuel Use'!AO11*BTU_per_TWh</f>
        <v>42209730691005.648</v>
      </c>
      <c r="AL2">
        <f>'Total Fuel Use'!AP31*'Component Frac of Fuel Use'!AP11*BTU_per_TWh</f>
        <v>42806326960395.414</v>
      </c>
    </row>
    <row r="3" spans="1:40">
      <c r="A3" s="1" t="s">
        <v>3</v>
      </c>
      <c r="B3">
        <f>'Total Fuel Use'!F32*'Component Frac of Fuel Use'!$B20*BTU_per_TWh</f>
        <v>41485616658645.117</v>
      </c>
      <c r="C3">
        <f>'Total Fuel Use'!G32*'Component Frac of Fuel Use'!$B20*BTU_per_TWh</f>
        <v>41418632347570.875</v>
      </c>
      <c r="D3">
        <f>'Total Fuel Use'!H32*'Component Frac of Fuel Use'!$B20*BTU_per_TWh</f>
        <v>41351648036496.633</v>
      </c>
      <c r="E3">
        <f>'Total Fuel Use'!I32*'Component Frac of Fuel Use'!$B20*BTU_per_TWh</f>
        <v>41284663725422.398</v>
      </c>
      <c r="F3">
        <f>'Total Fuel Use'!J32*'Component Frac of Fuel Use'!$B20*BTU_per_TWh</f>
        <v>41217679414348.148</v>
      </c>
      <c r="G3">
        <f>'Total Fuel Use'!K32*'Component Frac of Fuel Use'!$B20*BTU_per_TWh</f>
        <v>41150695103273.914</v>
      </c>
      <c r="H3">
        <f>'Total Fuel Use'!L32*'Component Frac of Fuel Use'!$B20*BTU_per_TWh</f>
        <v>41083710792199.672</v>
      </c>
      <c r="I3">
        <f>'Total Fuel Use'!M32*'Component Frac of Fuel Use'!$B20*BTU_per_TWh</f>
        <v>41068825389738.734</v>
      </c>
      <c r="J3">
        <f>'Total Fuel Use'!N32*'Component Frac of Fuel Use'!$B20*BTU_per_TWh</f>
        <v>41053939987277.789</v>
      </c>
      <c r="K3">
        <f>'Total Fuel Use'!O32*'Component Frac of Fuel Use'!$B20*BTU_per_TWh</f>
        <v>41039054584816.844</v>
      </c>
      <c r="L3">
        <f>'Total Fuel Use'!P32*'Component Frac of Fuel Use'!$B20*BTU_per_TWh</f>
        <v>41024169182355.906</v>
      </c>
      <c r="M3">
        <f>'Total Fuel Use'!Q32*'Component Frac of Fuel Use'!$B20*BTU_per_TWh</f>
        <v>41009283779894.977</v>
      </c>
      <c r="N3">
        <f>'Total Fuel Use'!R32*'Component Frac of Fuel Use'!$B20*BTU_per_TWh</f>
        <v>40994398377434.023</v>
      </c>
      <c r="O3">
        <f>'Total Fuel Use'!S32*'Component Frac of Fuel Use'!$B20*BTU_per_TWh</f>
        <v>40979512974973.086</v>
      </c>
      <c r="P3">
        <f>'Total Fuel Use'!T32*'Component Frac of Fuel Use'!$B20*BTU_per_TWh</f>
        <v>40964627572512.141</v>
      </c>
      <c r="Q3">
        <f>'Total Fuel Use'!U32*'Component Frac of Fuel Use'!$B20*BTU_per_TWh</f>
        <v>40949742170051.203</v>
      </c>
      <c r="R3">
        <f>'Total Fuel Use'!V32*'Component Frac of Fuel Use'!$B20*BTU_per_TWh</f>
        <v>40934856767590.258</v>
      </c>
      <c r="S3">
        <f>'Total Fuel Use'!W32*'Component Frac of Fuel Use'!$B20*BTU_per_TWh</f>
        <v>40942299468820.734</v>
      </c>
      <c r="T3">
        <f>'Total Fuel Use'!X32*'Component Frac of Fuel Use'!$B20*BTU_per_TWh</f>
        <v>40949742170051.203</v>
      </c>
      <c r="U3">
        <f>'Total Fuel Use'!Y32*'Component Frac of Fuel Use'!$B20*BTU_per_TWh</f>
        <v>40957184871281.672</v>
      </c>
      <c r="V3">
        <f>'Total Fuel Use'!Z32*'Component Frac of Fuel Use'!$B20*BTU_per_TWh</f>
        <v>40964627572512.141</v>
      </c>
      <c r="W3">
        <f>'Total Fuel Use'!AA32*'Component Frac of Fuel Use'!$B20*BTU_per_TWh</f>
        <v>40972070273742.609</v>
      </c>
      <c r="X3">
        <f>'Total Fuel Use'!AB32*'Component Frac of Fuel Use'!$B20*BTU_per_TWh</f>
        <v>40979512974973.086</v>
      </c>
      <c r="Y3">
        <f>'Total Fuel Use'!AC32*'Component Frac of Fuel Use'!$B20*BTU_per_TWh</f>
        <v>40986955676203.547</v>
      </c>
      <c r="Z3">
        <f>'Total Fuel Use'!AD32*'Component Frac of Fuel Use'!$B20*BTU_per_TWh</f>
        <v>40994398377434.016</v>
      </c>
      <c r="AA3">
        <f>'Total Fuel Use'!AE32*'Component Frac of Fuel Use'!$B20*BTU_per_TWh</f>
        <v>41001841078664.484</v>
      </c>
      <c r="AB3">
        <f>'Total Fuel Use'!AF32*'Component Frac of Fuel Use'!$B20*BTU_per_TWh</f>
        <v>41009283779894.961</v>
      </c>
      <c r="AC3">
        <f>'Total Fuel Use'!AG32*'Component Frac of Fuel Use'!$B20*BTU_per_TWh</f>
        <v>41009283779894.961</v>
      </c>
      <c r="AD3">
        <f>'Total Fuel Use'!AH32*'Component Frac of Fuel Use'!$B20*BTU_per_TWh</f>
        <v>41009283779894.961</v>
      </c>
      <c r="AE3">
        <f>'Total Fuel Use'!AI32*'Component Frac of Fuel Use'!$B20*BTU_per_TWh</f>
        <v>41009283779894.961</v>
      </c>
      <c r="AF3">
        <f>'Total Fuel Use'!AJ32*'Component Frac of Fuel Use'!$B20*BTU_per_TWh</f>
        <v>41009283779894.961</v>
      </c>
      <c r="AG3">
        <f>'Total Fuel Use'!AK32*'Component Frac of Fuel Use'!$B20*BTU_per_TWh</f>
        <v>41009283779894.961</v>
      </c>
      <c r="AH3">
        <f>'Total Fuel Use'!AL32*'Component Frac of Fuel Use'!$B20*BTU_per_TWh</f>
        <v>41009283779894.945</v>
      </c>
      <c r="AI3">
        <f>'Total Fuel Use'!AM32*'Component Frac of Fuel Use'!$B20*BTU_per_TWh</f>
        <v>41009283779894.945</v>
      </c>
      <c r="AJ3">
        <f>'Total Fuel Use'!AN32*'Component Frac of Fuel Use'!$B20*BTU_per_TWh</f>
        <v>41009283779894.945</v>
      </c>
      <c r="AK3">
        <f>'Total Fuel Use'!AO32*'Component Frac of Fuel Use'!$B20*BTU_per_TWh</f>
        <v>41009283779894.945</v>
      </c>
      <c r="AL3">
        <f>'Total Fuel Use'!AP32*'Component Frac of Fuel Use'!$B20*BTU_per_TWh</f>
        <v>41009283779894.945</v>
      </c>
    </row>
    <row r="4" spans="1:40">
      <c r="A4" s="1" t="s">
        <v>4</v>
      </c>
      <c r="B4">
        <f>'Total Fuel Use'!F33*'Component Frac of Fuel Use'!$B21*BTU_per_TWh</f>
        <v>3765604667124.1885</v>
      </c>
      <c r="C4">
        <f>'Total Fuel Use'!G33*'Component Frac of Fuel Use'!$B21*BTU_per_TWh</f>
        <v>3759524573474.3652</v>
      </c>
      <c r="D4">
        <f>'Total Fuel Use'!H33*'Component Frac of Fuel Use'!$B21*BTU_per_TWh</f>
        <v>3753444479824.5415</v>
      </c>
      <c r="E4">
        <f>'Total Fuel Use'!I33*'Component Frac of Fuel Use'!$B21*BTU_per_TWh</f>
        <v>3747364386174.7173</v>
      </c>
      <c r="F4">
        <f>'Total Fuel Use'!J33*'Component Frac of Fuel Use'!$B21*BTU_per_TWh</f>
        <v>3741284292524.894</v>
      </c>
      <c r="G4">
        <f>'Total Fuel Use'!K33*'Component Frac of Fuel Use'!$B21*BTU_per_TWh</f>
        <v>3735204198875.0698</v>
      </c>
      <c r="H4">
        <f>'Total Fuel Use'!L33*'Component Frac of Fuel Use'!$B21*BTU_per_TWh</f>
        <v>3729124105225.2461</v>
      </c>
      <c r="I4">
        <f>'Total Fuel Use'!M33*'Component Frac of Fuel Use'!$B21*BTU_per_TWh</f>
        <v>3727772973303.063</v>
      </c>
      <c r="J4">
        <f>'Total Fuel Use'!N33*'Component Frac of Fuel Use'!$B21*BTU_per_TWh</f>
        <v>3726421841380.8804</v>
      </c>
      <c r="K4">
        <f>'Total Fuel Use'!O33*'Component Frac of Fuel Use'!$B21*BTU_per_TWh</f>
        <v>3725070709458.6973</v>
      </c>
      <c r="L4">
        <f>'Total Fuel Use'!P33*'Component Frac of Fuel Use'!$B21*BTU_per_TWh</f>
        <v>3723719577536.5142</v>
      </c>
      <c r="M4">
        <f>'Total Fuel Use'!Q33*'Component Frac of Fuel Use'!$B21*BTU_per_TWh</f>
        <v>3722368445614.3311</v>
      </c>
      <c r="N4">
        <f>'Total Fuel Use'!R33*'Component Frac of Fuel Use'!$B21*BTU_per_TWh</f>
        <v>3721017313692.1475</v>
      </c>
      <c r="O4">
        <f>'Total Fuel Use'!S33*'Component Frac of Fuel Use'!$B21*BTU_per_TWh</f>
        <v>3719666181769.9653</v>
      </c>
      <c r="P4">
        <f>'Total Fuel Use'!T33*'Component Frac of Fuel Use'!$B21*BTU_per_TWh</f>
        <v>3718315049847.7822</v>
      </c>
      <c r="Q4">
        <f>'Total Fuel Use'!U33*'Component Frac of Fuel Use'!$B21*BTU_per_TWh</f>
        <v>3716963917925.5986</v>
      </c>
      <c r="R4">
        <f>'Total Fuel Use'!V33*'Component Frac of Fuel Use'!$B21*BTU_per_TWh</f>
        <v>3715612786003.4155</v>
      </c>
      <c r="S4">
        <f>'Total Fuel Use'!W33*'Component Frac of Fuel Use'!$B21*BTU_per_TWh</f>
        <v>3716288351964.5068</v>
      </c>
      <c r="T4">
        <f>'Total Fuel Use'!X33*'Component Frac of Fuel Use'!$B21*BTU_per_TWh</f>
        <v>3716963917925.5986</v>
      </c>
      <c r="U4">
        <f>'Total Fuel Use'!Y33*'Component Frac of Fuel Use'!$B21*BTU_per_TWh</f>
        <v>3717639483886.6909</v>
      </c>
      <c r="V4">
        <f>'Total Fuel Use'!Z33*'Component Frac of Fuel Use'!$B21*BTU_per_TWh</f>
        <v>3718315049847.7822</v>
      </c>
      <c r="W4">
        <f>'Total Fuel Use'!AA33*'Component Frac of Fuel Use'!$B21*BTU_per_TWh</f>
        <v>3718990615808.873</v>
      </c>
      <c r="X4">
        <f>'Total Fuel Use'!AB33*'Component Frac of Fuel Use'!$B21*BTU_per_TWh</f>
        <v>3719666181769.9644</v>
      </c>
      <c r="Y4">
        <f>'Total Fuel Use'!AC33*'Component Frac of Fuel Use'!$B21*BTU_per_TWh</f>
        <v>3720341747731.0557</v>
      </c>
      <c r="Z4">
        <f>'Total Fuel Use'!AD33*'Component Frac of Fuel Use'!$B21*BTU_per_TWh</f>
        <v>3721017313692.1475</v>
      </c>
      <c r="AA4">
        <f>'Total Fuel Use'!AE33*'Component Frac of Fuel Use'!$B21*BTU_per_TWh</f>
        <v>3721692879653.2397</v>
      </c>
      <c r="AB4">
        <f>'Total Fuel Use'!AF33*'Component Frac of Fuel Use'!$B21*BTU_per_TWh</f>
        <v>3722368445614.3311</v>
      </c>
      <c r="AC4">
        <f>'Total Fuel Use'!AG33*'Component Frac of Fuel Use'!$B21*BTU_per_TWh</f>
        <v>3722368445614.3311</v>
      </c>
      <c r="AD4">
        <f>'Total Fuel Use'!AH33*'Component Frac of Fuel Use'!$B21*BTU_per_TWh</f>
        <v>3722368445614.3311</v>
      </c>
      <c r="AE4">
        <f>'Total Fuel Use'!AI33*'Component Frac of Fuel Use'!$B21*BTU_per_TWh</f>
        <v>3722368445614.3311</v>
      </c>
      <c r="AF4">
        <f>'Total Fuel Use'!AJ33*'Component Frac of Fuel Use'!$B21*BTU_per_TWh</f>
        <v>3722368445614.3311</v>
      </c>
      <c r="AG4">
        <f>'Total Fuel Use'!AK33*'Component Frac of Fuel Use'!$B21*BTU_per_TWh</f>
        <v>3722368445614.3311</v>
      </c>
      <c r="AH4">
        <f>'Total Fuel Use'!AL33*'Component Frac of Fuel Use'!$B21*BTU_per_TWh</f>
        <v>3722368445614.3311</v>
      </c>
      <c r="AI4">
        <f>'Total Fuel Use'!AM33*'Component Frac of Fuel Use'!$B21*BTU_per_TWh</f>
        <v>3722368445614.3311</v>
      </c>
      <c r="AJ4">
        <f>'Total Fuel Use'!AN33*'Component Frac of Fuel Use'!$B21*BTU_per_TWh</f>
        <v>3722368445614.3311</v>
      </c>
      <c r="AK4">
        <f>'Total Fuel Use'!AO33*'Component Frac of Fuel Use'!$B21*BTU_per_TWh</f>
        <v>3722368445614.3311</v>
      </c>
      <c r="AL4">
        <f>'Total Fuel Use'!AP33*'Component Frac of Fuel Use'!$B21*BTU_per_TWh</f>
        <v>3722368445614.3311</v>
      </c>
    </row>
    <row r="5" spans="1:40">
      <c r="A5" s="1" t="s">
        <v>5</v>
      </c>
      <c r="B5">
        <f>'Total Fuel Use'!F34*'Component Frac of Fuel Use'!$B22*BTU_per_TWh</f>
        <v>332606034056.11035</v>
      </c>
      <c r="C5">
        <f>'Total Fuel Use'!G34*'Component Frac of Fuel Use'!$B22*BTU_per_TWh</f>
        <v>332068995249.77649</v>
      </c>
      <c r="D5">
        <f>'Total Fuel Use'!H34*'Component Frac of Fuel Use'!$B22*BTU_per_TWh</f>
        <v>331531956443.44263</v>
      </c>
      <c r="E5">
        <f>'Total Fuel Use'!I34*'Component Frac of Fuel Use'!$B22*BTU_per_TWh</f>
        <v>330994917637.10876</v>
      </c>
      <c r="F5">
        <f>'Total Fuel Use'!J34*'Component Frac of Fuel Use'!$B22*BTU_per_TWh</f>
        <v>330457878830.7749</v>
      </c>
      <c r="G5">
        <f>'Total Fuel Use'!K34*'Component Frac of Fuel Use'!$B22*BTU_per_TWh</f>
        <v>329920840024.44104</v>
      </c>
      <c r="H5">
        <f>'Total Fuel Use'!L34*'Component Frac of Fuel Use'!$B22*BTU_per_TWh</f>
        <v>329383801218.10712</v>
      </c>
      <c r="I5">
        <f>'Total Fuel Use'!M34*'Component Frac of Fuel Use'!$B22*BTU_per_TWh</f>
        <v>329264459261.14404</v>
      </c>
      <c r="J5">
        <f>'Total Fuel Use'!N34*'Component Frac of Fuel Use'!$B22*BTU_per_TWh</f>
        <v>329145117304.18097</v>
      </c>
      <c r="K5">
        <f>'Total Fuel Use'!O34*'Component Frac of Fuel Use'!$B22*BTU_per_TWh</f>
        <v>329025775347.2179</v>
      </c>
      <c r="L5">
        <f>'Total Fuel Use'!P34*'Component Frac of Fuel Use'!$B22*BTU_per_TWh</f>
        <v>328906433390.25482</v>
      </c>
      <c r="M5">
        <f>'Total Fuel Use'!Q34*'Component Frac of Fuel Use'!$B22*BTU_per_TWh</f>
        <v>328787091433.29175</v>
      </c>
      <c r="N5">
        <f>'Total Fuel Use'!R34*'Component Frac of Fuel Use'!$B22*BTU_per_TWh</f>
        <v>328667749476.32867</v>
      </c>
      <c r="O5">
        <f>'Total Fuel Use'!S34*'Component Frac of Fuel Use'!$B22*BTU_per_TWh</f>
        <v>328548407519.3656</v>
      </c>
      <c r="P5">
        <f>'Total Fuel Use'!T34*'Component Frac of Fuel Use'!$B22*BTU_per_TWh</f>
        <v>328429065562.40253</v>
      </c>
      <c r="Q5">
        <f>'Total Fuel Use'!U34*'Component Frac of Fuel Use'!$B22*BTU_per_TWh</f>
        <v>328309723605.43945</v>
      </c>
      <c r="R5">
        <f>'Total Fuel Use'!V34*'Component Frac of Fuel Use'!$B22*BTU_per_TWh</f>
        <v>328190381648.47638</v>
      </c>
      <c r="S5">
        <f>'Total Fuel Use'!W34*'Component Frac of Fuel Use'!$B22*BTU_per_TWh</f>
        <v>328250052626.95789</v>
      </c>
      <c r="T5">
        <f>'Total Fuel Use'!X34*'Component Frac of Fuel Use'!$B22*BTU_per_TWh</f>
        <v>328309723605.43945</v>
      </c>
      <c r="U5">
        <f>'Total Fuel Use'!Y34*'Component Frac of Fuel Use'!$B22*BTU_per_TWh</f>
        <v>328369394583.92096</v>
      </c>
      <c r="V5">
        <f>'Total Fuel Use'!Z34*'Component Frac of Fuel Use'!$B22*BTU_per_TWh</f>
        <v>328429065562.40247</v>
      </c>
      <c r="W5">
        <f>'Total Fuel Use'!AA34*'Component Frac of Fuel Use'!$B22*BTU_per_TWh</f>
        <v>328488736540.88403</v>
      </c>
      <c r="X5">
        <f>'Total Fuel Use'!AB34*'Component Frac of Fuel Use'!$B22*BTU_per_TWh</f>
        <v>328548407519.3656</v>
      </c>
      <c r="Y5">
        <f>'Total Fuel Use'!AC34*'Component Frac of Fuel Use'!$B22*BTU_per_TWh</f>
        <v>328608078497.84711</v>
      </c>
      <c r="Z5">
        <f>'Total Fuel Use'!AD34*'Component Frac of Fuel Use'!$B22*BTU_per_TWh</f>
        <v>328667749476.32861</v>
      </c>
      <c r="AA5">
        <f>'Total Fuel Use'!AE34*'Component Frac of Fuel Use'!$B22*BTU_per_TWh</f>
        <v>328727420454.81018</v>
      </c>
      <c r="AB5">
        <f>'Total Fuel Use'!AF34*'Component Frac of Fuel Use'!$B22*BTU_per_TWh</f>
        <v>328787091433.29169</v>
      </c>
      <c r="AC5">
        <f>'Total Fuel Use'!AG34*'Component Frac of Fuel Use'!$B22*BTU_per_TWh</f>
        <v>328787091433.29169</v>
      </c>
      <c r="AD5">
        <f>'Total Fuel Use'!AH34*'Component Frac of Fuel Use'!$B22*BTU_per_TWh</f>
        <v>328787091433.29169</v>
      </c>
      <c r="AE5">
        <f>'Total Fuel Use'!AI34*'Component Frac of Fuel Use'!$B22*BTU_per_TWh</f>
        <v>328787091433.29169</v>
      </c>
      <c r="AF5">
        <f>'Total Fuel Use'!AJ34*'Component Frac of Fuel Use'!$B22*BTU_per_TWh</f>
        <v>328787091433.29169</v>
      </c>
      <c r="AG5">
        <f>'Total Fuel Use'!AK34*'Component Frac of Fuel Use'!$B22*BTU_per_TWh</f>
        <v>328787091433.29163</v>
      </c>
      <c r="AH5">
        <f>'Total Fuel Use'!AL34*'Component Frac of Fuel Use'!$B22*BTU_per_TWh</f>
        <v>328787091433.29163</v>
      </c>
      <c r="AI5">
        <f>'Total Fuel Use'!AM34*'Component Frac of Fuel Use'!$B22*BTU_per_TWh</f>
        <v>328787091433.29163</v>
      </c>
      <c r="AJ5">
        <f>'Total Fuel Use'!AN34*'Component Frac of Fuel Use'!$B22*BTU_per_TWh</f>
        <v>328787091433.29163</v>
      </c>
      <c r="AK5">
        <f>'Total Fuel Use'!AO34*'Component Frac of Fuel Use'!$B22*BTU_per_TWh</f>
        <v>328787091433.29163</v>
      </c>
      <c r="AL5">
        <f>'Total Fuel Use'!AP34*'Component Frac of Fuel Use'!$B22*BTU_per_TWh</f>
        <v>328787091433.29163</v>
      </c>
    </row>
    <row r="6" spans="1:40">
      <c r="A6" s="1" t="s">
        <v>7</v>
      </c>
      <c r="B6">
        <f>'Total Fuel Use'!F35*'Component Frac of Fuel Use'!$B23*BTU_per_TWh</f>
        <v>61610967664643.453</v>
      </c>
      <c r="C6">
        <f>'Total Fuel Use'!G35*'Component Frac of Fuel Use'!$B23*BTU_per_TWh</f>
        <v>61511488168952.422</v>
      </c>
      <c r="D6">
        <f>'Total Fuel Use'!H35*'Component Frac of Fuel Use'!$B23*BTU_per_TWh</f>
        <v>61412008673261.391</v>
      </c>
      <c r="E6">
        <f>'Total Fuel Use'!I35*'Component Frac of Fuel Use'!$B23*BTU_per_TWh</f>
        <v>61312529177570.367</v>
      </c>
      <c r="F6">
        <f>'Total Fuel Use'!J35*'Component Frac of Fuel Use'!$B23*BTU_per_TWh</f>
        <v>61213049681879.336</v>
      </c>
      <c r="G6">
        <f>'Total Fuel Use'!K35*'Component Frac of Fuel Use'!$B23*BTU_per_TWh</f>
        <v>61113570186188.305</v>
      </c>
      <c r="H6">
        <f>'Total Fuel Use'!L35*'Component Frac of Fuel Use'!$B23*BTU_per_TWh</f>
        <v>61014090690497.273</v>
      </c>
      <c r="I6">
        <f>'Total Fuel Use'!M35*'Component Frac of Fuel Use'!$B23*BTU_per_TWh</f>
        <v>60991984135899.273</v>
      </c>
      <c r="J6">
        <f>'Total Fuel Use'!N35*'Component Frac of Fuel Use'!$B23*BTU_per_TWh</f>
        <v>60969877581301.266</v>
      </c>
      <c r="K6">
        <f>'Total Fuel Use'!O35*'Component Frac of Fuel Use'!$B23*BTU_per_TWh</f>
        <v>60947771026703.266</v>
      </c>
      <c r="L6">
        <f>'Total Fuel Use'!P35*'Component Frac of Fuel Use'!$B23*BTU_per_TWh</f>
        <v>60925664472105.258</v>
      </c>
      <c r="M6">
        <f>'Total Fuel Use'!Q35*'Component Frac of Fuel Use'!$B23*BTU_per_TWh</f>
        <v>60903557917507.258</v>
      </c>
      <c r="N6">
        <f>'Total Fuel Use'!R35*'Component Frac of Fuel Use'!$B23*BTU_per_TWh</f>
        <v>60881451362909.242</v>
      </c>
      <c r="O6">
        <f>'Total Fuel Use'!S35*'Component Frac of Fuel Use'!$B23*BTU_per_TWh</f>
        <v>60859344808311.234</v>
      </c>
      <c r="P6">
        <f>'Total Fuel Use'!T35*'Component Frac of Fuel Use'!$B23*BTU_per_TWh</f>
        <v>60837238253713.234</v>
      </c>
      <c r="Q6">
        <f>'Total Fuel Use'!U35*'Component Frac of Fuel Use'!$B23*BTU_per_TWh</f>
        <v>60815131699115.227</v>
      </c>
      <c r="R6">
        <f>'Total Fuel Use'!V35*'Component Frac of Fuel Use'!$B23*BTU_per_TWh</f>
        <v>60793025144517.227</v>
      </c>
      <c r="S6">
        <f>'Total Fuel Use'!W35*'Component Frac of Fuel Use'!$B23*BTU_per_TWh</f>
        <v>60804078421816.227</v>
      </c>
      <c r="T6">
        <f>'Total Fuel Use'!X35*'Component Frac of Fuel Use'!$B23*BTU_per_TWh</f>
        <v>60815131699115.227</v>
      </c>
      <c r="U6">
        <f>'Total Fuel Use'!Y35*'Component Frac of Fuel Use'!$B23*BTU_per_TWh</f>
        <v>60826184976414.242</v>
      </c>
      <c r="V6">
        <f>'Total Fuel Use'!Z35*'Component Frac of Fuel Use'!$B23*BTU_per_TWh</f>
        <v>60837238253713.234</v>
      </c>
      <c r="W6">
        <f>'Total Fuel Use'!AA35*'Component Frac of Fuel Use'!$B23*BTU_per_TWh</f>
        <v>60848291531012.234</v>
      </c>
      <c r="X6">
        <f>'Total Fuel Use'!AB35*'Component Frac of Fuel Use'!$B23*BTU_per_TWh</f>
        <v>60859344808311.234</v>
      </c>
      <c r="Y6">
        <f>'Total Fuel Use'!AC35*'Component Frac of Fuel Use'!$B23*BTU_per_TWh</f>
        <v>60870398085610.25</v>
      </c>
      <c r="Z6">
        <f>'Total Fuel Use'!AD35*'Component Frac of Fuel Use'!$B23*BTU_per_TWh</f>
        <v>60881451362909.242</v>
      </c>
      <c r="AA6">
        <f>'Total Fuel Use'!AE35*'Component Frac of Fuel Use'!$B23*BTU_per_TWh</f>
        <v>60892504640208.242</v>
      </c>
      <c r="AB6">
        <f>'Total Fuel Use'!AF35*'Component Frac of Fuel Use'!$B23*BTU_per_TWh</f>
        <v>60903557917507.258</v>
      </c>
      <c r="AC6">
        <f>'Total Fuel Use'!AG35*'Component Frac of Fuel Use'!$B23*BTU_per_TWh</f>
        <v>60903557917507.258</v>
      </c>
      <c r="AD6">
        <f>'Total Fuel Use'!AH35*'Component Frac of Fuel Use'!$B23*BTU_per_TWh</f>
        <v>60903557917507.258</v>
      </c>
      <c r="AE6">
        <f>'Total Fuel Use'!AI35*'Component Frac of Fuel Use'!$B23*BTU_per_TWh</f>
        <v>60903557917507.258</v>
      </c>
      <c r="AF6">
        <f>'Total Fuel Use'!AJ35*'Component Frac of Fuel Use'!$B23*BTU_per_TWh</f>
        <v>60903557917507.258</v>
      </c>
      <c r="AG6">
        <f>'Total Fuel Use'!AK35*'Component Frac of Fuel Use'!$B23*BTU_per_TWh</f>
        <v>60903557917507.242</v>
      </c>
      <c r="AH6">
        <f>'Total Fuel Use'!AL35*'Component Frac of Fuel Use'!$B23*BTU_per_TWh</f>
        <v>60903557917507.242</v>
      </c>
      <c r="AI6">
        <f>'Total Fuel Use'!AM35*'Component Frac of Fuel Use'!$B23*BTU_per_TWh</f>
        <v>60903557917507.242</v>
      </c>
      <c r="AJ6">
        <f>'Total Fuel Use'!AN35*'Component Frac of Fuel Use'!$B23*BTU_per_TWh</f>
        <v>60903557917507.242</v>
      </c>
      <c r="AK6">
        <f>'Total Fuel Use'!AO35*'Component Frac of Fuel Use'!$B23*BTU_per_TWh</f>
        <v>60903557917507.242</v>
      </c>
      <c r="AL6">
        <f>'Total Fuel Use'!AP35*'Component Frac of Fuel Use'!$B23*BTU_per_TWh</f>
        <v>60903557917507.242</v>
      </c>
    </row>
    <row r="7" spans="1:40">
      <c r="A7" s="1" t="s">
        <v>15</v>
      </c>
      <c r="B7">
        <f>'Total Fuel Use'!F36*'Component Frac of Fuel Use'!$B24*BTU_per_TWh</f>
        <v>19779239106685.617</v>
      </c>
      <c r="C7">
        <f>'Total Fuel Use'!G36*'Component Frac of Fuel Use'!$B24*BTU_per_TWh</f>
        <v>19747302767977.297</v>
      </c>
      <c r="D7">
        <f>'Total Fuel Use'!H36*'Component Frac of Fuel Use'!$B24*BTU_per_TWh</f>
        <v>19715366429268.977</v>
      </c>
      <c r="E7">
        <f>'Total Fuel Use'!I36*'Component Frac of Fuel Use'!$B24*BTU_per_TWh</f>
        <v>19683430090560.656</v>
      </c>
      <c r="F7">
        <f>'Total Fuel Use'!J36*'Component Frac of Fuel Use'!$B24*BTU_per_TWh</f>
        <v>19651493751852.336</v>
      </c>
      <c r="G7">
        <f>'Total Fuel Use'!K36*'Component Frac of Fuel Use'!$B24*BTU_per_TWh</f>
        <v>19619557413144.02</v>
      </c>
      <c r="H7">
        <f>'Total Fuel Use'!L36*'Component Frac of Fuel Use'!$B24*BTU_per_TWh</f>
        <v>19587621074435.699</v>
      </c>
      <c r="I7">
        <f>'Total Fuel Use'!M36*'Component Frac of Fuel Use'!$B24*BTU_per_TWh</f>
        <v>19580524110278.293</v>
      </c>
      <c r="J7">
        <f>'Total Fuel Use'!N36*'Component Frac of Fuel Use'!$B24*BTU_per_TWh</f>
        <v>19573427146120.891</v>
      </c>
      <c r="K7">
        <f>'Total Fuel Use'!O36*'Component Frac of Fuel Use'!$B24*BTU_per_TWh</f>
        <v>19566330181963.488</v>
      </c>
      <c r="L7">
        <f>'Total Fuel Use'!P36*'Component Frac of Fuel Use'!$B24*BTU_per_TWh</f>
        <v>19559233217806.086</v>
      </c>
      <c r="M7">
        <f>'Total Fuel Use'!Q36*'Component Frac of Fuel Use'!$B24*BTU_per_TWh</f>
        <v>19552136253648.68</v>
      </c>
      <c r="N7">
        <f>'Total Fuel Use'!R36*'Component Frac of Fuel Use'!$B24*BTU_per_TWh</f>
        <v>19545039289491.277</v>
      </c>
      <c r="O7">
        <f>'Total Fuel Use'!S36*'Component Frac of Fuel Use'!$B24*BTU_per_TWh</f>
        <v>19537942325333.875</v>
      </c>
      <c r="P7">
        <f>'Total Fuel Use'!T36*'Component Frac of Fuel Use'!$B24*BTU_per_TWh</f>
        <v>19530845361176.469</v>
      </c>
      <c r="Q7">
        <f>'Total Fuel Use'!U36*'Component Frac of Fuel Use'!$B24*BTU_per_TWh</f>
        <v>19523748397019.066</v>
      </c>
      <c r="R7">
        <f>'Total Fuel Use'!V36*'Component Frac of Fuel Use'!$B24*BTU_per_TWh</f>
        <v>19516651432861.66</v>
      </c>
      <c r="S7">
        <f>'Total Fuel Use'!W36*'Component Frac of Fuel Use'!$B24*BTU_per_TWh</f>
        <v>19520199914940.363</v>
      </c>
      <c r="T7">
        <f>'Total Fuel Use'!X36*'Component Frac of Fuel Use'!$B24*BTU_per_TWh</f>
        <v>19523748397019.062</v>
      </c>
      <c r="U7">
        <f>'Total Fuel Use'!Y36*'Component Frac of Fuel Use'!$B24*BTU_per_TWh</f>
        <v>19527296879097.766</v>
      </c>
      <c r="V7">
        <f>'Total Fuel Use'!Z36*'Component Frac of Fuel Use'!$B24*BTU_per_TWh</f>
        <v>19530845361176.469</v>
      </c>
      <c r="W7">
        <f>'Total Fuel Use'!AA36*'Component Frac of Fuel Use'!$B24*BTU_per_TWh</f>
        <v>19534393843255.168</v>
      </c>
      <c r="X7">
        <f>'Total Fuel Use'!AB36*'Component Frac of Fuel Use'!$B24*BTU_per_TWh</f>
        <v>19537942325333.871</v>
      </c>
      <c r="Y7">
        <f>'Total Fuel Use'!AC36*'Component Frac of Fuel Use'!$B24*BTU_per_TWh</f>
        <v>19541490807412.574</v>
      </c>
      <c r="Z7">
        <f>'Total Fuel Use'!AD36*'Component Frac of Fuel Use'!$B24*BTU_per_TWh</f>
        <v>19545039289491.277</v>
      </c>
      <c r="AA7">
        <f>'Total Fuel Use'!AE36*'Component Frac of Fuel Use'!$B24*BTU_per_TWh</f>
        <v>19548587771569.977</v>
      </c>
      <c r="AB7">
        <f>'Total Fuel Use'!AF36*'Component Frac of Fuel Use'!$B24*BTU_per_TWh</f>
        <v>19552136253648.676</v>
      </c>
      <c r="AC7">
        <f>'Total Fuel Use'!AG36*'Component Frac of Fuel Use'!$B24*BTU_per_TWh</f>
        <v>19552136253648.676</v>
      </c>
      <c r="AD7">
        <f>'Total Fuel Use'!AH36*'Component Frac of Fuel Use'!$B24*BTU_per_TWh</f>
        <v>19552136253648.676</v>
      </c>
      <c r="AE7">
        <f>'Total Fuel Use'!AI36*'Component Frac of Fuel Use'!$B24*BTU_per_TWh</f>
        <v>19552136253648.676</v>
      </c>
      <c r="AF7">
        <f>'Total Fuel Use'!AJ36*'Component Frac of Fuel Use'!$B24*BTU_per_TWh</f>
        <v>19552136253648.676</v>
      </c>
      <c r="AG7">
        <f>'Total Fuel Use'!AK36*'Component Frac of Fuel Use'!$B24*BTU_per_TWh</f>
        <v>19552136253648.676</v>
      </c>
      <c r="AH7">
        <f>'Total Fuel Use'!AL36*'Component Frac of Fuel Use'!$B24*BTU_per_TWh</f>
        <v>19552136253648.676</v>
      </c>
      <c r="AI7">
        <f>'Total Fuel Use'!AM36*'Component Frac of Fuel Use'!$B24*BTU_per_TWh</f>
        <v>19552136253648.676</v>
      </c>
      <c r="AJ7">
        <f>'Total Fuel Use'!AN36*'Component Frac of Fuel Use'!$B24*BTU_per_TWh</f>
        <v>19552136253648.676</v>
      </c>
      <c r="AK7">
        <f>'Total Fuel Use'!AO36*'Component Frac of Fuel Use'!$B24*BTU_per_TWh</f>
        <v>19552136253648.676</v>
      </c>
      <c r="AL7">
        <f>'Total Fuel Use'!AP36*'Component Frac of Fuel Use'!$B24*BTU_per_TWh</f>
        <v>19552136253648.676</v>
      </c>
    </row>
  </sheetData>
  <pageMargins left="0.7" right="0.7" top="0.75" bottom="0.75" header="0.3" footer="0.3"/>
  <pageSetup orientation="portrait" horizontalDpi="1200" verticalDpi="12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N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4.5"/>
  <cols>
    <col min="1" max="1" width="25.90625" customWidth="1"/>
    <col min="2" max="2" width="10.36328125" customWidth="1"/>
  </cols>
  <sheetData>
    <row r="1" spans="1:40">
      <c r="A1" s="1" t="s">
        <v>1</v>
      </c>
      <c r="B1" s="1">
        <v>2014</v>
      </c>
      <c r="C1" s="1">
        <v>2015</v>
      </c>
      <c r="D1" s="1">
        <v>2016</v>
      </c>
      <c r="E1" s="1">
        <v>2017</v>
      </c>
      <c r="F1" s="1">
        <v>2018</v>
      </c>
      <c r="G1" s="1">
        <v>2019</v>
      </c>
      <c r="H1" s="1">
        <v>2020</v>
      </c>
      <c r="I1" s="1">
        <v>2021</v>
      </c>
      <c r="J1" s="1">
        <v>2022</v>
      </c>
      <c r="K1" s="1">
        <v>2023</v>
      </c>
      <c r="L1" s="1">
        <v>2024</v>
      </c>
      <c r="M1" s="1">
        <v>2025</v>
      </c>
      <c r="N1" s="1">
        <v>2026</v>
      </c>
      <c r="O1" s="1">
        <v>2027</v>
      </c>
      <c r="P1" s="1">
        <v>2028</v>
      </c>
      <c r="Q1" s="1">
        <v>2029</v>
      </c>
      <c r="R1" s="1">
        <v>2030</v>
      </c>
      <c r="S1" s="1">
        <v>2031</v>
      </c>
      <c r="T1" s="1">
        <v>2032</v>
      </c>
      <c r="U1" s="1">
        <v>2033</v>
      </c>
      <c r="V1" s="1">
        <v>2034</v>
      </c>
      <c r="W1" s="1">
        <v>2035</v>
      </c>
      <c r="X1" s="1">
        <v>2036</v>
      </c>
      <c r="Y1" s="1">
        <v>2037</v>
      </c>
      <c r="Z1" s="1">
        <v>2038</v>
      </c>
      <c r="AA1" s="1">
        <v>2039</v>
      </c>
      <c r="AB1" s="1">
        <v>2040</v>
      </c>
      <c r="AC1" s="1">
        <v>2041</v>
      </c>
      <c r="AD1" s="1">
        <v>2042</v>
      </c>
      <c r="AE1" s="1">
        <v>2043</v>
      </c>
      <c r="AF1" s="1">
        <v>2044</v>
      </c>
      <c r="AG1" s="1">
        <v>2045</v>
      </c>
      <c r="AH1" s="1">
        <v>2046</v>
      </c>
      <c r="AI1" s="1">
        <v>2047</v>
      </c>
      <c r="AJ1" s="1">
        <v>2048</v>
      </c>
      <c r="AK1" s="1">
        <v>2049</v>
      </c>
      <c r="AL1" s="1">
        <v>2050</v>
      </c>
      <c r="AM1" s="1"/>
      <c r="AN1" s="1"/>
    </row>
    <row r="2" spans="1:40">
      <c r="A2" s="1" t="s">
        <v>2</v>
      </c>
      <c r="B2">
        <f>'Total Fuel Use'!F31*'Component Frac of Fuel Use'!F12*BTU_per_TWh</f>
        <v>871004353890.0011</v>
      </c>
      <c r="C2">
        <f>'Total Fuel Use'!G31*'Component Frac of Fuel Use'!G12*BTU_per_TWh</f>
        <v>1084545996345.3586</v>
      </c>
      <c r="D2">
        <f>'Total Fuel Use'!H31*'Component Frac of Fuel Use'!H12*BTU_per_TWh</f>
        <v>1307120250588.8193</v>
      </c>
      <c r="E2">
        <f>'Total Fuel Use'!I31*'Component Frac of Fuel Use'!I12*BTU_per_TWh</f>
        <v>1538727116620.533</v>
      </c>
      <c r="F2">
        <f>'Total Fuel Use'!J31*'Component Frac of Fuel Use'!J12*BTU_per_TWh</f>
        <v>1779366594440.4263</v>
      </c>
      <c r="G2">
        <f>'Total Fuel Use'!K31*'Component Frac of Fuel Use'!K12*BTU_per_TWh</f>
        <v>2029038684048.4983</v>
      </c>
      <c r="H2">
        <f>'Total Fuel Use'!L31*'Component Frac of Fuel Use'!L12*BTU_per_TWh</f>
        <v>2287743385444.7495</v>
      </c>
      <c r="I2">
        <f>'Total Fuel Use'!M31*'Component Frac of Fuel Use'!M12*BTU_per_TWh</f>
        <v>2526249105293.6533</v>
      </c>
      <c r="J2">
        <f>'Total Fuel Use'!N31*'Component Frac of Fuel Use'!N12*BTU_per_TWh</f>
        <v>2768760592109.4043</v>
      </c>
      <c r="K2">
        <f>'Total Fuel Use'!O31*'Component Frac of Fuel Use'!O12*BTU_per_TWh</f>
        <v>3015277845892.1714</v>
      </c>
      <c r="L2">
        <f>'Total Fuel Use'!P31*'Component Frac of Fuel Use'!P12*BTU_per_TWh</f>
        <v>3265800866641.8691</v>
      </c>
      <c r="M2">
        <f>'Total Fuel Use'!Q31*'Component Frac of Fuel Use'!Q12*BTU_per_TWh</f>
        <v>3520329654358.499</v>
      </c>
      <c r="N2">
        <f>'Total Fuel Use'!R31*'Component Frac of Fuel Use'!R12*BTU_per_TWh</f>
        <v>3778864209042.0601</v>
      </c>
      <c r="O2">
        <f>'Total Fuel Use'!S31*'Component Frac of Fuel Use'!S12*BTU_per_TWh</f>
        <v>4041404530692.5527</v>
      </c>
      <c r="P2">
        <f>'Total Fuel Use'!T31*'Component Frac of Fuel Use'!T12*BTU_per_TWh</f>
        <v>4307950619309.8882</v>
      </c>
      <c r="Q2">
        <f>'Total Fuel Use'!U31*'Component Frac of Fuel Use'!U12*BTU_per_TWh</f>
        <v>4578502474894.2441</v>
      </c>
      <c r="R2">
        <f>'Total Fuel Use'!V31*'Component Frac of Fuel Use'!V12*BTU_per_TWh</f>
        <v>4853060097445.5303</v>
      </c>
      <c r="S2">
        <f>'Total Fuel Use'!W31*'Component Frac of Fuel Use'!W12*BTU_per_TWh</f>
        <v>5465450059567.8682</v>
      </c>
      <c r="T2">
        <f>'Total Fuel Use'!X31*'Component Frac of Fuel Use'!X12*BTU_per_TWh</f>
        <v>6084625469466.2607</v>
      </c>
      <c r="U2">
        <f>'Total Fuel Use'!Y31*'Component Frac of Fuel Use'!Y12*BTU_per_TWh</f>
        <v>6710586327140.7959</v>
      </c>
      <c r="V2">
        <f>'Total Fuel Use'!Z31*'Component Frac of Fuel Use'!Z12*BTU_per_TWh</f>
        <v>7343332632591.4766</v>
      </c>
      <c r="W2">
        <f>'Total Fuel Use'!AA31*'Component Frac of Fuel Use'!AA12*BTU_per_TWh</f>
        <v>7982864385818.3027</v>
      </c>
      <c r="X2">
        <f>'Total Fuel Use'!AB31*'Component Frac of Fuel Use'!AB12*BTU_per_TWh</f>
        <v>8629181586821.2734</v>
      </c>
      <c r="Y2">
        <f>'Total Fuel Use'!AC31*'Component Frac of Fuel Use'!AC12*BTU_per_TWh</f>
        <v>9282284235600.5781</v>
      </c>
      <c r="Z2">
        <f>'Total Fuel Use'!AD31*'Component Frac of Fuel Use'!AD12*BTU_per_TWh</f>
        <v>9942172332155.8379</v>
      </c>
      <c r="AA2">
        <f>'Total Fuel Use'!AE31*'Component Frac of Fuel Use'!AE12*BTU_per_TWh</f>
        <v>10608845876487.242</v>
      </c>
      <c r="AB2">
        <f>'Total Fuel Use'!AF31*'Component Frac of Fuel Use'!AF12*BTU_per_TWh</f>
        <v>11282304868594.793</v>
      </c>
      <c r="AC2">
        <f>'Total Fuel Use'!AG31*'Component Frac of Fuel Use'!AG12*BTU_per_TWh</f>
        <v>11926896220343.416</v>
      </c>
      <c r="AD2">
        <f>'Total Fuel Use'!AH31*'Component Frac of Fuel Use'!AH12*BTU_per_TWh</f>
        <v>12574589491075.418</v>
      </c>
      <c r="AE2">
        <f>'Total Fuel Use'!AI31*'Component Frac of Fuel Use'!AI12*BTU_per_TWh</f>
        <v>13225384680790.799</v>
      </c>
      <c r="AF2">
        <f>'Total Fuel Use'!AJ31*'Component Frac of Fuel Use'!AJ12*BTU_per_TWh</f>
        <v>13879281789489.561</v>
      </c>
      <c r="AG2">
        <f>'Total Fuel Use'!AK31*'Component Frac of Fuel Use'!AK12*BTU_per_TWh</f>
        <v>14536280817171.902</v>
      </c>
      <c r="AH2">
        <f>'Total Fuel Use'!AL31*'Component Frac of Fuel Use'!AL12*BTU_per_TWh</f>
        <v>15196381763837.426</v>
      </c>
      <c r="AI2">
        <f>'Total Fuel Use'!AM31*'Component Frac of Fuel Use'!AM12*BTU_per_TWh</f>
        <v>15859584629486.33</v>
      </c>
      <c r="AJ2">
        <f>'Total Fuel Use'!AN31*'Component Frac of Fuel Use'!AN12*BTU_per_TWh</f>
        <v>16525889414118.617</v>
      </c>
      <c r="AK2">
        <f>'Total Fuel Use'!AO31*'Component Frac of Fuel Use'!AO12*BTU_per_TWh</f>
        <v>17195296117734.281</v>
      </c>
      <c r="AL2">
        <f>'Total Fuel Use'!AP31*'Component Frac of Fuel Use'!AP12*BTU_per_TWh</f>
        <v>17867804740333.324</v>
      </c>
    </row>
    <row r="3" spans="1:40">
      <c r="A3" s="1" t="s">
        <v>3</v>
      </c>
      <c r="B3">
        <f>'Total Fuel Use'!F32*'Component Frac of Fuel Use'!$C20*BTU_per_TWh</f>
        <v>0</v>
      </c>
      <c r="C3">
        <f>'Total Fuel Use'!G32*'Component Frac of Fuel Use'!$C20*BTU_per_TWh</f>
        <v>0</v>
      </c>
      <c r="D3">
        <f>'Total Fuel Use'!H32*'Component Frac of Fuel Use'!$C20*BTU_per_TWh</f>
        <v>0</v>
      </c>
      <c r="E3">
        <f>'Total Fuel Use'!I32*'Component Frac of Fuel Use'!$C20*BTU_per_TWh</f>
        <v>0</v>
      </c>
      <c r="F3">
        <f>'Total Fuel Use'!J32*'Component Frac of Fuel Use'!$C20*BTU_per_TWh</f>
        <v>0</v>
      </c>
      <c r="G3">
        <f>'Total Fuel Use'!K32*'Component Frac of Fuel Use'!$C20*BTU_per_TWh</f>
        <v>0</v>
      </c>
      <c r="H3">
        <f>'Total Fuel Use'!L32*'Component Frac of Fuel Use'!$C20*BTU_per_TWh</f>
        <v>0</v>
      </c>
      <c r="I3">
        <f>'Total Fuel Use'!M32*'Component Frac of Fuel Use'!$C20*BTU_per_TWh</f>
        <v>0</v>
      </c>
      <c r="J3">
        <f>'Total Fuel Use'!N32*'Component Frac of Fuel Use'!$C20*BTU_per_TWh</f>
        <v>0</v>
      </c>
      <c r="K3">
        <f>'Total Fuel Use'!O32*'Component Frac of Fuel Use'!$C20*BTU_per_TWh</f>
        <v>0</v>
      </c>
      <c r="L3">
        <f>'Total Fuel Use'!P32*'Component Frac of Fuel Use'!$C20*BTU_per_TWh</f>
        <v>0</v>
      </c>
      <c r="M3">
        <f>'Total Fuel Use'!Q32*'Component Frac of Fuel Use'!$C20*BTU_per_TWh</f>
        <v>0</v>
      </c>
      <c r="N3">
        <f>'Total Fuel Use'!R32*'Component Frac of Fuel Use'!$C20*BTU_per_TWh</f>
        <v>0</v>
      </c>
      <c r="O3">
        <f>'Total Fuel Use'!S32*'Component Frac of Fuel Use'!$C20*BTU_per_TWh</f>
        <v>0</v>
      </c>
      <c r="P3">
        <f>'Total Fuel Use'!T32*'Component Frac of Fuel Use'!$C20*BTU_per_TWh</f>
        <v>0</v>
      </c>
      <c r="Q3">
        <f>'Total Fuel Use'!U32*'Component Frac of Fuel Use'!$C20*BTU_per_TWh</f>
        <v>0</v>
      </c>
      <c r="R3">
        <f>'Total Fuel Use'!V32*'Component Frac of Fuel Use'!$C20*BTU_per_TWh</f>
        <v>0</v>
      </c>
      <c r="S3">
        <f>'Total Fuel Use'!W32*'Component Frac of Fuel Use'!$C20*BTU_per_TWh</f>
        <v>0</v>
      </c>
      <c r="T3">
        <f>'Total Fuel Use'!X32*'Component Frac of Fuel Use'!$C20*BTU_per_TWh</f>
        <v>0</v>
      </c>
      <c r="U3">
        <f>'Total Fuel Use'!Y32*'Component Frac of Fuel Use'!$C20*BTU_per_TWh</f>
        <v>0</v>
      </c>
      <c r="V3">
        <f>'Total Fuel Use'!Z32*'Component Frac of Fuel Use'!$C20*BTU_per_TWh</f>
        <v>0</v>
      </c>
      <c r="W3">
        <f>'Total Fuel Use'!AA32*'Component Frac of Fuel Use'!$C20*BTU_per_TWh</f>
        <v>0</v>
      </c>
      <c r="X3">
        <f>'Total Fuel Use'!AB32*'Component Frac of Fuel Use'!$C20*BTU_per_TWh</f>
        <v>0</v>
      </c>
      <c r="Y3">
        <f>'Total Fuel Use'!AC32*'Component Frac of Fuel Use'!$C20*BTU_per_TWh</f>
        <v>0</v>
      </c>
      <c r="Z3">
        <f>'Total Fuel Use'!AD32*'Component Frac of Fuel Use'!$C20*BTU_per_TWh</f>
        <v>0</v>
      </c>
      <c r="AA3">
        <f>'Total Fuel Use'!AE32*'Component Frac of Fuel Use'!$C20*BTU_per_TWh</f>
        <v>0</v>
      </c>
      <c r="AB3">
        <f>'Total Fuel Use'!AF32*'Component Frac of Fuel Use'!$C20*BTU_per_TWh</f>
        <v>0</v>
      </c>
      <c r="AC3">
        <f>'Total Fuel Use'!AG32*'Component Frac of Fuel Use'!$C20*BTU_per_TWh</f>
        <v>0</v>
      </c>
      <c r="AD3">
        <f>'Total Fuel Use'!AH32*'Component Frac of Fuel Use'!$C20*BTU_per_TWh</f>
        <v>0</v>
      </c>
      <c r="AE3">
        <f>'Total Fuel Use'!AI32*'Component Frac of Fuel Use'!$C20*BTU_per_TWh</f>
        <v>0</v>
      </c>
      <c r="AF3">
        <f>'Total Fuel Use'!AJ32*'Component Frac of Fuel Use'!$C20*BTU_per_TWh</f>
        <v>0</v>
      </c>
      <c r="AG3">
        <f>'Total Fuel Use'!AK32*'Component Frac of Fuel Use'!$C20*BTU_per_TWh</f>
        <v>0</v>
      </c>
      <c r="AH3">
        <f>'Total Fuel Use'!AL32*'Component Frac of Fuel Use'!$C20*BTU_per_TWh</f>
        <v>0</v>
      </c>
      <c r="AI3">
        <f>'Total Fuel Use'!AM32*'Component Frac of Fuel Use'!$C20*BTU_per_TWh</f>
        <v>0</v>
      </c>
      <c r="AJ3">
        <f>'Total Fuel Use'!AN32*'Component Frac of Fuel Use'!$C20*BTU_per_TWh</f>
        <v>0</v>
      </c>
      <c r="AK3">
        <f>'Total Fuel Use'!AO32*'Component Frac of Fuel Use'!$C20*BTU_per_TWh</f>
        <v>0</v>
      </c>
      <c r="AL3">
        <f>'Total Fuel Use'!AP32*'Component Frac of Fuel Use'!$C20*BTU_per_TWh</f>
        <v>0</v>
      </c>
    </row>
    <row r="4" spans="1:40">
      <c r="A4" s="1" t="s">
        <v>4</v>
      </c>
      <c r="B4">
        <f>'Total Fuel Use'!F33*'Component Frac of Fuel Use'!$C21*BTU_per_TWh</f>
        <v>0</v>
      </c>
      <c r="C4">
        <f>'Total Fuel Use'!G33*'Component Frac of Fuel Use'!$C21*BTU_per_TWh</f>
        <v>0</v>
      </c>
      <c r="D4">
        <f>'Total Fuel Use'!H33*'Component Frac of Fuel Use'!$C21*BTU_per_TWh</f>
        <v>0</v>
      </c>
      <c r="E4">
        <f>'Total Fuel Use'!I33*'Component Frac of Fuel Use'!$C21*BTU_per_TWh</f>
        <v>0</v>
      </c>
      <c r="F4">
        <f>'Total Fuel Use'!J33*'Component Frac of Fuel Use'!$C21*BTU_per_TWh</f>
        <v>0</v>
      </c>
      <c r="G4">
        <f>'Total Fuel Use'!K33*'Component Frac of Fuel Use'!$C21*BTU_per_TWh</f>
        <v>0</v>
      </c>
      <c r="H4">
        <f>'Total Fuel Use'!L33*'Component Frac of Fuel Use'!$C21*BTU_per_TWh</f>
        <v>0</v>
      </c>
      <c r="I4">
        <f>'Total Fuel Use'!M33*'Component Frac of Fuel Use'!$C21*BTU_per_TWh</f>
        <v>0</v>
      </c>
      <c r="J4">
        <f>'Total Fuel Use'!N33*'Component Frac of Fuel Use'!$C21*BTU_per_TWh</f>
        <v>0</v>
      </c>
      <c r="K4">
        <f>'Total Fuel Use'!O33*'Component Frac of Fuel Use'!$C21*BTU_per_TWh</f>
        <v>0</v>
      </c>
      <c r="L4">
        <f>'Total Fuel Use'!P33*'Component Frac of Fuel Use'!$C21*BTU_per_TWh</f>
        <v>0</v>
      </c>
      <c r="M4">
        <f>'Total Fuel Use'!Q33*'Component Frac of Fuel Use'!$C21*BTU_per_TWh</f>
        <v>0</v>
      </c>
      <c r="N4">
        <f>'Total Fuel Use'!R33*'Component Frac of Fuel Use'!$C21*BTU_per_TWh</f>
        <v>0</v>
      </c>
      <c r="O4">
        <f>'Total Fuel Use'!S33*'Component Frac of Fuel Use'!$C21*BTU_per_TWh</f>
        <v>0</v>
      </c>
      <c r="P4">
        <f>'Total Fuel Use'!T33*'Component Frac of Fuel Use'!$C21*BTU_per_TWh</f>
        <v>0</v>
      </c>
      <c r="Q4">
        <f>'Total Fuel Use'!U33*'Component Frac of Fuel Use'!$C21*BTU_per_TWh</f>
        <v>0</v>
      </c>
      <c r="R4">
        <f>'Total Fuel Use'!V33*'Component Frac of Fuel Use'!$C21*BTU_per_TWh</f>
        <v>0</v>
      </c>
      <c r="S4">
        <f>'Total Fuel Use'!W33*'Component Frac of Fuel Use'!$C21*BTU_per_TWh</f>
        <v>0</v>
      </c>
      <c r="T4">
        <f>'Total Fuel Use'!X33*'Component Frac of Fuel Use'!$C21*BTU_per_TWh</f>
        <v>0</v>
      </c>
      <c r="U4">
        <f>'Total Fuel Use'!Y33*'Component Frac of Fuel Use'!$C21*BTU_per_TWh</f>
        <v>0</v>
      </c>
      <c r="V4">
        <f>'Total Fuel Use'!Z33*'Component Frac of Fuel Use'!$C21*BTU_per_TWh</f>
        <v>0</v>
      </c>
      <c r="W4">
        <f>'Total Fuel Use'!AA33*'Component Frac of Fuel Use'!$C21*BTU_per_TWh</f>
        <v>0</v>
      </c>
      <c r="X4">
        <f>'Total Fuel Use'!AB33*'Component Frac of Fuel Use'!$C21*BTU_per_TWh</f>
        <v>0</v>
      </c>
      <c r="Y4">
        <f>'Total Fuel Use'!AC33*'Component Frac of Fuel Use'!$C21*BTU_per_TWh</f>
        <v>0</v>
      </c>
      <c r="Z4">
        <f>'Total Fuel Use'!AD33*'Component Frac of Fuel Use'!$C21*BTU_per_TWh</f>
        <v>0</v>
      </c>
      <c r="AA4">
        <f>'Total Fuel Use'!AE33*'Component Frac of Fuel Use'!$C21*BTU_per_TWh</f>
        <v>0</v>
      </c>
      <c r="AB4">
        <f>'Total Fuel Use'!AF33*'Component Frac of Fuel Use'!$C21*BTU_per_TWh</f>
        <v>0</v>
      </c>
      <c r="AC4">
        <f>'Total Fuel Use'!AG33*'Component Frac of Fuel Use'!$C21*BTU_per_TWh</f>
        <v>0</v>
      </c>
      <c r="AD4">
        <f>'Total Fuel Use'!AH33*'Component Frac of Fuel Use'!$C21*BTU_per_TWh</f>
        <v>0</v>
      </c>
      <c r="AE4">
        <f>'Total Fuel Use'!AI33*'Component Frac of Fuel Use'!$C21*BTU_per_TWh</f>
        <v>0</v>
      </c>
      <c r="AF4">
        <f>'Total Fuel Use'!AJ33*'Component Frac of Fuel Use'!$C21*BTU_per_TWh</f>
        <v>0</v>
      </c>
      <c r="AG4">
        <f>'Total Fuel Use'!AK33*'Component Frac of Fuel Use'!$C21*BTU_per_TWh</f>
        <v>0</v>
      </c>
      <c r="AH4">
        <f>'Total Fuel Use'!AL33*'Component Frac of Fuel Use'!$C21*BTU_per_TWh</f>
        <v>0</v>
      </c>
      <c r="AI4">
        <f>'Total Fuel Use'!AM33*'Component Frac of Fuel Use'!$C21*BTU_per_TWh</f>
        <v>0</v>
      </c>
      <c r="AJ4">
        <f>'Total Fuel Use'!AN33*'Component Frac of Fuel Use'!$C21*BTU_per_TWh</f>
        <v>0</v>
      </c>
      <c r="AK4">
        <f>'Total Fuel Use'!AO33*'Component Frac of Fuel Use'!$C21*BTU_per_TWh</f>
        <v>0</v>
      </c>
      <c r="AL4">
        <f>'Total Fuel Use'!AP33*'Component Frac of Fuel Use'!$C21*BTU_per_TWh</f>
        <v>0</v>
      </c>
    </row>
    <row r="5" spans="1:40">
      <c r="A5" s="1" t="s">
        <v>5</v>
      </c>
      <c r="B5">
        <f>'Total Fuel Use'!F34*'Component Frac of Fuel Use'!$C22*BTU_per_TWh</f>
        <v>0</v>
      </c>
      <c r="C5">
        <f>'Total Fuel Use'!G34*'Component Frac of Fuel Use'!$C22*BTU_per_TWh</f>
        <v>0</v>
      </c>
      <c r="D5">
        <f>'Total Fuel Use'!H34*'Component Frac of Fuel Use'!$C22*BTU_per_TWh</f>
        <v>0</v>
      </c>
      <c r="E5">
        <f>'Total Fuel Use'!I34*'Component Frac of Fuel Use'!$C22*BTU_per_TWh</f>
        <v>0</v>
      </c>
      <c r="F5">
        <f>'Total Fuel Use'!J34*'Component Frac of Fuel Use'!$C22*BTU_per_TWh</f>
        <v>0</v>
      </c>
      <c r="G5">
        <f>'Total Fuel Use'!K34*'Component Frac of Fuel Use'!$C22*BTU_per_TWh</f>
        <v>0</v>
      </c>
      <c r="H5">
        <f>'Total Fuel Use'!L34*'Component Frac of Fuel Use'!$C22*BTU_per_TWh</f>
        <v>0</v>
      </c>
      <c r="I5">
        <f>'Total Fuel Use'!M34*'Component Frac of Fuel Use'!$C22*BTU_per_TWh</f>
        <v>0</v>
      </c>
      <c r="J5">
        <f>'Total Fuel Use'!N34*'Component Frac of Fuel Use'!$C22*BTU_per_TWh</f>
        <v>0</v>
      </c>
      <c r="K5">
        <f>'Total Fuel Use'!O34*'Component Frac of Fuel Use'!$C22*BTU_per_TWh</f>
        <v>0</v>
      </c>
      <c r="L5">
        <f>'Total Fuel Use'!P34*'Component Frac of Fuel Use'!$C22*BTU_per_TWh</f>
        <v>0</v>
      </c>
      <c r="M5">
        <f>'Total Fuel Use'!Q34*'Component Frac of Fuel Use'!$C22*BTU_per_TWh</f>
        <v>0</v>
      </c>
      <c r="N5">
        <f>'Total Fuel Use'!R34*'Component Frac of Fuel Use'!$C22*BTU_per_TWh</f>
        <v>0</v>
      </c>
      <c r="O5">
        <f>'Total Fuel Use'!S34*'Component Frac of Fuel Use'!$C22*BTU_per_TWh</f>
        <v>0</v>
      </c>
      <c r="P5">
        <f>'Total Fuel Use'!T34*'Component Frac of Fuel Use'!$C22*BTU_per_TWh</f>
        <v>0</v>
      </c>
      <c r="Q5">
        <f>'Total Fuel Use'!U34*'Component Frac of Fuel Use'!$C22*BTU_per_TWh</f>
        <v>0</v>
      </c>
      <c r="R5">
        <f>'Total Fuel Use'!V34*'Component Frac of Fuel Use'!$C22*BTU_per_TWh</f>
        <v>0</v>
      </c>
      <c r="S5">
        <f>'Total Fuel Use'!W34*'Component Frac of Fuel Use'!$C22*BTU_per_TWh</f>
        <v>0</v>
      </c>
      <c r="T5">
        <f>'Total Fuel Use'!X34*'Component Frac of Fuel Use'!$C22*BTU_per_TWh</f>
        <v>0</v>
      </c>
      <c r="U5">
        <f>'Total Fuel Use'!Y34*'Component Frac of Fuel Use'!$C22*BTU_per_TWh</f>
        <v>0</v>
      </c>
      <c r="V5">
        <f>'Total Fuel Use'!Z34*'Component Frac of Fuel Use'!$C22*BTU_per_TWh</f>
        <v>0</v>
      </c>
      <c r="W5">
        <f>'Total Fuel Use'!AA34*'Component Frac of Fuel Use'!$C22*BTU_per_TWh</f>
        <v>0</v>
      </c>
      <c r="X5">
        <f>'Total Fuel Use'!AB34*'Component Frac of Fuel Use'!$C22*BTU_per_TWh</f>
        <v>0</v>
      </c>
      <c r="Y5">
        <f>'Total Fuel Use'!AC34*'Component Frac of Fuel Use'!$C22*BTU_per_TWh</f>
        <v>0</v>
      </c>
      <c r="Z5">
        <f>'Total Fuel Use'!AD34*'Component Frac of Fuel Use'!$C22*BTU_per_TWh</f>
        <v>0</v>
      </c>
      <c r="AA5">
        <f>'Total Fuel Use'!AE34*'Component Frac of Fuel Use'!$C22*BTU_per_TWh</f>
        <v>0</v>
      </c>
      <c r="AB5">
        <f>'Total Fuel Use'!AF34*'Component Frac of Fuel Use'!$C22*BTU_per_TWh</f>
        <v>0</v>
      </c>
      <c r="AC5">
        <f>'Total Fuel Use'!AG34*'Component Frac of Fuel Use'!$C22*BTU_per_TWh</f>
        <v>0</v>
      </c>
      <c r="AD5">
        <f>'Total Fuel Use'!AH34*'Component Frac of Fuel Use'!$C22*BTU_per_TWh</f>
        <v>0</v>
      </c>
      <c r="AE5">
        <f>'Total Fuel Use'!AI34*'Component Frac of Fuel Use'!$C22*BTU_per_TWh</f>
        <v>0</v>
      </c>
      <c r="AF5">
        <f>'Total Fuel Use'!AJ34*'Component Frac of Fuel Use'!$C22*BTU_per_TWh</f>
        <v>0</v>
      </c>
      <c r="AG5">
        <f>'Total Fuel Use'!AK34*'Component Frac of Fuel Use'!$C22*BTU_per_TWh</f>
        <v>0</v>
      </c>
      <c r="AH5">
        <f>'Total Fuel Use'!AL34*'Component Frac of Fuel Use'!$C22*BTU_per_TWh</f>
        <v>0</v>
      </c>
      <c r="AI5">
        <f>'Total Fuel Use'!AM34*'Component Frac of Fuel Use'!$C22*BTU_per_TWh</f>
        <v>0</v>
      </c>
      <c r="AJ5">
        <f>'Total Fuel Use'!AN34*'Component Frac of Fuel Use'!$C22*BTU_per_TWh</f>
        <v>0</v>
      </c>
      <c r="AK5">
        <f>'Total Fuel Use'!AO34*'Component Frac of Fuel Use'!$C22*BTU_per_TWh</f>
        <v>0</v>
      </c>
      <c r="AL5">
        <f>'Total Fuel Use'!AP34*'Component Frac of Fuel Use'!$C22*BTU_per_TWh</f>
        <v>0</v>
      </c>
    </row>
    <row r="6" spans="1:40">
      <c r="A6" s="1" t="s">
        <v>7</v>
      </c>
      <c r="B6">
        <f>'Total Fuel Use'!F35*'Component Frac of Fuel Use'!$C23*BTU_per_TWh</f>
        <v>0</v>
      </c>
      <c r="C6">
        <f>'Total Fuel Use'!G35*'Component Frac of Fuel Use'!$C23*BTU_per_TWh</f>
        <v>0</v>
      </c>
      <c r="D6">
        <f>'Total Fuel Use'!H35*'Component Frac of Fuel Use'!$C23*BTU_per_TWh</f>
        <v>0</v>
      </c>
      <c r="E6">
        <f>'Total Fuel Use'!I35*'Component Frac of Fuel Use'!$C23*BTU_per_TWh</f>
        <v>0</v>
      </c>
      <c r="F6">
        <f>'Total Fuel Use'!J35*'Component Frac of Fuel Use'!$C23*BTU_per_TWh</f>
        <v>0</v>
      </c>
      <c r="G6">
        <f>'Total Fuel Use'!K35*'Component Frac of Fuel Use'!$C23*BTU_per_TWh</f>
        <v>0</v>
      </c>
      <c r="H6">
        <f>'Total Fuel Use'!L35*'Component Frac of Fuel Use'!$C23*BTU_per_TWh</f>
        <v>0</v>
      </c>
      <c r="I6">
        <f>'Total Fuel Use'!M35*'Component Frac of Fuel Use'!$C23*BTU_per_TWh</f>
        <v>0</v>
      </c>
      <c r="J6">
        <f>'Total Fuel Use'!N35*'Component Frac of Fuel Use'!$C23*BTU_per_TWh</f>
        <v>0</v>
      </c>
      <c r="K6">
        <f>'Total Fuel Use'!O35*'Component Frac of Fuel Use'!$C23*BTU_per_TWh</f>
        <v>0</v>
      </c>
      <c r="L6">
        <f>'Total Fuel Use'!P35*'Component Frac of Fuel Use'!$C23*BTU_per_TWh</f>
        <v>0</v>
      </c>
      <c r="M6">
        <f>'Total Fuel Use'!Q35*'Component Frac of Fuel Use'!$C23*BTU_per_TWh</f>
        <v>0</v>
      </c>
      <c r="N6">
        <f>'Total Fuel Use'!R35*'Component Frac of Fuel Use'!$C23*BTU_per_TWh</f>
        <v>0</v>
      </c>
      <c r="O6">
        <f>'Total Fuel Use'!S35*'Component Frac of Fuel Use'!$C23*BTU_per_TWh</f>
        <v>0</v>
      </c>
      <c r="P6">
        <f>'Total Fuel Use'!T35*'Component Frac of Fuel Use'!$C23*BTU_per_TWh</f>
        <v>0</v>
      </c>
      <c r="Q6">
        <f>'Total Fuel Use'!U35*'Component Frac of Fuel Use'!$C23*BTU_per_TWh</f>
        <v>0</v>
      </c>
      <c r="R6">
        <f>'Total Fuel Use'!V35*'Component Frac of Fuel Use'!$C23*BTU_per_TWh</f>
        <v>0</v>
      </c>
      <c r="S6">
        <f>'Total Fuel Use'!W35*'Component Frac of Fuel Use'!$C23*BTU_per_TWh</f>
        <v>0</v>
      </c>
      <c r="T6">
        <f>'Total Fuel Use'!X35*'Component Frac of Fuel Use'!$C23*BTU_per_TWh</f>
        <v>0</v>
      </c>
      <c r="U6">
        <f>'Total Fuel Use'!Y35*'Component Frac of Fuel Use'!$C23*BTU_per_TWh</f>
        <v>0</v>
      </c>
      <c r="V6">
        <f>'Total Fuel Use'!Z35*'Component Frac of Fuel Use'!$C23*BTU_per_TWh</f>
        <v>0</v>
      </c>
      <c r="W6">
        <f>'Total Fuel Use'!AA35*'Component Frac of Fuel Use'!$C23*BTU_per_TWh</f>
        <v>0</v>
      </c>
      <c r="X6">
        <f>'Total Fuel Use'!AB35*'Component Frac of Fuel Use'!$C23*BTU_per_TWh</f>
        <v>0</v>
      </c>
      <c r="Y6">
        <f>'Total Fuel Use'!AC35*'Component Frac of Fuel Use'!$C23*BTU_per_TWh</f>
        <v>0</v>
      </c>
      <c r="Z6">
        <f>'Total Fuel Use'!AD35*'Component Frac of Fuel Use'!$C23*BTU_per_TWh</f>
        <v>0</v>
      </c>
      <c r="AA6">
        <f>'Total Fuel Use'!AE35*'Component Frac of Fuel Use'!$C23*BTU_per_TWh</f>
        <v>0</v>
      </c>
      <c r="AB6">
        <f>'Total Fuel Use'!AF35*'Component Frac of Fuel Use'!$C23*BTU_per_TWh</f>
        <v>0</v>
      </c>
      <c r="AC6">
        <f>'Total Fuel Use'!AG35*'Component Frac of Fuel Use'!$C23*BTU_per_TWh</f>
        <v>0</v>
      </c>
      <c r="AD6">
        <f>'Total Fuel Use'!AH35*'Component Frac of Fuel Use'!$C23*BTU_per_TWh</f>
        <v>0</v>
      </c>
      <c r="AE6">
        <f>'Total Fuel Use'!AI35*'Component Frac of Fuel Use'!$C23*BTU_per_TWh</f>
        <v>0</v>
      </c>
      <c r="AF6">
        <f>'Total Fuel Use'!AJ35*'Component Frac of Fuel Use'!$C23*BTU_per_TWh</f>
        <v>0</v>
      </c>
      <c r="AG6">
        <f>'Total Fuel Use'!AK35*'Component Frac of Fuel Use'!$C23*BTU_per_TWh</f>
        <v>0</v>
      </c>
      <c r="AH6">
        <f>'Total Fuel Use'!AL35*'Component Frac of Fuel Use'!$C23*BTU_per_TWh</f>
        <v>0</v>
      </c>
      <c r="AI6">
        <f>'Total Fuel Use'!AM35*'Component Frac of Fuel Use'!$C23*BTU_per_TWh</f>
        <v>0</v>
      </c>
      <c r="AJ6">
        <f>'Total Fuel Use'!AN35*'Component Frac of Fuel Use'!$C23*BTU_per_TWh</f>
        <v>0</v>
      </c>
      <c r="AK6">
        <f>'Total Fuel Use'!AO35*'Component Frac of Fuel Use'!$C23*BTU_per_TWh</f>
        <v>0</v>
      </c>
      <c r="AL6">
        <f>'Total Fuel Use'!AP35*'Component Frac of Fuel Use'!$C23*BTU_per_TWh</f>
        <v>0</v>
      </c>
    </row>
    <row r="7" spans="1:40">
      <c r="A7" s="1" t="s">
        <v>15</v>
      </c>
      <c r="B7">
        <f>'Total Fuel Use'!F36*'Component Frac of Fuel Use'!$C24*BTU_per_TWh</f>
        <v>0</v>
      </c>
      <c r="C7">
        <f>'Total Fuel Use'!G36*'Component Frac of Fuel Use'!$C24*BTU_per_TWh</f>
        <v>0</v>
      </c>
      <c r="D7">
        <f>'Total Fuel Use'!H36*'Component Frac of Fuel Use'!$C24*BTU_per_TWh</f>
        <v>0</v>
      </c>
      <c r="E7">
        <f>'Total Fuel Use'!I36*'Component Frac of Fuel Use'!$C24*BTU_per_TWh</f>
        <v>0</v>
      </c>
      <c r="F7">
        <f>'Total Fuel Use'!J36*'Component Frac of Fuel Use'!$C24*BTU_per_TWh</f>
        <v>0</v>
      </c>
      <c r="G7">
        <f>'Total Fuel Use'!K36*'Component Frac of Fuel Use'!$C24*BTU_per_TWh</f>
        <v>0</v>
      </c>
      <c r="H7">
        <f>'Total Fuel Use'!L36*'Component Frac of Fuel Use'!$C24*BTU_per_TWh</f>
        <v>0</v>
      </c>
      <c r="I7">
        <f>'Total Fuel Use'!M36*'Component Frac of Fuel Use'!$C24*BTU_per_TWh</f>
        <v>0</v>
      </c>
      <c r="J7">
        <f>'Total Fuel Use'!N36*'Component Frac of Fuel Use'!$C24*BTU_per_TWh</f>
        <v>0</v>
      </c>
      <c r="K7">
        <f>'Total Fuel Use'!O36*'Component Frac of Fuel Use'!$C24*BTU_per_TWh</f>
        <v>0</v>
      </c>
      <c r="L7">
        <f>'Total Fuel Use'!P36*'Component Frac of Fuel Use'!$C24*BTU_per_TWh</f>
        <v>0</v>
      </c>
      <c r="M7">
        <f>'Total Fuel Use'!Q36*'Component Frac of Fuel Use'!$C24*BTU_per_TWh</f>
        <v>0</v>
      </c>
      <c r="N7">
        <f>'Total Fuel Use'!R36*'Component Frac of Fuel Use'!$C24*BTU_per_TWh</f>
        <v>0</v>
      </c>
      <c r="O7">
        <f>'Total Fuel Use'!S36*'Component Frac of Fuel Use'!$C24*BTU_per_TWh</f>
        <v>0</v>
      </c>
      <c r="P7">
        <f>'Total Fuel Use'!T36*'Component Frac of Fuel Use'!$C24*BTU_per_TWh</f>
        <v>0</v>
      </c>
      <c r="Q7">
        <f>'Total Fuel Use'!U36*'Component Frac of Fuel Use'!$C24*BTU_per_TWh</f>
        <v>0</v>
      </c>
      <c r="R7">
        <f>'Total Fuel Use'!V36*'Component Frac of Fuel Use'!$C24*BTU_per_TWh</f>
        <v>0</v>
      </c>
      <c r="S7">
        <f>'Total Fuel Use'!W36*'Component Frac of Fuel Use'!$C24*BTU_per_TWh</f>
        <v>0</v>
      </c>
      <c r="T7">
        <f>'Total Fuel Use'!X36*'Component Frac of Fuel Use'!$C24*BTU_per_TWh</f>
        <v>0</v>
      </c>
      <c r="U7">
        <f>'Total Fuel Use'!Y36*'Component Frac of Fuel Use'!$C24*BTU_per_TWh</f>
        <v>0</v>
      </c>
      <c r="V7">
        <f>'Total Fuel Use'!Z36*'Component Frac of Fuel Use'!$C24*BTU_per_TWh</f>
        <v>0</v>
      </c>
      <c r="W7">
        <f>'Total Fuel Use'!AA36*'Component Frac of Fuel Use'!$C24*BTU_per_TWh</f>
        <v>0</v>
      </c>
      <c r="X7">
        <f>'Total Fuel Use'!AB36*'Component Frac of Fuel Use'!$C24*BTU_per_TWh</f>
        <v>0</v>
      </c>
      <c r="Y7">
        <f>'Total Fuel Use'!AC36*'Component Frac of Fuel Use'!$C24*BTU_per_TWh</f>
        <v>0</v>
      </c>
      <c r="Z7">
        <f>'Total Fuel Use'!AD36*'Component Frac of Fuel Use'!$C24*BTU_per_TWh</f>
        <v>0</v>
      </c>
      <c r="AA7">
        <f>'Total Fuel Use'!AE36*'Component Frac of Fuel Use'!$C24*BTU_per_TWh</f>
        <v>0</v>
      </c>
      <c r="AB7">
        <f>'Total Fuel Use'!AF36*'Component Frac of Fuel Use'!$C24*BTU_per_TWh</f>
        <v>0</v>
      </c>
      <c r="AC7">
        <f>'Total Fuel Use'!AG36*'Component Frac of Fuel Use'!$C24*BTU_per_TWh</f>
        <v>0</v>
      </c>
      <c r="AD7">
        <f>'Total Fuel Use'!AH36*'Component Frac of Fuel Use'!$C24*BTU_per_TWh</f>
        <v>0</v>
      </c>
      <c r="AE7">
        <f>'Total Fuel Use'!AI36*'Component Frac of Fuel Use'!$C24*BTU_per_TWh</f>
        <v>0</v>
      </c>
      <c r="AF7">
        <f>'Total Fuel Use'!AJ36*'Component Frac of Fuel Use'!$C24*BTU_per_TWh</f>
        <v>0</v>
      </c>
      <c r="AG7">
        <f>'Total Fuel Use'!AK36*'Component Frac of Fuel Use'!$C24*BTU_per_TWh</f>
        <v>0</v>
      </c>
      <c r="AH7">
        <f>'Total Fuel Use'!AL36*'Component Frac of Fuel Use'!$C24*BTU_per_TWh</f>
        <v>0</v>
      </c>
      <c r="AI7">
        <f>'Total Fuel Use'!AM36*'Component Frac of Fuel Use'!$C24*BTU_per_TWh</f>
        <v>0</v>
      </c>
      <c r="AJ7">
        <f>'Total Fuel Use'!AN36*'Component Frac of Fuel Use'!$C24*BTU_per_TWh</f>
        <v>0</v>
      </c>
      <c r="AK7">
        <f>'Total Fuel Use'!AO36*'Component Frac of Fuel Use'!$C24*BTU_per_TWh</f>
        <v>0</v>
      </c>
      <c r="AL7">
        <f>'Total Fuel Use'!AP36*'Component Frac of Fuel Use'!$C24*BTU_per_TWh</f>
        <v>0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workbookViewId="0"/>
  </sheetViews>
  <sheetFormatPr defaultRowHeight="14.5"/>
  <cols>
    <col min="1" max="1" width="40.36328125" customWidth="1"/>
    <col min="2" max="2" width="18.26953125" customWidth="1"/>
    <col min="3" max="3" width="17.54296875" customWidth="1"/>
    <col min="4" max="4" width="15.54296875" customWidth="1"/>
    <col min="5" max="6" width="17.453125" customWidth="1"/>
  </cols>
  <sheetData>
    <row r="1" spans="1:6">
      <c r="A1" s="2" t="s">
        <v>40</v>
      </c>
      <c r="B1" s="7"/>
      <c r="C1" s="7"/>
      <c r="D1" s="7"/>
      <c r="E1" s="7"/>
      <c r="F1" s="7"/>
    </row>
    <row r="2" spans="1:6" s="30" customFormat="1" ht="43" customHeight="1">
      <c r="B2" s="30" t="s">
        <v>55</v>
      </c>
      <c r="C2" s="30" t="s">
        <v>56</v>
      </c>
      <c r="D2" s="30" t="s">
        <v>58</v>
      </c>
      <c r="E2" s="30" t="s">
        <v>59</v>
      </c>
      <c r="F2" s="35" t="s">
        <v>75</v>
      </c>
    </row>
    <row r="3" spans="1:6">
      <c r="A3" t="s">
        <v>42</v>
      </c>
      <c r="B3" s="31">
        <v>1</v>
      </c>
      <c r="C3">
        <v>7</v>
      </c>
      <c r="D3" s="33">
        <f>B3*C3</f>
        <v>7</v>
      </c>
      <c r="E3">
        <v>67230</v>
      </c>
      <c r="F3" t="s">
        <v>70</v>
      </c>
    </row>
    <row r="4" spans="1:6">
      <c r="A4" t="s">
        <v>43</v>
      </c>
      <c r="B4" s="32">
        <v>0.5988</v>
      </c>
      <c r="C4">
        <v>33</v>
      </c>
      <c r="D4" s="33">
        <f t="shared" ref="D4:D15" si="0">B4*C4</f>
        <v>19.760400000000001</v>
      </c>
      <c r="E4">
        <v>181611</v>
      </c>
      <c r="F4" t="s">
        <v>8</v>
      </c>
    </row>
    <row r="5" spans="1:6">
      <c r="A5" t="s">
        <v>44</v>
      </c>
      <c r="B5" s="32">
        <v>0.3851</v>
      </c>
      <c r="C5">
        <v>7</v>
      </c>
      <c r="D5" s="33">
        <f t="shared" si="0"/>
        <v>2.6957</v>
      </c>
      <c r="E5">
        <v>25293</v>
      </c>
      <c r="F5" t="s">
        <v>8</v>
      </c>
    </row>
    <row r="6" spans="1:6">
      <c r="A6" t="s">
        <v>45</v>
      </c>
      <c r="B6" s="32">
        <v>0.67149999999999999</v>
      </c>
      <c r="C6">
        <v>16</v>
      </c>
      <c r="D6" s="33">
        <f t="shared" si="0"/>
        <v>10.744</v>
      </c>
      <c r="E6">
        <v>98364</v>
      </c>
      <c r="F6" t="s">
        <v>72</v>
      </c>
    </row>
    <row r="7" spans="1:6">
      <c r="A7" t="s">
        <v>46</v>
      </c>
      <c r="B7" s="32">
        <v>2.8000000000000001E-2</v>
      </c>
      <c r="C7">
        <v>17</v>
      </c>
      <c r="D7" s="33">
        <f t="shared" si="0"/>
        <v>0.47600000000000003</v>
      </c>
      <c r="E7">
        <v>4274</v>
      </c>
      <c r="F7" t="s">
        <v>72</v>
      </c>
    </row>
    <row r="8" spans="1:6">
      <c r="A8" t="s">
        <v>47</v>
      </c>
      <c r="B8" s="32">
        <v>0.2145</v>
      </c>
      <c r="C8">
        <v>4</v>
      </c>
      <c r="D8" s="33">
        <f t="shared" si="0"/>
        <v>0.85799999999999998</v>
      </c>
      <c r="E8">
        <v>7860</v>
      </c>
      <c r="F8" t="s">
        <v>72</v>
      </c>
    </row>
    <row r="9" spans="1:6">
      <c r="A9" t="s">
        <v>48</v>
      </c>
      <c r="B9" s="32">
        <v>2.3999999999999998E-3</v>
      </c>
      <c r="C9">
        <v>44</v>
      </c>
      <c r="D9" s="33">
        <f t="shared" si="0"/>
        <v>0.10559999999999999</v>
      </c>
      <c r="E9">
        <v>976</v>
      </c>
      <c r="F9" t="s">
        <v>73</v>
      </c>
    </row>
    <row r="10" spans="1:6">
      <c r="A10" t="s">
        <v>49</v>
      </c>
      <c r="B10" s="32">
        <v>0.23499999999999999</v>
      </c>
      <c r="C10">
        <v>71</v>
      </c>
      <c r="D10" s="33">
        <f t="shared" si="0"/>
        <v>16.684999999999999</v>
      </c>
      <c r="E10">
        <v>152738</v>
      </c>
      <c r="F10" t="s">
        <v>71</v>
      </c>
    </row>
    <row r="11" spans="1:6">
      <c r="A11" t="s">
        <v>50</v>
      </c>
      <c r="B11" s="32">
        <v>7.1000000000000004E-3</v>
      </c>
      <c r="C11">
        <v>97</v>
      </c>
      <c r="D11" s="33">
        <f t="shared" si="0"/>
        <v>0.68870000000000009</v>
      </c>
      <c r="E11">
        <v>6300</v>
      </c>
      <c r="F11" t="s">
        <v>71</v>
      </c>
    </row>
    <row r="12" spans="1:6">
      <c r="A12" t="s">
        <v>51</v>
      </c>
      <c r="B12" s="32">
        <v>5.5999999999999999E-3</v>
      </c>
      <c r="C12">
        <v>65</v>
      </c>
      <c r="D12" s="33">
        <f t="shared" si="0"/>
        <v>0.36399999999999999</v>
      </c>
      <c r="E12">
        <v>3276</v>
      </c>
      <c r="F12" t="s">
        <v>71</v>
      </c>
    </row>
    <row r="13" spans="1:6">
      <c r="A13" t="s">
        <v>52</v>
      </c>
      <c r="B13" s="32">
        <v>0.20419999999999999</v>
      </c>
      <c r="C13">
        <v>38</v>
      </c>
      <c r="D13" s="33">
        <f t="shared" si="0"/>
        <v>7.7595999999999998</v>
      </c>
      <c r="E13">
        <v>69800</v>
      </c>
      <c r="F13" t="s">
        <v>74</v>
      </c>
    </row>
    <row r="14" spans="1:6">
      <c r="A14" t="s">
        <v>53</v>
      </c>
      <c r="B14" s="32">
        <v>2.8199999999999999E-2</v>
      </c>
      <c r="C14">
        <v>29</v>
      </c>
      <c r="D14" s="33">
        <f t="shared" si="0"/>
        <v>0.81779999999999997</v>
      </c>
      <c r="E14">
        <v>7474</v>
      </c>
      <c r="F14" t="s">
        <v>74</v>
      </c>
    </row>
    <row r="15" spans="1:6">
      <c r="A15" t="s">
        <v>54</v>
      </c>
      <c r="B15" s="32">
        <v>3.8E-3</v>
      </c>
      <c r="C15">
        <v>3</v>
      </c>
      <c r="D15" s="33">
        <f t="shared" si="0"/>
        <v>1.14E-2</v>
      </c>
      <c r="E15">
        <v>113</v>
      </c>
      <c r="F15" t="s">
        <v>74</v>
      </c>
    </row>
    <row r="17" spans="1:6">
      <c r="A17" s="2" t="s">
        <v>41</v>
      </c>
      <c r="B17" s="7"/>
      <c r="C17" s="7"/>
      <c r="D17" s="7"/>
      <c r="E17" s="7"/>
      <c r="F17" s="7"/>
    </row>
    <row r="18" spans="1:6" ht="43" customHeight="1">
      <c r="A18" s="30"/>
      <c r="B18" s="30" t="s">
        <v>55</v>
      </c>
      <c r="C18" s="30" t="s">
        <v>56</v>
      </c>
      <c r="D18" s="30" t="s">
        <v>57</v>
      </c>
      <c r="E18" s="30" t="s">
        <v>59</v>
      </c>
      <c r="F18" s="35" t="s">
        <v>75</v>
      </c>
    </row>
    <row r="19" spans="1:6">
      <c r="A19" t="s">
        <v>42</v>
      </c>
      <c r="B19" s="31">
        <v>1</v>
      </c>
      <c r="C19">
        <v>9</v>
      </c>
      <c r="D19" s="33">
        <f>B19*C19</f>
        <v>9</v>
      </c>
      <c r="E19">
        <v>40781</v>
      </c>
      <c r="F19" t="s">
        <v>70</v>
      </c>
    </row>
    <row r="20" spans="1:6">
      <c r="A20" t="s">
        <v>43</v>
      </c>
      <c r="B20" s="32">
        <v>4.0099999999999997E-2</v>
      </c>
      <c r="D20" s="33">
        <f t="shared" ref="D20:D31" si="1">B20*C20</f>
        <v>0</v>
      </c>
      <c r="F20" t="s">
        <v>8</v>
      </c>
    </row>
    <row r="21" spans="1:6">
      <c r="A21" t="s">
        <v>44</v>
      </c>
      <c r="B21" s="32">
        <v>2.9899999999999999E-2</v>
      </c>
      <c r="C21">
        <v>7</v>
      </c>
      <c r="D21" s="33">
        <f t="shared" si="1"/>
        <v>0.20929999999999999</v>
      </c>
      <c r="E21">
        <v>938</v>
      </c>
      <c r="F21" t="s">
        <v>8</v>
      </c>
    </row>
    <row r="22" spans="1:6">
      <c r="A22" t="s">
        <v>45</v>
      </c>
      <c r="B22" s="32">
        <v>0.18629999999999999</v>
      </c>
      <c r="C22">
        <v>20</v>
      </c>
      <c r="D22" s="33">
        <f t="shared" si="1"/>
        <v>3.726</v>
      </c>
      <c r="E22">
        <v>16886</v>
      </c>
      <c r="F22" t="s">
        <v>72</v>
      </c>
    </row>
    <row r="23" spans="1:6">
      <c r="A23" t="s">
        <v>46</v>
      </c>
      <c r="B23" s="32">
        <v>1.1900000000000001E-2</v>
      </c>
      <c r="C23">
        <v>28</v>
      </c>
      <c r="D23" s="33">
        <f t="shared" si="1"/>
        <v>0.33320000000000005</v>
      </c>
      <c r="E23">
        <v>1506</v>
      </c>
      <c r="F23" t="s">
        <v>72</v>
      </c>
    </row>
    <row r="24" spans="1:6">
      <c r="A24" t="s">
        <v>47</v>
      </c>
      <c r="B24" s="32">
        <v>0.747</v>
      </c>
      <c r="C24">
        <v>6</v>
      </c>
      <c r="D24" s="33">
        <f t="shared" si="1"/>
        <v>4.4820000000000002</v>
      </c>
      <c r="E24">
        <v>18459</v>
      </c>
      <c r="F24" t="s">
        <v>72</v>
      </c>
    </row>
    <row r="25" spans="1:6">
      <c r="A25" t="s">
        <v>48</v>
      </c>
      <c r="B25" s="32">
        <v>8.6999999999999994E-3</v>
      </c>
      <c r="C25">
        <v>75</v>
      </c>
      <c r="D25" s="33">
        <f t="shared" si="1"/>
        <v>0.65249999999999997</v>
      </c>
      <c r="E25">
        <v>2896</v>
      </c>
      <c r="F25" t="s">
        <v>73</v>
      </c>
    </row>
    <row r="26" spans="1:6">
      <c r="A26" t="s">
        <v>49</v>
      </c>
      <c r="B26" s="32">
        <v>0.7651</v>
      </c>
      <c r="C26">
        <v>79</v>
      </c>
      <c r="D26" s="33">
        <f t="shared" si="1"/>
        <v>60.442900000000002</v>
      </c>
      <c r="E26">
        <v>268263</v>
      </c>
      <c r="F26" t="s">
        <v>71</v>
      </c>
    </row>
    <row r="27" spans="1:6">
      <c r="A27" t="s">
        <v>50</v>
      </c>
      <c r="B27" s="32">
        <v>2.7300000000000001E-2</v>
      </c>
      <c r="C27">
        <v>30</v>
      </c>
      <c r="D27" s="33">
        <f t="shared" si="1"/>
        <v>0.81900000000000006</v>
      </c>
      <c r="E27">
        <v>3653</v>
      </c>
      <c r="F27" t="s">
        <v>71</v>
      </c>
    </row>
    <row r="28" spans="1:6">
      <c r="A28" t="s">
        <v>51</v>
      </c>
      <c r="B28" s="32">
        <v>1.0999999999999999E-2</v>
      </c>
      <c r="C28">
        <v>64</v>
      </c>
      <c r="D28" s="33">
        <f t="shared" si="1"/>
        <v>0.70399999999999996</v>
      </c>
      <c r="E28">
        <v>3123</v>
      </c>
      <c r="F28" t="s">
        <v>71</v>
      </c>
    </row>
    <row r="29" spans="1:6">
      <c r="A29" t="s">
        <v>52</v>
      </c>
      <c r="B29" s="32">
        <v>0.8044</v>
      </c>
      <c r="C29">
        <v>53</v>
      </c>
      <c r="D29" s="33">
        <f t="shared" si="1"/>
        <v>42.633200000000002</v>
      </c>
      <c r="E29">
        <v>191150</v>
      </c>
      <c r="F29" t="s">
        <v>74</v>
      </c>
    </row>
    <row r="30" spans="1:6">
      <c r="A30" t="s">
        <v>53</v>
      </c>
      <c r="B30" s="32">
        <v>4.6199999999999998E-2</v>
      </c>
      <c r="C30">
        <v>44</v>
      </c>
      <c r="D30" s="33">
        <f t="shared" si="1"/>
        <v>2.0327999999999999</v>
      </c>
      <c r="E30">
        <v>9147</v>
      </c>
      <c r="F30" t="s">
        <v>74</v>
      </c>
    </row>
    <row r="31" spans="1:6">
      <c r="A31" t="s">
        <v>54</v>
      </c>
      <c r="B31" s="32">
        <v>2.29E-2</v>
      </c>
      <c r="C31">
        <v>14</v>
      </c>
      <c r="D31" s="33">
        <f t="shared" si="1"/>
        <v>0.3206</v>
      </c>
      <c r="E31">
        <v>1383</v>
      </c>
      <c r="F31" t="s">
        <v>74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N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4.5"/>
  <cols>
    <col min="1" max="1" width="25.90625" customWidth="1"/>
    <col min="2" max="2" width="10.54296875" customWidth="1"/>
  </cols>
  <sheetData>
    <row r="1" spans="1:40">
      <c r="A1" s="1" t="s">
        <v>1</v>
      </c>
      <c r="B1" s="1">
        <v>2014</v>
      </c>
      <c r="C1" s="1">
        <v>2015</v>
      </c>
      <c r="D1" s="1">
        <v>2016</v>
      </c>
      <c r="E1" s="1">
        <v>2017</v>
      </c>
      <c r="F1" s="1">
        <v>2018</v>
      </c>
      <c r="G1" s="1">
        <v>2019</v>
      </c>
      <c r="H1" s="1">
        <v>2020</v>
      </c>
      <c r="I1" s="1">
        <v>2021</v>
      </c>
      <c r="J1" s="1">
        <v>2022</v>
      </c>
      <c r="K1" s="1">
        <v>2023</v>
      </c>
      <c r="L1" s="1">
        <v>2024</v>
      </c>
      <c r="M1" s="1">
        <v>2025</v>
      </c>
      <c r="N1" s="1">
        <v>2026</v>
      </c>
      <c r="O1" s="1">
        <v>2027</v>
      </c>
      <c r="P1" s="1">
        <v>2028</v>
      </c>
      <c r="Q1" s="1">
        <v>2029</v>
      </c>
      <c r="R1" s="1">
        <v>2030</v>
      </c>
      <c r="S1" s="1">
        <v>2031</v>
      </c>
      <c r="T1" s="1">
        <v>2032</v>
      </c>
      <c r="U1" s="1">
        <v>2033</v>
      </c>
      <c r="V1" s="1">
        <v>2034</v>
      </c>
      <c r="W1" s="1">
        <v>2035</v>
      </c>
      <c r="X1" s="1">
        <v>2036</v>
      </c>
      <c r="Y1" s="1">
        <v>2037</v>
      </c>
      <c r="Z1" s="1">
        <v>2038</v>
      </c>
      <c r="AA1" s="1">
        <v>2039</v>
      </c>
      <c r="AB1" s="1">
        <v>2040</v>
      </c>
      <c r="AC1" s="1">
        <v>2041</v>
      </c>
      <c r="AD1" s="1">
        <v>2042</v>
      </c>
      <c r="AE1" s="1">
        <v>2043</v>
      </c>
      <c r="AF1" s="1">
        <v>2044</v>
      </c>
      <c r="AG1" s="1">
        <v>2045</v>
      </c>
      <c r="AH1" s="1">
        <v>2046</v>
      </c>
      <c r="AI1" s="1">
        <v>2047</v>
      </c>
      <c r="AJ1" s="1">
        <v>2048</v>
      </c>
      <c r="AK1" s="1">
        <v>2049</v>
      </c>
      <c r="AL1" s="1">
        <v>2050</v>
      </c>
      <c r="AM1" s="1"/>
      <c r="AN1" s="1"/>
    </row>
    <row r="2" spans="1:40">
      <c r="A2" s="1" t="s">
        <v>2</v>
      </c>
      <c r="B2">
        <f>'Total Fuel Use'!F31*'Component Frac of Fuel Use'!F13*BTU_per_TWh</f>
        <v>24202204718172.238</v>
      </c>
      <c r="C2">
        <f>'Total Fuel Use'!G31*'Component Frac of Fuel Use'!G13*BTU_per_TWh</f>
        <v>24709663182425.094</v>
      </c>
      <c r="D2">
        <f>'Total Fuel Use'!H31*'Component Frac of Fuel Use'!H13*BTU_per_TWh</f>
        <v>25213670635940.398</v>
      </c>
      <c r="E2">
        <f>'Total Fuel Use'!I31*'Component Frac of Fuel Use'!I13*BTU_per_TWh</f>
        <v>25714227078718.145</v>
      </c>
      <c r="F2">
        <f>'Total Fuel Use'!J31*'Component Frac of Fuel Use'!J13*BTU_per_TWh</f>
        <v>26211332510758.324</v>
      </c>
      <c r="G2">
        <f>'Total Fuel Use'!K31*'Component Frac of Fuel Use'!K13*BTU_per_TWh</f>
        <v>26704986932060.969</v>
      </c>
      <c r="H2">
        <f>'Total Fuel Use'!L31*'Component Frac of Fuel Use'!L13*BTU_per_TWh</f>
        <v>27195190342626.055</v>
      </c>
      <c r="I2">
        <f>'Total Fuel Use'!M31*'Component Frac of Fuel Use'!M13*BTU_per_TWh</f>
        <v>27365294961306.672</v>
      </c>
      <c r="J2">
        <f>'Total Fuel Use'!N31*'Component Frac of Fuel Use'!N13*BTU_per_TWh</f>
        <v>27533869131747.152</v>
      </c>
      <c r="K2">
        <f>'Total Fuel Use'!O31*'Component Frac of Fuel Use'!O13*BTU_per_TWh</f>
        <v>27700912853947.496</v>
      </c>
      <c r="L2">
        <f>'Total Fuel Use'!P31*'Component Frac of Fuel Use'!P13*BTU_per_TWh</f>
        <v>27866426127907.715</v>
      </c>
      <c r="M2">
        <f>'Total Fuel Use'!Q31*'Component Frac of Fuel Use'!Q13*BTU_per_TWh</f>
        <v>28030408953627.797</v>
      </c>
      <c r="N2">
        <f>'Total Fuel Use'!R31*'Component Frac of Fuel Use'!R13*BTU_per_TWh</f>
        <v>28192861331107.754</v>
      </c>
      <c r="O2">
        <f>'Total Fuel Use'!S31*'Component Frac of Fuel Use'!S13*BTU_per_TWh</f>
        <v>28353783260347.57</v>
      </c>
      <c r="P2">
        <f>'Total Fuel Use'!T31*'Component Frac of Fuel Use'!T13*BTU_per_TWh</f>
        <v>28513174741347.254</v>
      </c>
      <c r="Q2">
        <f>'Total Fuel Use'!U31*'Component Frac of Fuel Use'!U13*BTU_per_TWh</f>
        <v>28671035774106.812</v>
      </c>
      <c r="R2">
        <f>'Total Fuel Use'!V31*'Component Frac of Fuel Use'!V13*BTU_per_TWh</f>
        <v>28827366358626.234</v>
      </c>
      <c r="S2">
        <f>'Total Fuel Use'!W31*'Component Frac of Fuel Use'!W13*BTU_per_TWh</f>
        <v>28442690977937.227</v>
      </c>
      <c r="T2">
        <f>'Total Fuel Use'!X31*'Component Frac of Fuel Use'!X13*BTU_per_TWh</f>
        <v>28051589356149.277</v>
      </c>
      <c r="U2">
        <f>'Total Fuel Use'!Y31*'Component Frac of Fuel Use'!Y13*BTU_per_TWh</f>
        <v>27654061493262.348</v>
      </c>
      <c r="V2">
        <f>'Total Fuel Use'!Z31*'Component Frac of Fuel Use'!Z13*BTU_per_TWh</f>
        <v>27250107389276.457</v>
      </c>
      <c r="W2">
        <f>'Total Fuel Use'!AA31*'Component Frac of Fuel Use'!AA13*BTU_per_TWh</f>
        <v>26839727044191.598</v>
      </c>
      <c r="X2">
        <f>'Total Fuel Use'!AB31*'Component Frac of Fuel Use'!AB13*BTU_per_TWh</f>
        <v>26422920458007.766</v>
      </c>
      <c r="Y2">
        <f>'Total Fuel Use'!AC31*'Component Frac of Fuel Use'!AC13*BTU_per_TWh</f>
        <v>25999687630725.156</v>
      </c>
      <c r="Z2">
        <f>'Total Fuel Use'!AD31*'Component Frac of Fuel Use'!AD13*BTU_per_TWh</f>
        <v>25570028562343.387</v>
      </c>
      <c r="AA2">
        <f>'Total Fuel Use'!AE31*'Component Frac of Fuel Use'!AE13*BTU_per_TWh</f>
        <v>25133943252862.648</v>
      </c>
      <c r="AB2">
        <f>'Total Fuel Use'!AF31*'Component Frac of Fuel Use'!AF13*BTU_per_TWh</f>
        <v>24691431702282.941</v>
      </c>
      <c r="AC2">
        <f>'Total Fuel Use'!AG31*'Component Frac of Fuel Use'!AG13*BTU_per_TWh</f>
        <v>24170241771890.309</v>
      </c>
      <c r="AD2">
        <f>'Total Fuel Use'!AH31*'Component Frac of Fuel Use'!AH13*BTU_per_TWh</f>
        <v>23646114131281.004</v>
      </c>
      <c r="AE2">
        <f>'Total Fuel Use'!AI31*'Component Frac of Fuel Use'!AI13*BTU_per_TWh</f>
        <v>23119048780455.023</v>
      </c>
      <c r="AF2">
        <f>'Total Fuel Use'!AJ31*'Component Frac of Fuel Use'!AJ13*BTU_per_TWh</f>
        <v>22589045719412.375</v>
      </c>
      <c r="AG2">
        <f>'Total Fuel Use'!AK31*'Component Frac of Fuel Use'!AK13*BTU_per_TWh</f>
        <v>22056104948153.254</v>
      </c>
      <c r="AH2">
        <f>'Total Fuel Use'!AL31*'Component Frac of Fuel Use'!AL13*BTU_per_TWh</f>
        <v>21520226466677.262</v>
      </c>
      <c r="AI2">
        <f>'Total Fuel Use'!AM31*'Component Frac of Fuel Use'!AM13*BTU_per_TWh</f>
        <v>20981410274984.598</v>
      </c>
      <c r="AJ2">
        <f>'Total Fuel Use'!AN31*'Component Frac of Fuel Use'!AN13*BTU_per_TWh</f>
        <v>20439656373075.27</v>
      </c>
      <c r="AK2">
        <f>'Total Fuel Use'!AO31*'Component Frac of Fuel Use'!AO13*BTU_per_TWh</f>
        <v>19894964760949.258</v>
      </c>
      <c r="AL2">
        <f>'Total Fuel Use'!AP31*'Component Frac of Fuel Use'!AP13*BTU_per_TWh</f>
        <v>19347335438606.578</v>
      </c>
    </row>
    <row r="3" spans="1:40">
      <c r="A3" s="1" t="s">
        <v>3</v>
      </c>
      <c r="B3">
        <f>'Total Fuel Use'!F32*'Component Frac of Fuel Use'!$D20*BTU_per_TWh</f>
        <v>0</v>
      </c>
      <c r="C3">
        <f>'Total Fuel Use'!G32*'Component Frac of Fuel Use'!$D20*BTU_per_TWh</f>
        <v>0</v>
      </c>
      <c r="D3">
        <f>'Total Fuel Use'!H32*'Component Frac of Fuel Use'!$D20*BTU_per_TWh</f>
        <v>0</v>
      </c>
      <c r="E3">
        <f>'Total Fuel Use'!I32*'Component Frac of Fuel Use'!$D20*BTU_per_TWh</f>
        <v>0</v>
      </c>
      <c r="F3">
        <f>'Total Fuel Use'!J32*'Component Frac of Fuel Use'!$D20*BTU_per_TWh</f>
        <v>0</v>
      </c>
      <c r="G3">
        <f>'Total Fuel Use'!K32*'Component Frac of Fuel Use'!$D20*BTU_per_TWh</f>
        <v>0</v>
      </c>
      <c r="H3">
        <f>'Total Fuel Use'!L32*'Component Frac of Fuel Use'!$D20*BTU_per_TWh</f>
        <v>0</v>
      </c>
      <c r="I3">
        <f>'Total Fuel Use'!M32*'Component Frac of Fuel Use'!$D20*BTU_per_TWh</f>
        <v>0</v>
      </c>
      <c r="J3">
        <f>'Total Fuel Use'!N32*'Component Frac of Fuel Use'!$D20*BTU_per_TWh</f>
        <v>0</v>
      </c>
      <c r="K3">
        <f>'Total Fuel Use'!O32*'Component Frac of Fuel Use'!$D20*BTU_per_TWh</f>
        <v>0</v>
      </c>
      <c r="L3">
        <f>'Total Fuel Use'!P32*'Component Frac of Fuel Use'!$D20*BTU_per_TWh</f>
        <v>0</v>
      </c>
      <c r="M3">
        <f>'Total Fuel Use'!Q32*'Component Frac of Fuel Use'!$D20*BTU_per_TWh</f>
        <v>0</v>
      </c>
      <c r="N3">
        <f>'Total Fuel Use'!R32*'Component Frac of Fuel Use'!$D20*BTU_per_TWh</f>
        <v>0</v>
      </c>
      <c r="O3">
        <f>'Total Fuel Use'!S32*'Component Frac of Fuel Use'!$D20*BTU_per_TWh</f>
        <v>0</v>
      </c>
      <c r="P3">
        <f>'Total Fuel Use'!T32*'Component Frac of Fuel Use'!$D20*BTU_per_TWh</f>
        <v>0</v>
      </c>
      <c r="Q3">
        <f>'Total Fuel Use'!U32*'Component Frac of Fuel Use'!$D20*BTU_per_TWh</f>
        <v>0</v>
      </c>
      <c r="R3">
        <f>'Total Fuel Use'!V32*'Component Frac of Fuel Use'!$D20*BTU_per_TWh</f>
        <v>0</v>
      </c>
      <c r="S3">
        <f>'Total Fuel Use'!W32*'Component Frac of Fuel Use'!$D20*BTU_per_TWh</f>
        <v>0</v>
      </c>
      <c r="T3">
        <f>'Total Fuel Use'!X32*'Component Frac of Fuel Use'!$D20*BTU_per_TWh</f>
        <v>0</v>
      </c>
      <c r="U3">
        <f>'Total Fuel Use'!Y32*'Component Frac of Fuel Use'!$D20*BTU_per_TWh</f>
        <v>0</v>
      </c>
      <c r="V3">
        <f>'Total Fuel Use'!Z32*'Component Frac of Fuel Use'!$D20*BTU_per_TWh</f>
        <v>0</v>
      </c>
      <c r="W3">
        <f>'Total Fuel Use'!AA32*'Component Frac of Fuel Use'!$D20*BTU_per_TWh</f>
        <v>0</v>
      </c>
      <c r="X3">
        <f>'Total Fuel Use'!AB32*'Component Frac of Fuel Use'!$D20*BTU_per_TWh</f>
        <v>0</v>
      </c>
      <c r="Y3">
        <f>'Total Fuel Use'!AC32*'Component Frac of Fuel Use'!$D20*BTU_per_TWh</f>
        <v>0</v>
      </c>
      <c r="Z3">
        <f>'Total Fuel Use'!AD32*'Component Frac of Fuel Use'!$D20*BTU_per_TWh</f>
        <v>0</v>
      </c>
      <c r="AA3">
        <f>'Total Fuel Use'!AE32*'Component Frac of Fuel Use'!$D20*BTU_per_TWh</f>
        <v>0</v>
      </c>
      <c r="AB3">
        <f>'Total Fuel Use'!AF32*'Component Frac of Fuel Use'!$D20*BTU_per_TWh</f>
        <v>0</v>
      </c>
      <c r="AC3">
        <f>'Total Fuel Use'!AG32*'Component Frac of Fuel Use'!$D20*BTU_per_TWh</f>
        <v>0</v>
      </c>
      <c r="AD3">
        <f>'Total Fuel Use'!AH32*'Component Frac of Fuel Use'!$D20*BTU_per_TWh</f>
        <v>0</v>
      </c>
      <c r="AE3">
        <f>'Total Fuel Use'!AI32*'Component Frac of Fuel Use'!$D20*BTU_per_TWh</f>
        <v>0</v>
      </c>
      <c r="AF3">
        <f>'Total Fuel Use'!AJ32*'Component Frac of Fuel Use'!$D20*BTU_per_TWh</f>
        <v>0</v>
      </c>
      <c r="AG3">
        <f>'Total Fuel Use'!AK32*'Component Frac of Fuel Use'!$D20*BTU_per_TWh</f>
        <v>0</v>
      </c>
      <c r="AH3">
        <f>'Total Fuel Use'!AL32*'Component Frac of Fuel Use'!$D20*BTU_per_TWh</f>
        <v>0</v>
      </c>
      <c r="AI3">
        <f>'Total Fuel Use'!AM32*'Component Frac of Fuel Use'!$D20*BTU_per_TWh</f>
        <v>0</v>
      </c>
      <c r="AJ3">
        <f>'Total Fuel Use'!AN32*'Component Frac of Fuel Use'!$D20*BTU_per_TWh</f>
        <v>0</v>
      </c>
      <c r="AK3">
        <f>'Total Fuel Use'!AO32*'Component Frac of Fuel Use'!$D20*BTU_per_TWh</f>
        <v>0</v>
      </c>
      <c r="AL3">
        <f>'Total Fuel Use'!AP32*'Component Frac of Fuel Use'!$D20*BTU_per_TWh</f>
        <v>0</v>
      </c>
    </row>
    <row r="4" spans="1:40">
      <c r="A4" s="1" t="s">
        <v>4</v>
      </c>
      <c r="B4">
        <f>'Total Fuel Use'!F33*'Component Frac of Fuel Use'!$D21*BTU_per_TWh</f>
        <v>0</v>
      </c>
      <c r="C4">
        <f>'Total Fuel Use'!G33*'Component Frac of Fuel Use'!$D21*BTU_per_TWh</f>
        <v>0</v>
      </c>
      <c r="D4">
        <f>'Total Fuel Use'!H33*'Component Frac of Fuel Use'!$D21*BTU_per_TWh</f>
        <v>0</v>
      </c>
      <c r="E4">
        <f>'Total Fuel Use'!I33*'Component Frac of Fuel Use'!$D21*BTU_per_TWh</f>
        <v>0</v>
      </c>
      <c r="F4">
        <f>'Total Fuel Use'!J33*'Component Frac of Fuel Use'!$D21*BTU_per_TWh</f>
        <v>0</v>
      </c>
      <c r="G4">
        <f>'Total Fuel Use'!K33*'Component Frac of Fuel Use'!$D21*BTU_per_TWh</f>
        <v>0</v>
      </c>
      <c r="H4">
        <f>'Total Fuel Use'!L33*'Component Frac of Fuel Use'!$D21*BTU_per_TWh</f>
        <v>0</v>
      </c>
      <c r="I4">
        <f>'Total Fuel Use'!M33*'Component Frac of Fuel Use'!$D21*BTU_per_TWh</f>
        <v>0</v>
      </c>
      <c r="J4">
        <f>'Total Fuel Use'!N33*'Component Frac of Fuel Use'!$D21*BTU_per_TWh</f>
        <v>0</v>
      </c>
      <c r="K4">
        <f>'Total Fuel Use'!O33*'Component Frac of Fuel Use'!$D21*BTU_per_TWh</f>
        <v>0</v>
      </c>
      <c r="L4">
        <f>'Total Fuel Use'!P33*'Component Frac of Fuel Use'!$D21*BTU_per_TWh</f>
        <v>0</v>
      </c>
      <c r="M4">
        <f>'Total Fuel Use'!Q33*'Component Frac of Fuel Use'!$D21*BTU_per_TWh</f>
        <v>0</v>
      </c>
      <c r="N4">
        <f>'Total Fuel Use'!R33*'Component Frac of Fuel Use'!$D21*BTU_per_TWh</f>
        <v>0</v>
      </c>
      <c r="O4">
        <f>'Total Fuel Use'!S33*'Component Frac of Fuel Use'!$D21*BTU_per_TWh</f>
        <v>0</v>
      </c>
      <c r="P4">
        <f>'Total Fuel Use'!T33*'Component Frac of Fuel Use'!$D21*BTU_per_TWh</f>
        <v>0</v>
      </c>
      <c r="Q4">
        <f>'Total Fuel Use'!U33*'Component Frac of Fuel Use'!$D21*BTU_per_TWh</f>
        <v>0</v>
      </c>
      <c r="R4">
        <f>'Total Fuel Use'!V33*'Component Frac of Fuel Use'!$D21*BTU_per_TWh</f>
        <v>0</v>
      </c>
      <c r="S4">
        <f>'Total Fuel Use'!W33*'Component Frac of Fuel Use'!$D21*BTU_per_TWh</f>
        <v>0</v>
      </c>
      <c r="T4">
        <f>'Total Fuel Use'!X33*'Component Frac of Fuel Use'!$D21*BTU_per_TWh</f>
        <v>0</v>
      </c>
      <c r="U4">
        <f>'Total Fuel Use'!Y33*'Component Frac of Fuel Use'!$D21*BTU_per_TWh</f>
        <v>0</v>
      </c>
      <c r="V4">
        <f>'Total Fuel Use'!Z33*'Component Frac of Fuel Use'!$D21*BTU_per_TWh</f>
        <v>0</v>
      </c>
      <c r="W4">
        <f>'Total Fuel Use'!AA33*'Component Frac of Fuel Use'!$D21*BTU_per_TWh</f>
        <v>0</v>
      </c>
      <c r="X4">
        <f>'Total Fuel Use'!AB33*'Component Frac of Fuel Use'!$D21*BTU_per_TWh</f>
        <v>0</v>
      </c>
      <c r="Y4">
        <f>'Total Fuel Use'!AC33*'Component Frac of Fuel Use'!$D21*BTU_per_TWh</f>
        <v>0</v>
      </c>
      <c r="Z4">
        <f>'Total Fuel Use'!AD33*'Component Frac of Fuel Use'!$D21*BTU_per_TWh</f>
        <v>0</v>
      </c>
      <c r="AA4">
        <f>'Total Fuel Use'!AE33*'Component Frac of Fuel Use'!$D21*BTU_per_TWh</f>
        <v>0</v>
      </c>
      <c r="AB4">
        <f>'Total Fuel Use'!AF33*'Component Frac of Fuel Use'!$D21*BTU_per_TWh</f>
        <v>0</v>
      </c>
      <c r="AC4">
        <f>'Total Fuel Use'!AG33*'Component Frac of Fuel Use'!$D21*BTU_per_TWh</f>
        <v>0</v>
      </c>
      <c r="AD4">
        <f>'Total Fuel Use'!AH33*'Component Frac of Fuel Use'!$D21*BTU_per_TWh</f>
        <v>0</v>
      </c>
      <c r="AE4">
        <f>'Total Fuel Use'!AI33*'Component Frac of Fuel Use'!$D21*BTU_per_TWh</f>
        <v>0</v>
      </c>
      <c r="AF4">
        <f>'Total Fuel Use'!AJ33*'Component Frac of Fuel Use'!$D21*BTU_per_TWh</f>
        <v>0</v>
      </c>
      <c r="AG4">
        <f>'Total Fuel Use'!AK33*'Component Frac of Fuel Use'!$D21*BTU_per_TWh</f>
        <v>0</v>
      </c>
      <c r="AH4">
        <f>'Total Fuel Use'!AL33*'Component Frac of Fuel Use'!$D21*BTU_per_TWh</f>
        <v>0</v>
      </c>
      <c r="AI4">
        <f>'Total Fuel Use'!AM33*'Component Frac of Fuel Use'!$D21*BTU_per_TWh</f>
        <v>0</v>
      </c>
      <c r="AJ4">
        <f>'Total Fuel Use'!AN33*'Component Frac of Fuel Use'!$D21*BTU_per_TWh</f>
        <v>0</v>
      </c>
      <c r="AK4">
        <f>'Total Fuel Use'!AO33*'Component Frac of Fuel Use'!$D21*BTU_per_TWh</f>
        <v>0</v>
      </c>
      <c r="AL4">
        <f>'Total Fuel Use'!AP33*'Component Frac of Fuel Use'!$D21*BTU_per_TWh</f>
        <v>0</v>
      </c>
    </row>
    <row r="5" spans="1:40">
      <c r="A5" s="1" t="s">
        <v>5</v>
      </c>
      <c r="B5">
        <f>'Total Fuel Use'!F34*'Component Frac of Fuel Use'!$D22*BTU_per_TWh</f>
        <v>0</v>
      </c>
      <c r="C5">
        <f>'Total Fuel Use'!G34*'Component Frac of Fuel Use'!$D22*BTU_per_TWh</f>
        <v>0</v>
      </c>
      <c r="D5">
        <f>'Total Fuel Use'!H34*'Component Frac of Fuel Use'!$D22*BTU_per_TWh</f>
        <v>0</v>
      </c>
      <c r="E5">
        <f>'Total Fuel Use'!I34*'Component Frac of Fuel Use'!$D22*BTU_per_TWh</f>
        <v>0</v>
      </c>
      <c r="F5">
        <f>'Total Fuel Use'!J34*'Component Frac of Fuel Use'!$D22*BTU_per_TWh</f>
        <v>0</v>
      </c>
      <c r="G5">
        <f>'Total Fuel Use'!K34*'Component Frac of Fuel Use'!$D22*BTU_per_TWh</f>
        <v>0</v>
      </c>
      <c r="H5">
        <f>'Total Fuel Use'!L34*'Component Frac of Fuel Use'!$D22*BTU_per_TWh</f>
        <v>0</v>
      </c>
      <c r="I5">
        <f>'Total Fuel Use'!M34*'Component Frac of Fuel Use'!$D22*BTU_per_TWh</f>
        <v>0</v>
      </c>
      <c r="J5">
        <f>'Total Fuel Use'!N34*'Component Frac of Fuel Use'!$D22*BTU_per_TWh</f>
        <v>0</v>
      </c>
      <c r="K5">
        <f>'Total Fuel Use'!O34*'Component Frac of Fuel Use'!$D22*BTU_per_TWh</f>
        <v>0</v>
      </c>
      <c r="L5">
        <f>'Total Fuel Use'!P34*'Component Frac of Fuel Use'!$D22*BTU_per_TWh</f>
        <v>0</v>
      </c>
      <c r="M5">
        <f>'Total Fuel Use'!Q34*'Component Frac of Fuel Use'!$D22*BTU_per_TWh</f>
        <v>0</v>
      </c>
      <c r="N5">
        <f>'Total Fuel Use'!R34*'Component Frac of Fuel Use'!$D22*BTU_per_TWh</f>
        <v>0</v>
      </c>
      <c r="O5">
        <f>'Total Fuel Use'!S34*'Component Frac of Fuel Use'!$D22*BTU_per_TWh</f>
        <v>0</v>
      </c>
      <c r="P5">
        <f>'Total Fuel Use'!T34*'Component Frac of Fuel Use'!$D22*BTU_per_TWh</f>
        <v>0</v>
      </c>
      <c r="Q5">
        <f>'Total Fuel Use'!U34*'Component Frac of Fuel Use'!$D22*BTU_per_TWh</f>
        <v>0</v>
      </c>
      <c r="R5">
        <f>'Total Fuel Use'!V34*'Component Frac of Fuel Use'!$D22*BTU_per_TWh</f>
        <v>0</v>
      </c>
      <c r="S5">
        <f>'Total Fuel Use'!W34*'Component Frac of Fuel Use'!$D22*BTU_per_TWh</f>
        <v>0</v>
      </c>
      <c r="T5">
        <f>'Total Fuel Use'!X34*'Component Frac of Fuel Use'!$D22*BTU_per_TWh</f>
        <v>0</v>
      </c>
      <c r="U5">
        <f>'Total Fuel Use'!Y34*'Component Frac of Fuel Use'!$D22*BTU_per_TWh</f>
        <v>0</v>
      </c>
      <c r="V5">
        <f>'Total Fuel Use'!Z34*'Component Frac of Fuel Use'!$D22*BTU_per_TWh</f>
        <v>0</v>
      </c>
      <c r="W5">
        <f>'Total Fuel Use'!AA34*'Component Frac of Fuel Use'!$D22*BTU_per_TWh</f>
        <v>0</v>
      </c>
      <c r="X5">
        <f>'Total Fuel Use'!AB34*'Component Frac of Fuel Use'!$D22*BTU_per_TWh</f>
        <v>0</v>
      </c>
      <c r="Y5">
        <f>'Total Fuel Use'!AC34*'Component Frac of Fuel Use'!$D22*BTU_per_TWh</f>
        <v>0</v>
      </c>
      <c r="Z5">
        <f>'Total Fuel Use'!AD34*'Component Frac of Fuel Use'!$D22*BTU_per_TWh</f>
        <v>0</v>
      </c>
      <c r="AA5">
        <f>'Total Fuel Use'!AE34*'Component Frac of Fuel Use'!$D22*BTU_per_TWh</f>
        <v>0</v>
      </c>
      <c r="AB5">
        <f>'Total Fuel Use'!AF34*'Component Frac of Fuel Use'!$D22*BTU_per_TWh</f>
        <v>0</v>
      </c>
      <c r="AC5">
        <f>'Total Fuel Use'!AG34*'Component Frac of Fuel Use'!$D22*BTU_per_TWh</f>
        <v>0</v>
      </c>
      <c r="AD5">
        <f>'Total Fuel Use'!AH34*'Component Frac of Fuel Use'!$D22*BTU_per_TWh</f>
        <v>0</v>
      </c>
      <c r="AE5">
        <f>'Total Fuel Use'!AI34*'Component Frac of Fuel Use'!$D22*BTU_per_TWh</f>
        <v>0</v>
      </c>
      <c r="AF5">
        <f>'Total Fuel Use'!AJ34*'Component Frac of Fuel Use'!$D22*BTU_per_TWh</f>
        <v>0</v>
      </c>
      <c r="AG5">
        <f>'Total Fuel Use'!AK34*'Component Frac of Fuel Use'!$D22*BTU_per_TWh</f>
        <v>0</v>
      </c>
      <c r="AH5">
        <f>'Total Fuel Use'!AL34*'Component Frac of Fuel Use'!$D22*BTU_per_TWh</f>
        <v>0</v>
      </c>
      <c r="AI5">
        <f>'Total Fuel Use'!AM34*'Component Frac of Fuel Use'!$D22*BTU_per_TWh</f>
        <v>0</v>
      </c>
      <c r="AJ5">
        <f>'Total Fuel Use'!AN34*'Component Frac of Fuel Use'!$D22*BTU_per_TWh</f>
        <v>0</v>
      </c>
      <c r="AK5">
        <f>'Total Fuel Use'!AO34*'Component Frac of Fuel Use'!$D22*BTU_per_TWh</f>
        <v>0</v>
      </c>
      <c r="AL5">
        <f>'Total Fuel Use'!AP34*'Component Frac of Fuel Use'!$D22*BTU_per_TWh</f>
        <v>0</v>
      </c>
    </row>
    <row r="6" spans="1:40">
      <c r="A6" s="1" t="s">
        <v>7</v>
      </c>
      <c r="B6">
        <f>'Total Fuel Use'!F35*'Component Frac of Fuel Use'!$D23*BTU_per_TWh</f>
        <v>0</v>
      </c>
      <c r="C6">
        <f>'Total Fuel Use'!G35*'Component Frac of Fuel Use'!$D23*BTU_per_TWh</f>
        <v>0</v>
      </c>
      <c r="D6">
        <f>'Total Fuel Use'!H35*'Component Frac of Fuel Use'!$D23*BTU_per_TWh</f>
        <v>0</v>
      </c>
      <c r="E6">
        <f>'Total Fuel Use'!I35*'Component Frac of Fuel Use'!$D23*BTU_per_TWh</f>
        <v>0</v>
      </c>
      <c r="F6">
        <f>'Total Fuel Use'!J35*'Component Frac of Fuel Use'!$D23*BTU_per_TWh</f>
        <v>0</v>
      </c>
      <c r="G6">
        <f>'Total Fuel Use'!K35*'Component Frac of Fuel Use'!$D23*BTU_per_TWh</f>
        <v>0</v>
      </c>
      <c r="H6">
        <f>'Total Fuel Use'!L35*'Component Frac of Fuel Use'!$D23*BTU_per_TWh</f>
        <v>0</v>
      </c>
      <c r="I6">
        <f>'Total Fuel Use'!M35*'Component Frac of Fuel Use'!$D23*BTU_per_TWh</f>
        <v>0</v>
      </c>
      <c r="J6">
        <f>'Total Fuel Use'!N35*'Component Frac of Fuel Use'!$D23*BTU_per_TWh</f>
        <v>0</v>
      </c>
      <c r="K6">
        <f>'Total Fuel Use'!O35*'Component Frac of Fuel Use'!$D23*BTU_per_TWh</f>
        <v>0</v>
      </c>
      <c r="L6">
        <f>'Total Fuel Use'!P35*'Component Frac of Fuel Use'!$D23*BTU_per_TWh</f>
        <v>0</v>
      </c>
      <c r="M6">
        <f>'Total Fuel Use'!Q35*'Component Frac of Fuel Use'!$D23*BTU_per_TWh</f>
        <v>0</v>
      </c>
      <c r="N6">
        <f>'Total Fuel Use'!R35*'Component Frac of Fuel Use'!$D23*BTU_per_TWh</f>
        <v>0</v>
      </c>
      <c r="O6">
        <f>'Total Fuel Use'!S35*'Component Frac of Fuel Use'!$D23*BTU_per_TWh</f>
        <v>0</v>
      </c>
      <c r="P6">
        <f>'Total Fuel Use'!T35*'Component Frac of Fuel Use'!$D23*BTU_per_TWh</f>
        <v>0</v>
      </c>
      <c r="Q6">
        <f>'Total Fuel Use'!U35*'Component Frac of Fuel Use'!$D23*BTU_per_TWh</f>
        <v>0</v>
      </c>
      <c r="R6">
        <f>'Total Fuel Use'!V35*'Component Frac of Fuel Use'!$D23*BTU_per_TWh</f>
        <v>0</v>
      </c>
      <c r="S6">
        <f>'Total Fuel Use'!W35*'Component Frac of Fuel Use'!$D23*BTU_per_TWh</f>
        <v>0</v>
      </c>
      <c r="T6">
        <f>'Total Fuel Use'!X35*'Component Frac of Fuel Use'!$D23*BTU_per_TWh</f>
        <v>0</v>
      </c>
      <c r="U6">
        <f>'Total Fuel Use'!Y35*'Component Frac of Fuel Use'!$D23*BTU_per_TWh</f>
        <v>0</v>
      </c>
      <c r="V6">
        <f>'Total Fuel Use'!Z35*'Component Frac of Fuel Use'!$D23*BTU_per_TWh</f>
        <v>0</v>
      </c>
      <c r="W6">
        <f>'Total Fuel Use'!AA35*'Component Frac of Fuel Use'!$D23*BTU_per_TWh</f>
        <v>0</v>
      </c>
      <c r="X6">
        <f>'Total Fuel Use'!AB35*'Component Frac of Fuel Use'!$D23*BTU_per_TWh</f>
        <v>0</v>
      </c>
      <c r="Y6">
        <f>'Total Fuel Use'!AC35*'Component Frac of Fuel Use'!$D23*BTU_per_TWh</f>
        <v>0</v>
      </c>
      <c r="Z6">
        <f>'Total Fuel Use'!AD35*'Component Frac of Fuel Use'!$D23*BTU_per_TWh</f>
        <v>0</v>
      </c>
      <c r="AA6">
        <f>'Total Fuel Use'!AE35*'Component Frac of Fuel Use'!$D23*BTU_per_TWh</f>
        <v>0</v>
      </c>
      <c r="AB6">
        <f>'Total Fuel Use'!AF35*'Component Frac of Fuel Use'!$D23*BTU_per_TWh</f>
        <v>0</v>
      </c>
      <c r="AC6">
        <f>'Total Fuel Use'!AG35*'Component Frac of Fuel Use'!$D23*BTU_per_TWh</f>
        <v>0</v>
      </c>
      <c r="AD6">
        <f>'Total Fuel Use'!AH35*'Component Frac of Fuel Use'!$D23*BTU_per_TWh</f>
        <v>0</v>
      </c>
      <c r="AE6">
        <f>'Total Fuel Use'!AI35*'Component Frac of Fuel Use'!$D23*BTU_per_TWh</f>
        <v>0</v>
      </c>
      <c r="AF6">
        <f>'Total Fuel Use'!AJ35*'Component Frac of Fuel Use'!$D23*BTU_per_TWh</f>
        <v>0</v>
      </c>
      <c r="AG6">
        <f>'Total Fuel Use'!AK35*'Component Frac of Fuel Use'!$D23*BTU_per_TWh</f>
        <v>0</v>
      </c>
      <c r="AH6">
        <f>'Total Fuel Use'!AL35*'Component Frac of Fuel Use'!$D23*BTU_per_TWh</f>
        <v>0</v>
      </c>
      <c r="AI6">
        <f>'Total Fuel Use'!AM35*'Component Frac of Fuel Use'!$D23*BTU_per_TWh</f>
        <v>0</v>
      </c>
      <c r="AJ6">
        <f>'Total Fuel Use'!AN35*'Component Frac of Fuel Use'!$D23*BTU_per_TWh</f>
        <v>0</v>
      </c>
      <c r="AK6">
        <f>'Total Fuel Use'!AO35*'Component Frac of Fuel Use'!$D23*BTU_per_TWh</f>
        <v>0</v>
      </c>
      <c r="AL6">
        <f>'Total Fuel Use'!AP35*'Component Frac of Fuel Use'!$D23*BTU_per_TWh</f>
        <v>0</v>
      </c>
    </row>
    <row r="7" spans="1:40">
      <c r="A7" s="1" t="s">
        <v>15</v>
      </c>
      <c r="B7">
        <f>'Total Fuel Use'!F36*'Component Frac of Fuel Use'!$D24*BTU_per_TWh</f>
        <v>0</v>
      </c>
      <c r="C7">
        <f>'Total Fuel Use'!G36*'Component Frac of Fuel Use'!$D24*BTU_per_TWh</f>
        <v>0</v>
      </c>
      <c r="D7">
        <f>'Total Fuel Use'!H36*'Component Frac of Fuel Use'!$D24*BTU_per_TWh</f>
        <v>0</v>
      </c>
      <c r="E7">
        <f>'Total Fuel Use'!I36*'Component Frac of Fuel Use'!$D24*BTU_per_TWh</f>
        <v>0</v>
      </c>
      <c r="F7">
        <f>'Total Fuel Use'!J36*'Component Frac of Fuel Use'!$D24*BTU_per_TWh</f>
        <v>0</v>
      </c>
      <c r="G7">
        <f>'Total Fuel Use'!K36*'Component Frac of Fuel Use'!$D24*BTU_per_TWh</f>
        <v>0</v>
      </c>
      <c r="H7">
        <f>'Total Fuel Use'!L36*'Component Frac of Fuel Use'!$D24*BTU_per_TWh</f>
        <v>0</v>
      </c>
      <c r="I7">
        <f>'Total Fuel Use'!M36*'Component Frac of Fuel Use'!$D24*BTU_per_TWh</f>
        <v>0</v>
      </c>
      <c r="J7">
        <f>'Total Fuel Use'!N36*'Component Frac of Fuel Use'!$D24*BTU_per_TWh</f>
        <v>0</v>
      </c>
      <c r="K7">
        <f>'Total Fuel Use'!O36*'Component Frac of Fuel Use'!$D24*BTU_per_TWh</f>
        <v>0</v>
      </c>
      <c r="L7">
        <f>'Total Fuel Use'!P36*'Component Frac of Fuel Use'!$D24*BTU_per_TWh</f>
        <v>0</v>
      </c>
      <c r="M7">
        <f>'Total Fuel Use'!Q36*'Component Frac of Fuel Use'!$D24*BTU_per_TWh</f>
        <v>0</v>
      </c>
      <c r="N7">
        <f>'Total Fuel Use'!R36*'Component Frac of Fuel Use'!$D24*BTU_per_TWh</f>
        <v>0</v>
      </c>
      <c r="O7">
        <f>'Total Fuel Use'!S36*'Component Frac of Fuel Use'!$D24*BTU_per_TWh</f>
        <v>0</v>
      </c>
      <c r="P7">
        <f>'Total Fuel Use'!T36*'Component Frac of Fuel Use'!$D24*BTU_per_TWh</f>
        <v>0</v>
      </c>
      <c r="Q7">
        <f>'Total Fuel Use'!U36*'Component Frac of Fuel Use'!$D24*BTU_per_TWh</f>
        <v>0</v>
      </c>
      <c r="R7">
        <f>'Total Fuel Use'!V36*'Component Frac of Fuel Use'!$D24*BTU_per_TWh</f>
        <v>0</v>
      </c>
      <c r="S7">
        <f>'Total Fuel Use'!W36*'Component Frac of Fuel Use'!$D24*BTU_per_TWh</f>
        <v>0</v>
      </c>
      <c r="T7">
        <f>'Total Fuel Use'!X36*'Component Frac of Fuel Use'!$D24*BTU_per_TWh</f>
        <v>0</v>
      </c>
      <c r="U7">
        <f>'Total Fuel Use'!Y36*'Component Frac of Fuel Use'!$D24*BTU_per_TWh</f>
        <v>0</v>
      </c>
      <c r="V7">
        <f>'Total Fuel Use'!Z36*'Component Frac of Fuel Use'!$D24*BTU_per_TWh</f>
        <v>0</v>
      </c>
      <c r="W7">
        <f>'Total Fuel Use'!AA36*'Component Frac of Fuel Use'!$D24*BTU_per_TWh</f>
        <v>0</v>
      </c>
      <c r="X7">
        <f>'Total Fuel Use'!AB36*'Component Frac of Fuel Use'!$D24*BTU_per_TWh</f>
        <v>0</v>
      </c>
      <c r="Y7">
        <f>'Total Fuel Use'!AC36*'Component Frac of Fuel Use'!$D24*BTU_per_TWh</f>
        <v>0</v>
      </c>
      <c r="Z7">
        <f>'Total Fuel Use'!AD36*'Component Frac of Fuel Use'!$D24*BTU_per_TWh</f>
        <v>0</v>
      </c>
      <c r="AA7">
        <f>'Total Fuel Use'!AE36*'Component Frac of Fuel Use'!$D24*BTU_per_TWh</f>
        <v>0</v>
      </c>
      <c r="AB7">
        <f>'Total Fuel Use'!AF36*'Component Frac of Fuel Use'!$D24*BTU_per_TWh</f>
        <v>0</v>
      </c>
      <c r="AC7">
        <f>'Total Fuel Use'!AG36*'Component Frac of Fuel Use'!$D24*BTU_per_TWh</f>
        <v>0</v>
      </c>
      <c r="AD7">
        <f>'Total Fuel Use'!AH36*'Component Frac of Fuel Use'!$D24*BTU_per_TWh</f>
        <v>0</v>
      </c>
      <c r="AE7">
        <f>'Total Fuel Use'!AI36*'Component Frac of Fuel Use'!$D24*BTU_per_TWh</f>
        <v>0</v>
      </c>
      <c r="AF7">
        <f>'Total Fuel Use'!AJ36*'Component Frac of Fuel Use'!$D24*BTU_per_TWh</f>
        <v>0</v>
      </c>
      <c r="AG7">
        <f>'Total Fuel Use'!AK36*'Component Frac of Fuel Use'!$D24*BTU_per_TWh</f>
        <v>0</v>
      </c>
      <c r="AH7">
        <f>'Total Fuel Use'!AL36*'Component Frac of Fuel Use'!$D24*BTU_per_TWh</f>
        <v>0</v>
      </c>
      <c r="AI7">
        <f>'Total Fuel Use'!AM36*'Component Frac of Fuel Use'!$D24*BTU_per_TWh</f>
        <v>0</v>
      </c>
      <c r="AJ7">
        <f>'Total Fuel Use'!AN36*'Component Frac of Fuel Use'!$D24*BTU_per_TWh</f>
        <v>0</v>
      </c>
      <c r="AK7">
        <f>'Total Fuel Use'!AO36*'Component Frac of Fuel Use'!$D24*BTU_per_TWh</f>
        <v>0</v>
      </c>
      <c r="AL7">
        <f>'Total Fuel Use'!AP36*'Component Frac of Fuel Use'!$D24*BTU_per_TWh</f>
        <v>0</v>
      </c>
    </row>
  </sheetData>
  <pageMargins left="0.7" right="0.7" top="0.75" bottom="0.75" header="0.3" footer="0.3"/>
  <pageSetup orientation="portrait" horizontalDpi="1200" verticalDpi="12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N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4.5"/>
  <cols>
    <col min="1" max="1" width="25.90625" customWidth="1"/>
    <col min="2" max="2" width="10.54296875" customWidth="1"/>
    <col min="7" max="7" width="11.6328125" bestFit="1" customWidth="1"/>
  </cols>
  <sheetData>
    <row r="1" spans="1:40">
      <c r="A1" s="1" t="s">
        <v>1</v>
      </c>
      <c r="B1" s="1">
        <v>2014</v>
      </c>
      <c r="C1" s="1">
        <v>2015</v>
      </c>
      <c r="D1" s="1">
        <v>2016</v>
      </c>
      <c r="E1" s="1">
        <v>2017</v>
      </c>
      <c r="F1" s="1">
        <v>2018</v>
      </c>
      <c r="G1" s="1">
        <v>2019</v>
      </c>
      <c r="H1" s="1">
        <v>2020</v>
      </c>
      <c r="I1" s="1">
        <v>2021</v>
      </c>
      <c r="J1" s="1">
        <v>2022</v>
      </c>
      <c r="K1" s="1">
        <v>2023</v>
      </c>
      <c r="L1" s="1">
        <v>2024</v>
      </c>
      <c r="M1" s="1">
        <v>2025</v>
      </c>
      <c r="N1" s="1">
        <v>2026</v>
      </c>
      <c r="O1" s="1">
        <v>2027</v>
      </c>
      <c r="P1" s="1">
        <v>2028</v>
      </c>
      <c r="Q1" s="1">
        <v>2029</v>
      </c>
      <c r="R1" s="1">
        <v>2030</v>
      </c>
      <c r="S1" s="1">
        <v>2031</v>
      </c>
      <c r="T1" s="1">
        <v>2032</v>
      </c>
      <c r="U1" s="1">
        <v>2033</v>
      </c>
      <c r="V1" s="1">
        <v>2034</v>
      </c>
      <c r="W1" s="1">
        <v>2035</v>
      </c>
      <c r="X1" s="1">
        <v>2036</v>
      </c>
      <c r="Y1" s="1">
        <v>2037</v>
      </c>
      <c r="Z1" s="1">
        <v>2038</v>
      </c>
      <c r="AA1" s="1">
        <v>2039</v>
      </c>
      <c r="AB1" s="1">
        <v>2040</v>
      </c>
      <c r="AC1" s="1">
        <v>2041</v>
      </c>
      <c r="AD1" s="1">
        <v>2042</v>
      </c>
      <c r="AE1" s="1">
        <v>2043</v>
      </c>
      <c r="AF1" s="1">
        <v>2044</v>
      </c>
      <c r="AG1" s="1">
        <v>2045</v>
      </c>
      <c r="AH1" s="1">
        <v>2046</v>
      </c>
      <c r="AI1" s="1">
        <v>2047</v>
      </c>
      <c r="AJ1" s="1">
        <v>2048</v>
      </c>
      <c r="AK1" s="1">
        <v>2049</v>
      </c>
      <c r="AL1" s="1">
        <v>2050</v>
      </c>
      <c r="AM1" s="1"/>
      <c r="AN1" s="1"/>
    </row>
    <row r="2" spans="1:40">
      <c r="A2" s="1" t="s">
        <v>2</v>
      </c>
      <c r="B2">
        <f>'Total Fuel Use'!F31*'Component Frac of Fuel Use'!F14*BTU_per_TWh</f>
        <v>87791484030838.922</v>
      </c>
      <c r="C2">
        <f>'Total Fuel Use'!G31*'Component Frac of Fuel Use'!G14*BTU_per_TWh</f>
        <v>88551793074186.156</v>
      </c>
      <c r="D2">
        <f>'Total Fuel Use'!H31*'Component Frac of Fuel Use'!H14*BTU_per_TWh</f>
        <v>89248920358067.016</v>
      </c>
      <c r="E2">
        <f>'Total Fuel Use'!I31*'Component Frac of Fuel Use'!I14*BTU_per_TWh</f>
        <v>89882865882482.734</v>
      </c>
      <c r="F2">
        <f>'Total Fuel Use'!J31*'Component Frac of Fuel Use'!J14*BTU_per_TWh</f>
        <v>90453629647432.047</v>
      </c>
      <c r="G2">
        <f>'Total Fuel Use'!K31*'Component Frac of Fuel Use'!K14*BTU_per_TWh</f>
        <v>90961211652915.578</v>
      </c>
      <c r="H2">
        <f>'Total Fuel Use'!L31*'Component Frac of Fuel Use'!L14*BTU_per_TWh</f>
        <v>91405611898933.969</v>
      </c>
      <c r="I2">
        <f>'Total Fuel Use'!M31*'Component Frac of Fuel Use'!M14*BTU_per_TWh</f>
        <v>90736900600915.578</v>
      </c>
      <c r="J2">
        <f>'Total Fuel Use'!N31*'Component Frac of Fuel Use'!N14*BTU_per_TWh</f>
        <v>90040169566091.312</v>
      </c>
      <c r="K2">
        <f>'Total Fuel Use'!O31*'Component Frac of Fuel Use'!O14*BTU_per_TWh</f>
        <v>89315418794459.797</v>
      </c>
      <c r="L2">
        <f>'Total Fuel Use'!P31*'Component Frac of Fuel Use'!P14*BTU_per_TWh</f>
        <v>88562648286022.406</v>
      </c>
      <c r="M2">
        <f>'Total Fuel Use'!Q31*'Component Frac of Fuel Use'!Q14*BTU_per_TWh</f>
        <v>87781858040777.766</v>
      </c>
      <c r="N2">
        <f>'Total Fuel Use'!R31*'Component Frac of Fuel Use'!R14*BTU_per_TWh</f>
        <v>86973048058727.266</v>
      </c>
      <c r="O2">
        <f>'Total Fuel Use'!S31*'Component Frac of Fuel Use'!S14*BTU_per_TWh</f>
        <v>86136218339869.5</v>
      </c>
      <c r="P2">
        <f>'Total Fuel Use'!T31*'Component Frac of Fuel Use'!T14*BTU_per_TWh</f>
        <v>85271368884205.172</v>
      </c>
      <c r="Q2">
        <f>'Total Fuel Use'!U31*'Component Frac of Fuel Use'!U14*BTU_per_TWh</f>
        <v>84378499691734.984</v>
      </c>
      <c r="R2">
        <f>'Total Fuel Use'!V31*'Component Frac of Fuel Use'!V14*BTU_per_TWh</f>
        <v>83457610762457.531</v>
      </c>
      <c r="S2">
        <f>'Total Fuel Use'!W31*'Component Frac of Fuel Use'!W14*BTU_per_TWh</f>
        <v>83101496292866.734</v>
      </c>
      <c r="T2">
        <f>'Total Fuel Use'!X31*'Component Frac of Fuel Use'!X14*BTU_per_TWh</f>
        <v>82735578764416.641</v>
      </c>
      <c r="U2">
        <f>'Total Fuel Use'!Y31*'Component Frac of Fuel Use'!Y14*BTU_per_TWh</f>
        <v>82359858177107.25</v>
      </c>
      <c r="V2">
        <f>'Total Fuel Use'!Z31*'Component Frac of Fuel Use'!Z14*BTU_per_TWh</f>
        <v>81974334530938.187</v>
      </c>
      <c r="W2">
        <f>'Total Fuel Use'!AA31*'Component Frac of Fuel Use'!AA14*BTU_per_TWh</f>
        <v>81579007825910.172</v>
      </c>
      <c r="X2">
        <f>'Total Fuel Use'!AB31*'Component Frac of Fuel Use'!AB14*BTU_per_TWh</f>
        <v>81173878062022.891</v>
      </c>
      <c r="Y2">
        <f>'Total Fuel Use'!AC31*'Component Frac of Fuel Use'!AC14*BTU_per_TWh</f>
        <v>80758945239275.906</v>
      </c>
      <c r="Z2">
        <f>'Total Fuel Use'!AD31*'Component Frac of Fuel Use'!AD14*BTU_per_TWh</f>
        <v>80334209357670</v>
      </c>
      <c r="AA2">
        <f>'Total Fuel Use'!AE31*'Component Frac of Fuel Use'!AE14*BTU_per_TWh</f>
        <v>79899670417204.797</v>
      </c>
      <c r="AB2">
        <f>'Total Fuel Use'!AF31*'Component Frac of Fuel Use'!AF14*BTU_per_TWh</f>
        <v>79455328417879.922</v>
      </c>
      <c r="AC2">
        <f>'Total Fuel Use'!AG31*'Component Frac of Fuel Use'!AG14*BTU_per_TWh</f>
        <v>78765728852428</v>
      </c>
      <c r="AD2">
        <f>'Total Fuel Use'!AH31*'Component Frac of Fuel Use'!AH14*BTU_per_TWh</f>
        <v>78071647888640.391</v>
      </c>
      <c r="AE2">
        <f>'Total Fuel Use'!AI31*'Component Frac of Fuel Use'!AI14*BTU_per_TWh</f>
        <v>77373085526517.109</v>
      </c>
      <c r="AF2">
        <f>'Total Fuel Use'!AJ31*'Component Frac of Fuel Use'!AJ14*BTU_per_TWh</f>
        <v>76670041766057.75</v>
      </c>
      <c r="AG2">
        <f>'Total Fuel Use'!AK31*'Component Frac of Fuel Use'!AK14*BTU_per_TWh</f>
        <v>75962516607263.125</v>
      </c>
      <c r="AH2">
        <f>'Total Fuel Use'!AL31*'Component Frac of Fuel Use'!AL14*BTU_per_TWh</f>
        <v>75250510050132.797</v>
      </c>
      <c r="AI2">
        <f>'Total Fuel Use'!AM31*'Component Frac of Fuel Use'!AM14*BTU_per_TWh</f>
        <v>74534022094666.406</v>
      </c>
      <c r="AJ2">
        <f>'Total Fuel Use'!AN31*'Component Frac of Fuel Use'!AN14*BTU_per_TWh</f>
        <v>73813052740864.734</v>
      </c>
      <c r="AK2">
        <f>'Total Fuel Use'!AO31*'Component Frac of Fuel Use'!AO14*BTU_per_TWh</f>
        <v>73087601988727.359</v>
      </c>
      <c r="AL2">
        <f>'Total Fuel Use'!AP31*'Component Frac of Fuel Use'!AP14*BTU_per_TWh</f>
        <v>72357669838253.922</v>
      </c>
    </row>
    <row r="3" spans="1:40">
      <c r="A3" s="1" t="s">
        <v>3</v>
      </c>
      <c r="B3">
        <f>'Total Fuel Use'!F32*'Component Frac of Fuel Use'!$E20*BTU_per_TWh</f>
        <v>13828538886215.039</v>
      </c>
      <c r="C3">
        <f>'Total Fuel Use'!G32*'Component Frac of Fuel Use'!$E20*BTU_per_TWh</f>
        <v>13806210782523.625</v>
      </c>
      <c r="D3">
        <f>'Total Fuel Use'!H32*'Component Frac of Fuel Use'!$E20*BTU_per_TWh</f>
        <v>13783882678832.209</v>
      </c>
      <c r="E3">
        <f>'Total Fuel Use'!I32*'Component Frac of Fuel Use'!$E20*BTU_per_TWh</f>
        <v>13761554575140.799</v>
      </c>
      <c r="F3">
        <f>'Total Fuel Use'!J32*'Component Frac of Fuel Use'!$E20*BTU_per_TWh</f>
        <v>13739226471449.385</v>
      </c>
      <c r="G3">
        <f>'Total Fuel Use'!K32*'Component Frac of Fuel Use'!$E20*BTU_per_TWh</f>
        <v>13716898367757.973</v>
      </c>
      <c r="H3">
        <f>'Total Fuel Use'!L32*'Component Frac of Fuel Use'!$E20*BTU_per_TWh</f>
        <v>13694570264066.559</v>
      </c>
      <c r="I3">
        <f>'Total Fuel Use'!M32*'Component Frac of Fuel Use'!$E20*BTU_per_TWh</f>
        <v>13689608463246.244</v>
      </c>
      <c r="J3">
        <f>'Total Fuel Use'!N32*'Component Frac of Fuel Use'!$E20*BTU_per_TWh</f>
        <v>13684646662425.93</v>
      </c>
      <c r="K3">
        <f>'Total Fuel Use'!O32*'Component Frac of Fuel Use'!$E20*BTU_per_TWh</f>
        <v>13679684861605.615</v>
      </c>
      <c r="L3">
        <f>'Total Fuel Use'!P32*'Component Frac of Fuel Use'!$E20*BTU_per_TWh</f>
        <v>13674723060785.305</v>
      </c>
      <c r="M3">
        <f>'Total Fuel Use'!Q32*'Component Frac of Fuel Use'!$E20*BTU_per_TWh</f>
        <v>13669761259964.99</v>
      </c>
      <c r="N3">
        <f>'Total Fuel Use'!R32*'Component Frac of Fuel Use'!$E20*BTU_per_TWh</f>
        <v>13664799459144.676</v>
      </c>
      <c r="O3">
        <f>'Total Fuel Use'!S32*'Component Frac of Fuel Use'!$E20*BTU_per_TWh</f>
        <v>13659837658324.361</v>
      </c>
      <c r="P3">
        <f>'Total Fuel Use'!T32*'Component Frac of Fuel Use'!$E20*BTU_per_TWh</f>
        <v>13654875857504.047</v>
      </c>
      <c r="Q3">
        <f>'Total Fuel Use'!U32*'Component Frac of Fuel Use'!$E20*BTU_per_TWh</f>
        <v>13649914056683.732</v>
      </c>
      <c r="R3">
        <f>'Total Fuel Use'!V32*'Component Frac of Fuel Use'!$E20*BTU_per_TWh</f>
        <v>13644952255863.42</v>
      </c>
      <c r="S3">
        <f>'Total Fuel Use'!W32*'Component Frac of Fuel Use'!$E20*BTU_per_TWh</f>
        <v>13647433156273.576</v>
      </c>
      <c r="T3">
        <f>'Total Fuel Use'!X32*'Component Frac of Fuel Use'!$E20*BTU_per_TWh</f>
        <v>13649914056683.732</v>
      </c>
      <c r="U3">
        <f>'Total Fuel Use'!Y32*'Component Frac of Fuel Use'!$E20*BTU_per_TWh</f>
        <v>13652394957093.891</v>
      </c>
      <c r="V3">
        <f>'Total Fuel Use'!Z32*'Component Frac of Fuel Use'!$E20*BTU_per_TWh</f>
        <v>13654875857504.047</v>
      </c>
      <c r="W3">
        <f>'Total Fuel Use'!AA32*'Component Frac of Fuel Use'!$E20*BTU_per_TWh</f>
        <v>13657356757914.205</v>
      </c>
      <c r="X3">
        <f>'Total Fuel Use'!AB32*'Component Frac of Fuel Use'!$E20*BTU_per_TWh</f>
        <v>13659837658324.361</v>
      </c>
      <c r="Y3">
        <f>'Total Fuel Use'!AC32*'Component Frac of Fuel Use'!$E20*BTU_per_TWh</f>
        <v>13662318558734.516</v>
      </c>
      <c r="Z3">
        <f>'Total Fuel Use'!AD32*'Component Frac of Fuel Use'!$E20*BTU_per_TWh</f>
        <v>13664799459144.672</v>
      </c>
      <c r="AA3">
        <f>'Total Fuel Use'!AE32*'Component Frac of Fuel Use'!$E20*BTU_per_TWh</f>
        <v>13667280359554.83</v>
      </c>
      <c r="AB3">
        <f>'Total Fuel Use'!AF32*'Component Frac of Fuel Use'!$E20*BTU_per_TWh</f>
        <v>13669761259964.986</v>
      </c>
      <c r="AC3">
        <f>'Total Fuel Use'!AG32*'Component Frac of Fuel Use'!$E20*BTU_per_TWh</f>
        <v>13669761259964.986</v>
      </c>
      <c r="AD3">
        <f>'Total Fuel Use'!AH32*'Component Frac of Fuel Use'!$E20*BTU_per_TWh</f>
        <v>13669761259964.986</v>
      </c>
      <c r="AE3">
        <f>'Total Fuel Use'!AI32*'Component Frac of Fuel Use'!$E20*BTU_per_TWh</f>
        <v>13669761259964.986</v>
      </c>
      <c r="AF3">
        <f>'Total Fuel Use'!AJ32*'Component Frac of Fuel Use'!$E20*BTU_per_TWh</f>
        <v>13669761259964.986</v>
      </c>
      <c r="AG3">
        <f>'Total Fuel Use'!AK32*'Component Frac of Fuel Use'!$E20*BTU_per_TWh</f>
        <v>13669761259964.986</v>
      </c>
      <c r="AH3">
        <f>'Total Fuel Use'!AL32*'Component Frac of Fuel Use'!$E20*BTU_per_TWh</f>
        <v>13669761259964.984</v>
      </c>
      <c r="AI3">
        <f>'Total Fuel Use'!AM32*'Component Frac of Fuel Use'!$E20*BTU_per_TWh</f>
        <v>13669761259964.984</v>
      </c>
      <c r="AJ3">
        <f>'Total Fuel Use'!AN32*'Component Frac of Fuel Use'!$E20*BTU_per_TWh</f>
        <v>13669761259964.984</v>
      </c>
      <c r="AK3">
        <f>'Total Fuel Use'!AO32*'Component Frac of Fuel Use'!$E20*BTU_per_TWh</f>
        <v>13669761259964.984</v>
      </c>
      <c r="AL3">
        <f>'Total Fuel Use'!AP32*'Component Frac of Fuel Use'!$E20*BTU_per_TWh</f>
        <v>13669761259964.984</v>
      </c>
    </row>
    <row r="4" spans="1:40">
      <c r="A4" s="1" t="s">
        <v>4</v>
      </c>
      <c r="B4">
        <f>'Total Fuel Use'!F33*'Component Frac of Fuel Use'!$E21*BTU_per_TWh</f>
        <v>33890442004117.699</v>
      </c>
      <c r="C4">
        <f>'Total Fuel Use'!G33*'Component Frac of Fuel Use'!$E21*BTU_per_TWh</f>
        <v>33835721161269.285</v>
      </c>
      <c r="D4">
        <f>'Total Fuel Use'!H33*'Component Frac of Fuel Use'!$E21*BTU_per_TWh</f>
        <v>33781000318420.871</v>
      </c>
      <c r="E4">
        <f>'Total Fuel Use'!I33*'Component Frac of Fuel Use'!$E21*BTU_per_TWh</f>
        <v>33726279475572.457</v>
      </c>
      <c r="F4">
        <f>'Total Fuel Use'!J33*'Component Frac of Fuel Use'!$E21*BTU_per_TWh</f>
        <v>33671558632724.047</v>
      </c>
      <c r="G4">
        <f>'Total Fuel Use'!K33*'Component Frac of Fuel Use'!$E21*BTU_per_TWh</f>
        <v>33616837789875.625</v>
      </c>
      <c r="H4">
        <f>'Total Fuel Use'!L33*'Component Frac of Fuel Use'!$E21*BTU_per_TWh</f>
        <v>33562116947027.219</v>
      </c>
      <c r="I4">
        <f>'Total Fuel Use'!M33*'Component Frac of Fuel Use'!$E21*BTU_per_TWh</f>
        <v>33549956759727.566</v>
      </c>
      <c r="J4">
        <f>'Total Fuel Use'!N33*'Component Frac of Fuel Use'!$E21*BTU_per_TWh</f>
        <v>33537796572427.918</v>
      </c>
      <c r="K4">
        <f>'Total Fuel Use'!O33*'Component Frac of Fuel Use'!$E21*BTU_per_TWh</f>
        <v>33525636385128.273</v>
      </c>
      <c r="L4">
        <f>'Total Fuel Use'!P33*'Component Frac of Fuel Use'!$E21*BTU_per_TWh</f>
        <v>33513476197828.625</v>
      </c>
      <c r="M4">
        <f>'Total Fuel Use'!Q33*'Component Frac of Fuel Use'!$E21*BTU_per_TWh</f>
        <v>33501316010528.977</v>
      </c>
      <c r="N4">
        <f>'Total Fuel Use'!R33*'Component Frac of Fuel Use'!$E21*BTU_per_TWh</f>
        <v>33489155823229.332</v>
      </c>
      <c r="O4">
        <f>'Total Fuel Use'!S33*'Component Frac of Fuel Use'!$E21*BTU_per_TWh</f>
        <v>33476995635929.687</v>
      </c>
      <c r="P4">
        <f>'Total Fuel Use'!T33*'Component Frac of Fuel Use'!$E21*BTU_per_TWh</f>
        <v>33464835448630.035</v>
      </c>
      <c r="Q4">
        <f>'Total Fuel Use'!U33*'Component Frac of Fuel Use'!$E21*BTU_per_TWh</f>
        <v>33452675261330.383</v>
      </c>
      <c r="R4">
        <f>'Total Fuel Use'!V33*'Component Frac of Fuel Use'!$E21*BTU_per_TWh</f>
        <v>33440515074030.742</v>
      </c>
      <c r="S4">
        <f>'Total Fuel Use'!W33*'Component Frac of Fuel Use'!$E21*BTU_per_TWh</f>
        <v>33446595167680.562</v>
      </c>
      <c r="T4">
        <f>'Total Fuel Use'!X33*'Component Frac of Fuel Use'!$E21*BTU_per_TWh</f>
        <v>33452675261330.383</v>
      </c>
      <c r="U4">
        <f>'Total Fuel Use'!Y33*'Component Frac of Fuel Use'!$E21*BTU_per_TWh</f>
        <v>33458755354980.211</v>
      </c>
      <c r="V4">
        <f>'Total Fuel Use'!Z33*'Component Frac of Fuel Use'!$E21*BTU_per_TWh</f>
        <v>33464835448630.035</v>
      </c>
      <c r="W4">
        <f>'Total Fuel Use'!AA33*'Component Frac of Fuel Use'!$E21*BTU_per_TWh</f>
        <v>33470915542279.863</v>
      </c>
      <c r="X4">
        <f>'Total Fuel Use'!AB33*'Component Frac of Fuel Use'!$E21*BTU_per_TWh</f>
        <v>33476995635929.684</v>
      </c>
      <c r="Y4">
        <f>'Total Fuel Use'!AC33*'Component Frac of Fuel Use'!$E21*BTU_per_TWh</f>
        <v>33483075729579.504</v>
      </c>
      <c r="Z4">
        <f>'Total Fuel Use'!AD33*'Component Frac of Fuel Use'!$E21*BTU_per_TWh</f>
        <v>33489155823229.332</v>
      </c>
      <c r="AA4">
        <f>'Total Fuel Use'!AE33*'Component Frac of Fuel Use'!$E21*BTU_per_TWh</f>
        <v>33495235916879.156</v>
      </c>
      <c r="AB4">
        <f>'Total Fuel Use'!AF33*'Component Frac of Fuel Use'!$E21*BTU_per_TWh</f>
        <v>33501316010528.977</v>
      </c>
      <c r="AC4">
        <f>'Total Fuel Use'!AG33*'Component Frac of Fuel Use'!$E21*BTU_per_TWh</f>
        <v>33501316010528.977</v>
      </c>
      <c r="AD4">
        <f>'Total Fuel Use'!AH33*'Component Frac of Fuel Use'!$E21*BTU_per_TWh</f>
        <v>33501316010528.977</v>
      </c>
      <c r="AE4">
        <f>'Total Fuel Use'!AI33*'Component Frac of Fuel Use'!$E21*BTU_per_TWh</f>
        <v>33501316010528.977</v>
      </c>
      <c r="AF4">
        <f>'Total Fuel Use'!AJ33*'Component Frac of Fuel Use'!$E21*BTU_per_TWh</f>
        <v>33501316010528.977</v>
      </c>
      <c r="AG4">
        <f>'Total Fuel Use'!AK33*'Component Frac of Fuel Use'!$E21*BTU_per_TWh</f>
        <v>33501316010528.977</v>
      </c>
      <c r="AH4">
        <f>'Total Fuel Use'!AL33*'Component Frac of Fuel Use'!$E21*BTU_per_TWh</f>
        <v>33501316010528.977</v>
      </c>
      <c r="AI4">
        <f>'Total Fuel Use'!AM33*'Component Frac of Fuel Use'!$E21*BTU_per_TWh</f>
        <v>33501316010528.977</v>
      </c>
      <c r="AJ4">
        <f>'Total Fuel Use'!AN33*'Component Frac of Fuel Use'!$E21*BTU_per_TWh</f>
        <v>33501316010528.977</v>
      </c>
      <c r="AK4">
        <f>'Total Fuel Use'!AO33*'Component Frac of Fuel Use'!$E21*BTU_per_TWh</f>
        <v>33501316010528.977</v>
      </c>
      <c r="AL4">
        <f>'Total Fuel Use'!AP33*'Component Frac of Fuel Use'!$E21*BTU_per_TWh</f>
        <v>33501316010528.977</v>
      </c>
    </row>
    <row r="5" spans="1:40">
      <c r="A5" s="1" t="s">
        <v>5</v>
      </c>
      <c r="B5">
        <f>'Total Fuel Use'!F34*'Component Frac of Fuel Use'!$E22*BTU_per_TWh</f>
        <v>0</v>
      </c>
      <c r="C5">
        <f>'Total Fuel Use'!G34*'Component Frac of Fuel Use'!$E22*BTU_per_TWh</f>
        <v>0</v>
      </c>
      <c r="D5">
        <f>'Total Fuel Use'!H34*'Component Frac of Fuel Use'!$E22*BTU_per_TWh</f>
        <v>0</v>
      </c>
      <c r="E5">
        <f>'Total Fuel Use'!I34*'Component Frac of Fuel Use'!$E22*BTU_per_TWh</f>
        <v>0</v>
      </c>
      <c r="F5">
        <f>'Total Fuel Use'!J34*'Component Frac of Fuel Use'!$E22*BTU_per_TWh</f>
        <v>0</v>
      </c>
      <c r="G5">
        <f>'Total Fuel Use'!K34*'Component Frac of Fuel Use'!$E22*BTU_per_TWh</f>
        <v>0</v>
      </c>
      <c r="H5">
        <f>'Total Fuel Use'!L34*'Component Frac of Fuel Use'!$E22*BTU_per_TWh</f>
        <v>0</v>
      </c>
      <c r="I5">
        <f>'Total Fuel Use'!M34*'Component Frac of Fuel Use'!$E22*BTU_per_TWh</f>
        <v>0</v>
      </c>
      <c r="J5">
        <f>'Total Fuel Use'!N34*'Component Frac of Fuel Use'!$E22*BTU_per_TWh</f>
        <v>0</v>
      </c>
      <c r="K5">
        <f>'Total Fuel Use'!O34*'Component Frac of Fuel Use'!$E22*BTU_per_TWh</f>
        <v>0</v>
      </c>
      <c r="L5">
        <f>'Total Fuel Use'!P34*'Component Frac of Fuel Use'!$E22*BTU_per_TWh</f>
        <v>0</v>
      </c>
      <c r="M5">
        <f>'Total Fuel Use'!Q34*'Component Frac of Fuel Use'!$E22*BTU_per_TWh</f>
        <v>0</v>
      </c>
      <c r="N5">
        <f>'Total Fuel Use'!R34*'Component Frac of Fuel Use'!$E22*BTU_per_TWh</f>
        <v>0</v>
      </c>
      <c r="O5">
        <f>'Total Fuel Use'!S34*'Component Frac of Fuel Use'!$E22*BTU_per_TWh</f>
        <v>0</v>
      </c>
      <c r="P5">
        <f>'Total Fuel Use'!T34*'Component Frac of Fuel Use'!$E22*BTU_per_TWh</f>
        <v>0</v>
      </c>
      <c r="Q5">
        <f>'Total Fuel Use'!U34*'Component Frac of Fuel Use'!$E22*BTU_per_TWh</f>
        <v>0</v>
      </c>
      <c r="R5">
        <f>'Total Fuel Use'!V34*'Component Frac of Fuel Use'!$E22*BTU_per_TWh</f>
        <v>0</v>
      </c>
      <c r="S5">
        <f>'Total Fuel Use'!W34*'Component Frac of Fuel Use'!$E22*BTU_per_TWh</f>
        <v>0</v>
      </c>
      <c r="T5">
        <f>'Total Fuel Use'!X34*'Component Frac of Fuel Use'!$E22*BTU_per_TWh</f>
        <v>0</v>
      </c>
      <c r="U5">
        <f>'Total Fuel Use'!Y34*'Component Frac of Fuel Use'!$E22*BTU_per_TWh</f>
        <v>0</v>
      </c>
      <c r="V5">
        <f>'Total Fuel Use'!Z34*'Component Frac of Fuel Use'!$E22*BTU_per_TWh</f>
        <v>0</v>
      </c>
      <c r="W5">
        <f>'Total Fuel Use'!AA34*'Component Frac of Fuel Use'!$E22*BTU_per_TWh</f>
        <v>0</v>
      </c>
      <c r="X5">
        <f>'Total Fuel Use'!AB34*'Component Frac of Fuel Use'!$E22*BTU_per_TWh</f>
        <v>0</v>
      </c>
      <c r="Y5">
        <f>'Total Fuel Use'!AC34*'Component Frac of Fuel Use'!$E22*BTU_per_TWh</f>
        <v>0</v>
      </c>
      <c r="Z5">
        <f>'Total Fuel Use'!AD34*'Component Frac of Fuel Use'!$E22*BTU_per_TWh</f>
        <v>0</v>
      </c>
      <c r="AA5">
        <f>'Total Fuel Use'!AE34*'Component Frac of Fuel Use'!$E22*BTU_per_TWh</f>
        <v>0</v>
      </c>
      <c r="AB5">
        <f>'Total Fuel Use'!AF34*'Component Frac of Fuel Use'!$E22*BTU_per_TWh</f>
        <v>0</v>
      </c>
      <c r="AC5">
        <f>'Total Fuel Use'!AG34*'Component Frac of Fuel Use'!$E22*BTU_per_TWh</f>
        <v>0</v>
      </c>
      <c r="AD5">
        <f>'Total Fuel Use'!AH34*'Component Frac of Fuel Use'!$E22*BTU_per_TWh</f>
        <v>0</v>
      </c>
      <c r="AE5">
        <f>'Total Fuel Use'!AI34*'Component Frac of Fuel Use'!$E22*BTU_per_TWh</f>
        <v>0</v>
      </c>
      <c r="AF5">
        <f>'Total Fuel Use'!AJ34*'Component Frac of Fuel Use'!$E22*BTU_per_TWh</f>
        <v>0</v>
      </c>
      <c r="AG5">
        <f>'Total Fuel Use'!AK34*'Component Frac of Fuel Use'!$E22*BTU_per_TWh</f>
        <v>0</v>
      </c>
      <c r="AH5">
        <f>'Total Fuel Use'!AL34*'Component Frac of Fuel Use'!$E22*BTU_per_TWh</f>
        <v>0</v>
      </c>
      <c r="AI5">
        <f>'Total Fuel Use'!AM34*'Component Frac of Fuel Use'!$E22*BTU_per_TWh</f>
        <v>0</v>
      </c>
      <c r="AJ5">
        <f>'Total Fuel Use'!AN34*'Component Frac of Fuel Use'!$E22*BTU_per_TWh</f>
        <v>0</v>
      </c>
      <c r="AK5">
        <f>'Total Fuel Use'!AO34*'Component Frac of Fuel Use'!$E22*BTU_per_TWh</f>
        <v>0</v>
      </c>
      <c r="AL5">
        <f>'Total Fuel Use'!AP34*'Component Frac of Fuel Use'!$E22*BTU_per_TWh</f>
        <v>0</v>
      </c>
    </row>
    <row r="6" spans="1:40">
      <c r="A6" s="1" t="s">
        <v>7</v>
      </c>
      <c r="B6">
        <f>'Total Fuel Use'!F35*'Component Frac of Fuel Use'!$E23*BTU_per_TWh</f>
        <v>8898785276284.2676</v>
      </c>
      <c r="C6">
        <f>'Total Fuel Use'!G35*'Component Frac of Fuel Use'!$E23*BTU_per_TWh</f>
        <v>8884416946989.9453</v>
      </c>
      <c r="D6">
        <f>'Total Fuel Use'!H35*'Component Frac of Fuel Use'!$E23*BTU_per_TWh</f>
        <v>8870048617695.623</v>
      </c>
      <c r="E6">
        <f>'Total Fuel Use'!I35*'Component Frac of Fuel Use'!$E23*BTU_per_TWh</f>
        <v>8855680288401.2988</v>
      </c>
      <c r="F6">
        <f>'Total Fuel Use'!J35*'Component Frac of Fuel Use'!$E23*BTU_per_TWh</f>
        <v>8841311959106.9766</v>
      </c>
      <c r="G6">
        <f>'Total Fuel Use'!K35*'Component Frac of Fuel Use'!$E23*BTU_per_TWh</f>
        <v>8826943629812.6523</v>
      </c>
      <c r="H6">
        <f>'Total Fuel Use'!L35*'Component Frac of Fuel Use'!$E23*BTU_per_TWh</f>
        <v>8812575300518.3281</v>
      </c>
      <c r="I6">
        <f>'Total Fuel Use'!M35*'Component Frac of Fuel Use'!$E23*BTU_per_TWh</f>
        <v>8809382338452.9219</v>
      </c>
      <c r="J6">
        <f>'Total Fuel Use'!N35*'Component Frac of Fuel Use'!$E23*BTU_per_TWh</f>
        <v>8806189376387.5176</v>
      </c>
      <c r="K6">
        <f>'Total Fuel Use'!O35*'Component Frac of Fuel Use'!$E23*BTU_per_TWh</f>
        <v>8802996414322.1133</v>
      </c>
      <c r="L6">
        <f>'Total Fuel Use'!P35*'Component Frac of Fuel Use'!$E23*BTU_per_TWh</f>
        <v>8799803452256.709</v>
      </c>
      <c r="M6">
        <f>'Total Fuel Use'!Q35*'Component Frac of Fuel Use'!$E23*BTU_per_TWh</f>
        <v>8796610490191.3027</v>
      </c>
      <c r="N6">
        <f>'Total Fuel Use'!R35*'Component Frac of Fuel Use'!$E23*BTU_per_TWh</f>
        <v>8793417528125.8975</v>
      </c>
      <c r="O6">
        <f>'Total Fuel Use'!S35*'Component Frac of Fuel Use'!$E23*BTU_per_TWh</f>
        <v>8790224566060.4922</v>
      </c>
      <c r="P6">
        <f>'Total Fuel Use'!T35*'Component Frac of Fuel Use'!$E23*BTU_per_TWh</f>
        <v>8787031603995.0879</v>
      </c>
      <c r="Q6">
        <f>'Total Fuel Use'!U35*'Component Frac of Fuel Use'!$E23*BTU_per_TWh</f>
        <v>8783838641929.6826</v>
      </c>
      <c r="R6">
        <f>'Total Fuel Use'!V35*'Component Frac of Fuel Use'!$E23*BTU_per_TWh</f>
        <v>8780645679864.2773</v>
      </c>
      <c r="S6">
        <f>'Total Fuel Use'!W35*'Component Frac of Fuel Use'!$E23*BTU_per_TWh</f>
        <v>8782242160896.9785</v>
      </c>
      <c r="T6">
        <f>'Total Fuel Use'!X35*'Component Frac of Fuel Use'!$E23*BTU_per_TWh</f>
        <v>8783838641929.6826</v>
      </c>
      <c r="U6">
        <f>'Total Fuel Use'!Y35*'Component Frac of Fuel Use'!$E23*BTU_per_TWh</f>
        <v>8785435122962.3857</v>
      </c>
      <c r="V6">
        <f>'Total Fuel Use'!Z35*'Component Frac of Fuel Use'!$E23*BTU_per_TWh</f>
        <v>8787031603995.0879</v>
      </c>
      <c r="W6">
        <f>'Total Fuel Use'!AA35*'Component Frac of Fuel Use'!$E23*BTU_per_TWh</f>
        <v>8788628085027.7891</v>
      </c>
      <c r="X6">
        <f>'Total Fuel Use'!AB35*'Component Frac of Fuel Use'!$E23*BTU_per_TWh</f>
        <v>8790224566060.4922</v>
      </c>
      <c r="Y6">
        <f>'Total Fuel Use'!AC35*'Component Frac of Fuel Use'!$E23*BTU_per_TWh</f>
        <v>8791821047093.1963</v>
      </c>
      <c r="Z6">
        <f>'Total Fuel Use'!AD35*'Component Frac of Fuel Use'!$E23*BTU_per_TWh</f>
        <v>8793417528125.8975</v>
      </c>
      <c r="AA6">
        <f>'Total Fuel Use'!AE35*'Component Frac of Fuel Use'!$E23*BTU_per_TWh</f>
        <v>8795014009158.5996</v>
      </c>
      <c r="AB6">
        <f>'Total Fuel Use'!AF35*'Component Frac of Fuel Use'!$E23*BTU_per_TWh</f>
        <v>8796610490191.3027</v>
      </c>
      <c r="AC6">
        <f>'Total Fuel Use'!AG35*'Component Frac of Fuel Use'!$E23*BTU_per_TWh</f>
        <v>8796610490191.3027</v>
      </c>
      <c r="AD6">
        <f>'Total Fuel Use'!AH35*'Component Frac of Fuel Use'!$E23*BTU_per_TWh</f>
        <v>8796610490191.3027</v>
      </c>
      <c r="AE6">
        <f>'Total Fuel Use'!AI35*'Component Frac of Fuel Use'!$E23*BTU_per_TWh</f>
        <v>8796610490191.3027</v>
      </c>
      <c r="AF6">
        <f>'Total Fuel Use'!AJ35*'Component Frac of Fuel Use'!$E23*BTU_per_TWh</f>
        <v>8796610490191.3027</v>
      </c>
      <c r="AG6">
        <f>'Total Fuel Use'!AK35*'Component Frac of Fuel Use'!$E23*BTU_per_TWh</f>
        <v>8796610490191.3008</v>
      </c>
      <c r="AH6">
        <f>'Total Fuel Use'!AL35*'Component Frac of Fuel Use'!$E23*BTU_per_TWh</f>
        <v>8796610490191.3008</v>
      </c>
      <c r="AI6">
        <f>'Total Fuel Use'!AM35*'Component Frac of Fuel Use'!$E23*BTU_per_TWh</f>
        <v>8796610490191.3008</v>
      </c>
      <c r="AJ6">
        <f>'Total Fuel Use'!AN35*'Component Frac of Fuel Use'!$E23*BTU_per_TWh</f>
        <v>8796610490191.3008</v>
      </c>
      <c r="AK6">
        <f>'Total Fuel Use'!AO35*'Component Frac of Fuel Use'!$E23*BTU_per_TWh</f>
        <v>8796610490191.3008</v>
      </c>
      <c r="AL6">
        <f>'Total Fuel Use'!AP35*'Component Frac of Fuel Use'!$E23*BTU_per_TWh</f>
        <v>8796610490191.3008</v>
      </c>
    </row>
    <row r="7" spans="1:40">
      <c r="A7" s="1" t="s">
        <v>15</v>
      </c>
      <c r="B7">
        <f>'Total Fuel Use'!F36*'Component Frac of Fuel Use'!$E24*BTU_per_TWh</f>
        <v>6593079702228.5391</v>
      </c>
      <c r="C7">
        <f>'Total Fuel Use'!G36*'Component Frac of Fuel Use'!$E24*BTU_per_TWh</f>
        <v>6582434255992.4326</v>
      </c>
      <c r="D7">
        <f>'Total Fuel Use'!H36*'Component Frac of Fuel Use'!$E24*BTU_per_TWh</f>
        <v>6571788809756.3262</v>
      </c>
      <c r="E7">
        <f>'Total Fuel Use'!I36*'Component Frac of Fuel Use'!$E24*BTU_per_TWh</f>
        <v>6561143363520.2197</v>
      </c>
      <c r="F7">
        <f>'Total Fuel Use'!J36*'Component Frac of Fuel Use'!$E24*BTU_per_TWh</f>
        <v>6550497917284.1123</v>
      </c>
      <c r="G7">
        <f>'Total Fuel Use'!K36*'Component Frac of Fuel Use'!$E24*BTU_per_TWh</f>
        <v>6539852471048.0059</v>
      </c>
      <c r="H7">
        <f>'Total Fuel Use'!L36*'Component Frac of Fuel Use'!$E24*BTU_per_TWh</f>
        <v>6529207024811.8994</v>
      </c>
      <c r="I7">
        <f>'Total Fuel Use'!M36*'Component Frac of Fuel Use'!$E24*BTU_per_TWh</f>
        <v>6526841370092.7646</v>
      </c>
      <c r="J7">
        <f>'Total Fuel Use'!N36*'Component Frac of Fuel Use'!$E24*BTU_per_TWh</f>
        <v>6524475715373.6309</v>
      </c>
      <c r="K7">
        <f>'Total Fuel Use'!O36*'Component Frac of Fuel Use'!$E24*BTU_per_TWh</f>
        <v>6522110060654.4961</v>
      </c>
      <c r="L7">
        <f>'Total Fuel Use'!P36*'Component Frac of Fuel Use'!$E24*BTU_per_TWh</f>
        <v>6519744405935.3613</v>
      </c>
      <c r="M7">
        <f>'Total Fuel Use'!Q36*'Component Frac of Fuel Use'!$E24*BTU_per_TWh</f>
        <v>6517378751216.2266</v>
      </c>
      <c r="N7">
        <f>'Total Fuel Use'!R36*'Component Frac of Fuel Use'!$E24*BTU_per_TWh</f>
        <v>6515013096497.0918</v>
      </c>
      <c r="O7">
        <f>'Total Fuel Use'!S36*'Component Frac of Fuel Use'!$E24*BTU_per_TWh</f>
        <v>6512647441777.958</v>
      </c>
      <c r="P7">
        <f>'Total Fuel Use'!T36*'Component Frac of Fuel Use'!$E24*BTU_per_TWh</f>
        <v>6510281787058.8232</v>
      </c>
      <c r="Q7">
        <f>'Total Fuel Use'!U36*'Component Frac of Fuel Use'!$E24*BTU_per_TWh</f>
        <v>6507916132339.6885</v>
      </c>
      <c r="R7">
        <f>'Total Fuel Use'!V36*'Component Frac of Fuel Use'!$E24*BTU_per_TWh</f>
        <v>6505550477620.5537</v>
      </c>
      <c r="S7">
        <f>'Total Fuel Use'!W36*'Component Frac of Fuel Use'!$E24*BTU_per_TWh</f>
        <v>6506733304980.1211</v>
      </c>
      <c r="T7">
        <f>'Total Fuel Use'!X36*'Component Frac of Fuel Use'!$E24*BTU_per_TWh</f>
        <v>6507916132339.6875</v>
      </c>
      <c r="U7">
        <f>'Total Fuel Use'!Y36*'Component Frac of Fuel Use'!$E24*BTU_per_TWh</f>
        <v>6509098959699.2549</v>
      </c>
      <c r="V7">
        <f>'Total Fuel Use'!Z36*'Component Frac of Fuel Use'!$E24*BTU_per_TWh</f>
        <v>6510281787058.8232</v>
      </c>
      <c r="W7">
        <f>'Total Fuel Use'!AA36*'Component Frac of Fuel Use'!$E24*BTU_per_TWh</f>
        <v>6511464614418.3896</v>
      </c>
      <c r="X7">
        <f>'Total Fuel Use'!AB36*'Component Frac of Fuel Use'!$E24*BTU_per_TWh</f>
        <v>6512647441777.957</v>
      </c>
      <c r="Y7">
        <f>'Total Fuel Use'!AC36*'Component Frac of Fuel Use'!$E24*BTU_per_TWh</f>
        <v>6513830269137.5244</v>
      </c>
      <c r="Z7">
        <f>'Total Fuel Use'!AD36*'Component Frac of Fuel Use'!$E24*BTU_per_TWh</f>
        <v>6515013096497.0918</v>
      </c>
      <c r="AA7">
        <f>'Total Fuel Use'!AE36*'Component Frac of Fuel Use'!$E24*BTU_per_TWh</f>
        <v>6516195923856.6582</v>
      </c>
      <c r="AB7">
        <f>'Total Fuel Use'!AF36*'Component Frac of Fuel Use'!$E24*BTU_per_TWh</f>
        <v>6517378751216.2256</v>
      </c>
      <c r="AC7">
        <f>'Total Fuel Use'!AG36*'Component Frac of Fuel Use'!$E24*BTU_per_TWh</f>
        <v>6517378751216.2256</v>
      </c>
      <c r="AD7">
        <f>'Total Fuel Use'!AH36*'Component Frac of Fuel Use'!$E24*BTU_per_TWh</f>
        <v>6517378751216.2256</v>
      </c>
      <c r="AE7">
        <f>'Total Fuel Use'!AI36*'Component Frac of Fuel Use'!$E24*BTU_per_TWh</f>
        <v>6517378751216.2256</v>
      </c>
      <c r="AF7">
        <f>'Total Fuel Use'!AJ36*'Component Frac of Fuel Use'!$E24*BTU_per_TWh</f>
        <v>6517378751216.2256</v>
      </c>
      <c r="AG7">
        <f>'Total Fuel Use'!AK36*'Component Frac of Fuel Use'!$E24*BTU_per_TWh</f>
        <v>6517378751216.2256</v>
      </c>
      <c r="AH7">
        <f>'Total Fuel Use'!AL36*'Component Frac of Fuel Use'!$E24*BTU_per_TWh</f>
        <v>6517378751216.2256</v>
      </c>
      <c r="AI7">
        <f>'Total Fuel Use'!AM36*'Component Frac of Fuel Use'!$E24*BTU_per_TWh</f>
        <v>6517378751216.2256</v>
      </c>
      <c r="AJ7">
        <f>'Total Fuel Use'!AN36*'Component Frac of Fuel Use'!$E24*BTU_per_TWh</f>
        <v>6517378751216.2246</v>
      </c>
      <c r="AK7">
        <f>'Total Fuel Use'!AO36*'Component Frac of Fuel Use'!$E24*BTU_per_TWh</f>
        <v>6517378751216.2246</v>
      </c>
      <c r="AL7">
        <f>'Total Fuel Use'!AP36*'Component Frac of Fuel Use'!$E24*BTU_per_TWh</f>
        <v>6517378751216.2246</v>
      </c>
    </row>
  </sheetData>
  <pageMargins left="0.7" right="0.7" top="0.75" bottom="0.75" header="0.3" footer="0.3"/>
  <pageSetup orientation="portrait" horizontalDpi="1200" verticalDpi="1200" r:id="rId1"/>
  <ignoredErrors>
    <ignoredError sqref="A4" formulaRange="1"/>
  </ignoredError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N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4.5"/>
  <cols>
    <col min="1" max="1" width="25.90625" customWidth="1"/>
    <col min="2" max="2" width="10.453125" customWidth="1"/>
  </cols>
  <sheetData>
    <row r="1" spans="1:40">
      <c r="A1" s="1" t="s">
        <v>1</v>
      </c>
      <c r="B1" s="1">
        <v>2014</v>
      </c>
      <c r="C1" s="1">
        <v>2015</v>
      </c>
      <c r="D1" s="1">
        <v>2016</v>
      </c>
      <c r="E1" s="1">
        <v>2017</v>
      </c>
      <c r="F1" s="1">
        <v>2018</v>
      </c>
      <c r="G1" s="1">
        <v>2019</v>
      </c>
      <c r="H1" s="1">
        <v>2020</v>
      </c>
      <c r="I1" s="1">
        <v>2021</v>
      </c>
      <c r="J1" s="1">
        <v>2022</v>
      </c>
      <c r="K1" s="1">
        <v>2023</v>
      </c>
      <c r="L1" s="1">
        <v>2024</v>
      </c>
      <c r="M1" s="1">
        <v>2025</v>
      </c>
      <c r="N1" s="1">
        <v>2026</v>
      </c>
      <c r="O1" s="1">
        <v>2027</v>
      </c>
      <c r="P1" s="1">
        <v>2028</v>
      </c>
      <c r="Q1" s="1">
        <v>2029</v>
      </c>
      <c r="R1" s="1">
        <v>2030</v>
      </c>
      <c r="S1" s="1">
        <v>2031</v>
      </c>
      <c r="T1" s="1">
        <v>2032</v>
      </c>
      <c r="U1" s="1">
        <v>2033</v>
      </c>
      <c r="V1" s="1">
        <v>2034</v>
      </c>
      <c r="W1" s="1">
        <v>2035</v>
      </c>
      <c r="X1" s="1">
        <v>2036</v>
      </c>
      <c r="Y1" s="1">
        <v>2037</v>
      </c>
      <c r="Z1" s="1">
        <v>2038</v>
      </c>
      <c r="AA1" s="1">
        <v>2039</v>
      </c>
      <c r="AB1" s="1">
        <v>2040</v>
      </c>
      <c r="AC1" s="1">
        <v>2041</v>
      </c>
      <c r="AD1" s="1">
        <v>2042</v>
      </c>
      <c r="AE1" s="1">
        <v>2043</v>
      </c>
      <c r="AF1" s="1">
        <v>2044</v>
      </c>
      <c r="AG1" s="1">
        <v>2045</v>
      </c>
      <c r="AH1" s="1">
        <v>2046</v>
      </c>
      <c r="AI1" s="1">
        <v>2047</v>
      </c>
      <c r="AJ1" s="1">
        <v>2048</v>
      </c>
      <c r="AK1" s="1">
        <v>2049</v>
      </c>
      <c r="AL1" s="1">
        <v>2050</v>
      </c>
      <c r="AM1" s="1"/>
      <c r="AN1" s="1"/>
    </row>
    <row r="2" spans="1:40">
      <c r="A2" s="1" t="s">
        <v>2</v>
      </c>
      <c r="B2">
        <f>'Total Fuel Use'!F31*'Component Frac of Fuel Use'!F15*BTU_per_TWh</f>
        <v>35121240959299.891</v>
      </c>
      <c r="C2">
        <f>'Total Fuel Use'!G31*'Component Frac of Fuel Use'!G15*BTU_per_TWh</f>
        <v>36627173508404.195</v>
      </c>
      <c r="D2">
        <f>'Total Fuel Use'!H31*'Component Frac of Fuel Use'!H15*BTU_per_TWh</f>
        <v>38164182057499.078</v>
      </c>
      <c r="E2">
        <f>'Total Fuel Use'!I31*'Component Frac of Fuel Use'!I15*BTU_per_TWh</f>
        <v>39732266606584.219</v>
      </c>
      <c r="F2">
        <f>'Total Fuel Use'!J31*'Component Frac of Fuel Use'!J15*BTU_per_TWh</f>
        <v>41331427155659.945</v>
      </c>
      <c r="G2">
        <f>'Total Fuel Use'!K31*'Component Frac of Fuel Use'!K15*BTU_per_TWh</f>
        <v>42961663704725.914</v>
      </c>
      <c r="H2">
        <f>'Total Fuel Use'!L31*'Component Frac of Fuel Use'!L15*BTU_per_TWh</f>
        <v>44622976253782.453</v>
      </c>
      <c r="I2">
        <f>'Total Fuel Use'!M31*'Component Frac of Fuel Use'!M15*BTU_per_TWh</f>
        <v>45785573319830.125</v>
      </c>
      <c r="J2">
        <f>'Total Fuel Use'!N31*'Component Frac of Fuel Use'!N15*BTU_per_TWh</f>
        <v>46961951916308.164</v>
      </c>
      <c r="K2">
        <f>'Total Fuel Use'!O31*'Component Frac of Fuel Use'!O15*BTU_per_TWh</f>
        <v>48152112043216.727</v>
      </c>
      <c r="L2">
        <f>'Total Fuel Use'!P31*'Component Frac of Fuel Use'!P15*BTU_per_TWh</f>
        <v>49356053700555.82</v>
      </c>
      <c r="M2">
        <f>'Total Fuel Use'!Q31*'Component Frac of Fuel Use'!Q15*BTU_per_TWh</f>
        <v>50573776888325.789</v>
      </c>
      <c r="N2">
        <f>'Total Fuel Use'!R31*'Component Frac of Fuel Use'!R15*BTU_per_TWh</f>
        <v>51805281606525.953</v>
      </c>
      <c r="O2">
        <f>'Total Fuel Use'!S31*'Component Frac of Fuel Use'!S15*BTU_per_TWh</f>
        <v>53050567855156.641</v>
      </c>
      <c r="P2">
        <f>'Total Fuel Use'!T31*'Component Frac of Fuel Use'!T15*BTU_per_TWh</f>
        <v>54309635634218.219</v>
      </c>
      <c r="Q2">
        <f>'Total Fuel Use'!U31*'Component Frac of Fuel Use'!U15*BTU_per_TWh</f>
        <v>55582484943709.984</v>
      </c>
      <c r="R2">
        <f>'Total Fuel Use'!V31*'Component Frac of Fuel Use'!V15*BTU_per_TWh</f>
        <v>56869115783632.266</v>
      </c>
      <c r="S2">
        <f>'Total Fuel Use'!W31*'Component Frac of Fuel Use'!W15*BTU_per_TWh</f>
        <v>57557798878793.75</v>
      </c>
      <c r="T2">
        <f>'Total Fuel Use'!X31*'Component Frac of Fuel Use'!X15*BTU_per_TWh</f>
        <v>58250622636833.797</v>
      </c>
      <c r="U2">
        <f>'Total Fuel Use'!Y31*'Component Frac of Fuel Use'!Y15*BTU_per_TWh</f>
        <v>58947587057752.656</v>
      </c>
      <c r="V2">
        <f>'Total Fuel Use'!Z31*'Component Frac of Fuel Use'!Z15*BTU_per_TWh</f>
        <v>59648692141550.453</v>
      </c>
      <c r="W2">
        <f>'Total Fuel Use'!AA31*'Component Frac of Fuel Use'!AA15*BTU_per_TWh</f>
        <v>60353937888226.977</v>
      </c>
      <c r="X2">
        <f>'Total Fuel Use'!AB31*'Component Frac of Fuel Use'!AB15*BTU_per_TWh</f>
        <v>61063324297782.336</v>
      </c>
      <c r="Y2">
        <f>'Total Fuel Use'!AC31*'Component Frac of Fuel Use'!AC15*BTU_per_TWh</f>
        <v>61776851370216.516</v>
      </c>
      <c r="Z2">
        <f>'Total Fuel Use'!AD31*'Component Frac of Fuel Use'!AD15*BTU_per_TWh</f>
        <v>62494519105529.609</v>
      </c>
      <c r="AA2">
        <f>'Total Fuel Use'!AE31*'Component Frac of Fuel Use'!AE15*BTU_per_TWh</f>
        <v>63216327503721.453</v>
      </c>
      <c r="AB2">
        <f>'Total Fuel Use'!AF31*'Component Frac of Fuel Use'!AF15*BTU_per_TWh</f>
        <v>63942276564792.125</v>
      </c>
      <c r="AC2">
        <f>'Total Fuel Use'!AG31*'Component Frac of Fuel Use'!AG15*BTU_per_TWh</f>
        <v>64479617275489</v>
      </c>
      <c r="AD2">
        <f>'Total Fuel Use'!AH31*'Component Frac of Fuel Use'!AH15*BTU_per_TWh</f>
        <v>65018850860644.672</v>
      </c>
      <c r="AE2">
        <f>'Total Fuel Use'!AI31*'Component Frac of Fuel Use'!AI15*BTU_per_TWh</f>
        <v>65559977320259.227</v>
      </c>
      <c r="AF2">
        <f>'Total Fuel Use'!AJ31*'Component Frac of Fuel Use'!AJ15*BTU_per_TWh</f>
        <v>66102996654332.773</v>
      </c>
      <c r="AG2">
        <f>'Total Fuel Use'!AK31*'Component Frac of Fuel Use'!AK15*BTU_per_TWh</f>
        <v>66647908862865.125</v>
      </c>
      <c r="AH2">
        <f>'Total Fuel Use'!AL31*'Component Frac of Fuel Use'!AL15*BTU_per_TWh</f>
        <v>67194713945856.367</v>
      </c>
      <c r="AI2">
        <f>'Total Fuel Use'!AM31*'Component Frac of Fuel Use'!AM15*BTU_per_TWh</f>
        <v>67743411903306.594</v>
      </c>
      <c r="AJ2">
        <f>'Total Fuel Use'!AN31*'Component Frac of Fuel Use'!AN15*BTU_per_TWh</f>
        <v>68294002735215.633</v>
      </c>
      <c r="AK2">
        <f>'Total Fuel Use'!AO31*'Component Frac of Fuel Use'!AO15*BTU_per_TWh</f>
        <v>68846486441583.555</v>
      </c>
      <c r="AL2">
        <f>'Total Fuel Use'!AP31*'Component Frac of Fuel Use'!AP15*BTU_per_TWh</f>
        <v>69400863022410.469</v>
      </c>
    </row>
    <row r="3" spans="1:40">
      <c r="A3" s="1" t="s">
        <v>3</v>
      </c>
      <c r="B3">
        <f>'Total Fuel Use'!F32*'Component Frac of Fuel Use'!$F20*BTU_per_TWh</f>
        <v>0</v>
      </c>
      <c r="C3">
        <f>'Total Fuel Use'!G32*'Component Frac of Fuel Use'!$F20*BTU_per_TWh</f>
        <v>0</v>
      </c>
      <c r="D3">
        <f>'Total Fuel Use'!H32*'Component Frac of Fuel Use'!$F20*BTU_per_TWh</f>
        <v>0</v>
      </c>
      <c r="E3">
        <f>'Total Fuel Use'!I32*'Component Frac of Fuel Use'!$F20*BTU_per_TWh</f>
        <v>0</v>
      </c>
      <c r="F3">
        <f>'Total Fuel Use'!J32*'Component Frac of Fuel Use'!$F20*BTU_per_TWh</f>
        <v>0</v>
      </c>
      <c r="G3">
        <f>'Total Fuel Use'!K32*'Component Frac of Fuel Use'!$F20*BTU_per_TWh</f>
        <v>0</v>
      </c>
      <c r="H3">
        <f>'Total Fuel Use'!L32*'Component Frac of Fuel Use'!$F20*BTU_per_TWh</f>
        <v>0</v>
      </c>
      <c r="I3">
        <f>'Total Fuel Use'!M32*'Component Frac of Fuel Use'!$F20*BTU_per_TWh</f>
        <v>0</v>
      </c>
      <c r="J3">
        <f>'Total Fuel Use'!N32*'Component Frac of Fuel Use'!$F20*BTU_per_TWh</f>
        <v>0</v>
      </c>
      <c r="K3">
        <f>'Total Fuel Use'!O32*'Component Frac of Fuel Use'!$F20*BTU_per_TWh</f>
        <v>0</v>
      </c>
      <c r="L3">
        <f>'Total Fuel Use'!P32*'Component Frac of Fuel Use'!$F20*BTU_per_TWh</f>
        <v>0</v>
      </c>
      <c r="M3">
        <f>'Total Fuel Use'!Q32*'Component Frac of Fuel Use'!$F20*BTU_per_TWh</f>
        <v>0</v>
      </c>
      <c r="N3">
        <f>'Total Fuel Use'!R32*'Component Frac of Fuel Use'!$F20*BTU_per_TWh</f>
        <v>0</v>
      </c>
      <c r="O3">
        <f>'Total Fuel Use'!S32*'Component Frac of Fuel Use'!$F20*BTU_per_TWh</f>
        <v>0</v>
      </c>
      <c r="P3">
        <f>'Total Fuel Use'!T32*'Component Frac of Fuel Use'!$F20*BTU_per_TWh</f>
        <v>0</v>
      </c>
      <c r="Q3">
        <f>'Total Fuel Use'!U32*'Component Frac of Fuel Use'!$F20*BTU_per_TWh</f>
        <v>0</v>
      </c>
      <c r="R3">
        <f>'Total Fuel Use'!V32*'Component Frac of Fuel Use'!$F20*BTU_per_TWh</f>
        <v>0</v>
      </c>
      <c r="S3">
        <f>'Total Fuel Use'!W32*'Component Frac of Fuel Use'!$F20*BTU_per_TWh</f>
        <v>0</v>
      </c>
      <c r="T3">
        <f>'Total Fuel Use'!X32*'Component Frac of Fuel Use'!$F20*BTU_per_TWh</f>
        <v>0</v>
      </c>
      <c r="U3">
        <f>'Total Fuel Use'!Y32*'Component Frac of Fuel Use'!$F20*BTU_per_TWh</f>
        <v>0</v>
      </c>
      <c r="V3">
        <f>'Total Fuel Use'!Z32*'Component Frac of Fuel Use'!$F20*BTU_per_TWh</f>
        <v>0</v>
      </c>
      <c r="W3">
        <f>'Total Fuel Use'!AA32*'Component Frac of Fuel Use'!$F20*BTU_per_TWh</f>
        <v>0</v>
      </c>
      <c r="X3">
        <f>'Total Fuel Use'!AB32*'Component Frac of Fuel Use'!$F20*BTU_per_TWh</f>
        <v>0</v>
      </c>
      <c r="Y3">
        <f>'Total Fuel Use'!AC32*'Component Frac of Fuel Use'!$F20*BTU_per_TWh</f>
        <v>0</v>
      </c>
      <c r="Z3">
        <f>'Total Fuel Use'!AD32*'Component Frac of Fuel Use'!$F20*BTU_per_TWh</f>
        <v>0</v>
      </c>
      <c r="AA3">
        <f>'Total Fuel Use'!AE32*'Component Frac of Fuel Use'!$F20*BTU_per_TWh</f>
        <v>0</v>
      </c>
      <c r="AB3">
        <f>'Total Fuel Use'!AF32*'Component Frac of Fuel Use'!$F20*BTU_per_TWh</f>
        <v>0</v>
      </c>
      <c r="AC3">
        <f>'Total Fuel Use'!AG32*'Component Frac of Fuel Use'!$F20*BTU_per_TWh</f>
        <v>0</v>
      </c>
      <c r="AD3">
        <f>'Total Fuel Use'!AH32*'Component Frac of Fuel Use'!$F20*BTU_per_TWh</f>
        <v>0</v>
      </c>
      <c r="AE3">
        <f>'Total Fuel Use'!AI32*'Component Frac of Fuel Use'!$F20*BTU_per_TWh</f>
        <v>0</v>
      </c>
      <c r="AF3">
        <f>'Total Fuel Use'!AJ32*'Component Frac of Fuel Use'!$F20*BTU_per_TWh</f>
        <v>0</v>
      </c>
      <c r="AG3">
        <f>'Total Fuel Use'!AK32*'Component Frac of Fuel Use'!$F20*BTU_per_TWh</f>
        <v>0</v>
      </c>
      <c r="AH3">
        <f>'Total Fuel Use'!AL32*'Component Frac of Fuel Use'!$F20*BTU_per_TWh</f>
        <v>0</v>
      </c>
      <c r="AI3">
        <f>'Total Fuel Use'!AM32*'Component Frac of Fuel Use'!$F20*BTU_per_TWh</f>
        <v>0</v>
      </c>
      <c r="AJ3">
        <f>'Total Fuel Use'!AN32*'Component Frac of Fuel Use'!$F20*BTU_per_TWh</f>
        <v>0</v>
      </c>
      <c r="AK3">
        <f>'Total Fuel Use'!AO32*'Component Frac of Fuel Use'!$F20*BTU_per_TWh</f>
        <v>0</v>
      </c>
      <c r="AL3">
        <f>'Total Fuel Use'!AP32*'Component Frac of Fuel Use'!$F20*BTU_per_TWh</f>
        <v>0</v>
      </c>
    </row>
    <row r="4" spans="1:40">
      <c r="A4" s="1" t="s">
        <v>4</v>
      </c>
      <c r="B4">
        <f>'Total Fuel Use'!F33*'Component Frac of Fuel Use'!$F21*BTU_per_TWh</f>
        <v>0</v>
      </c>
      <c r="C4">
        <f>'Total Fuel Use'!G33*'Component Frac of Fuel Use'!$F21*BTU_per_TWh</f>
        <v>0</v>
      </c>
      <c r="D4">
        <f>'Total Fuel Use'!H33*'Component Frac of Fuel Use'!$F21*BTU_per_TWh</f>
        <v>0</v>
      </c>
      <c r="E4">
        <f>'Total Fuel Use'!I33*'Component Frac of Fuel Use'!$F21*BTU_per_TWh</f>
        <v>0</v>
      </c>
      <c r="F4">
        <f>'Total Fuel Use'!J33*'Component Frac of Fuel Use'!$F21*BTU_per_TWh</f>
        <v>0</v>
      </c>
      <c r="G4">
        <f>'Total Fuel Use'!K33*'Component Frac of Fuel Use'!$F21*BTU_per_TWh</f>
        <v>0</v>
      </c>
      <c r="H4">
        <f>'Total Fuel Use'!L33*'Component Frac of Fuel Use'!$F21*BTU_per_TWh</f>
        <v>0</v>
      </c>
      <c r="I4">
        <f>'Total Fuel Use'!M33*'Component Frac of Fuel Use'!$F21*BTU_per_TWh</f>
        <v>0</v>
      </c>
      <c r="J4">
        <f>'Total Fuel Use'!N33*'Component Frac of Fuel Use'!$F21*BTU_per_TWh</f>
        <v>0</v>
      </c>
      <c r="K4">
        <f>'Total Fuel Use'!O33*'Component Frac of Fuel Use'!$F21*BTU_per_TWh</f>
        <v>0</v>
      </c>
      <c r="L4">
        <f>'Total Fuel Use'!P33*'Component Frac of Fuel Use'!$F21*BTU_per_TWh</f>
        <v>0</v>
      </c>
      <c r="M4">
        <f>'Total Fuel Use'!Q33*'Component Frac of Fuel Use'!$F21*BTU_per_TWh</f>
        <v>0</v>
      </c>
      <c r="N4">
        <f>'Total Fuel Use'!R33*'Component Frac of Fuel Use'!$F21*BTU_per_TWh</f>
        <v>0</v>
      </c>
      <c r="O4">
        <f>'Total Fuel Use'!S33*'Component Frac of Fuel Use'!$F21*BTU_per_TWh</f>
        <v>0</v>
      </c>
      <c r="P4">
        <f>'Total Fuel Use'!T33*'Component Frac of Fuel Use'!$F21*BTU_per_TWh</f>
        <v>0</v>
      </c>
      <c r="Q4">
        <f>'Total Fuel Use'!U33*'Component Frac of Fuel Use'!$F21*BTU_per_TWh</f>
        <v>0</v>
      </c>
      <c r="R4">
        <f>'Total Fuel Use'!V33*'Component Frac of Fuel Use'!$F21*BTU_per_TWh</f>
        <v>0</v>
      </c>
      <c r="S4">
        <f>'Total Fuel Use'!W33*'Component Frac of Fuel Use'!$F21*BTU_per_TWh</f>
        <v>0</v>
      </c>
      <c r="T4">
        <f>'Total Fuel Use'!X33*'Component Frac of Fuel Use'!$F21*BTU_per_TWh</f>
        <v>0</v>
      </c>
      <c r="U4">
        <f>'Total Fuel Use'!Y33*'Component Frac of Fuel Use'!$F21*BTU_per_TWh</f>
        <v>0</v>
      </c>
      <c r="V4">
        <f>'Total Fuel Use'!Z33*'Component Frac of Fuel Use'!$F21*BTU_per_TWh</f>
        <v>0</v>
      </c>
      <c r="W4">
        <f>'Total Fuel Use'!AA33*'Component Frac of Fuel Use'!$F21*BTU_per_TWh</f>
        <v>0</v>
      </c>
      <c r="X4">
        <f>'Total Fuel Use'!AB33*'Component Frac of Fuel Use'!$F21*BTU_per_TWh</f>
        <v>0</v>
      </c>
      <c r="Y4">
        <f>'Total Fuel Use'!AC33*'Component Frac of Fuel Use'!$F21*BTU_per_TWh</f>
        <v>0</v>
      </c>
      <c r="Z4">
        <f>'Total Fuel Use'!AD33*'Component Frac of Fuel Use'!$F21*BTU_per_TWh</f>
        <v>0</v>
      </c>
      <c r="AA4">
        <f>'Total Fuel Use'!AE33*'Component Frac of Fuel Use'!$F21*BTU_per_TWh</f>
        <v>0</v>
      </c>
      <c r="AB4">
        <f>'Total Fuel Use'!AF33*'Component Frac of Fuel Use'!$F21*BTU_per_TWh</f>
        <v>0</v>
      </c>
      <c r="AC4">
        <f>'Total Fuel Use'!AG33*'Component Frac of Fuel Use'!$F21*BTU_per_TWh</f>
        <v>0</v>
      </c>
      <c r="AD4">
        <f>'Total Fuel Use'!AH33*'Component Frac of Fuel Use'!$F21*BTU_per_TWh</f>
        <v>0</v>
      </c>
      <c r="AE4">
        <f>'Total Fuel Use'!AI33*'Component Frac of Fuel Use'!$F21*BTU_per_TWh</f>
        <v>0</v>
      </c>
      <c r="AF4">
        <f>'Total Fuel Use'!AJ33*'Component Frac of Fuel Use'!$F21*BTU_per_TWh</f>
        <v>0</v>
      </c>
      <c r="AG4">
        <f>'Total Fuel Use'!AK33*'Component Frac of Fuel Use'!$F21*BTU_per_TWh</f>
        <v>0</v>
      </c>
      <c r="AH4">
        <f>'Total Fuel Use'!AL33*'Component Frac of Fuel Use'!$F21*BTU_per_TWh</f>
        <v>0</v>
      </c>
      <c r="AI4">
        <f>'Total Fuel Use'!AM33*'Component Frac of Fuel Use'!$F21*BTU_per_TWh</f>
        <v>0</v>
      </c>
      <c r="AJ4">
        <f>'Total Fuel Use'!AN33*'Component Frac of Fuel Use'!$F21*BTU_per_TWh</f>
        <v>0</v>
      </c>
      <c r="AK4">
        <f>'Total Fuel Use'!AO33*'Component Frac of Fuel Use'!$F21*BTU_per_TWh</f>
        <v>0</v>
      </c>
      <c r="AL4">
        <f>'Total Fuel Use'!AP33*'Component Frac of Fuel Use'!$F21*BTU_per_TWh</f>
        <v>0</v>
      </c>
    </row>
    <row r="5" spans="1:40">
      <c r="A5" s="1" t="s">
        <v>5</v>
      </c>
      <c r="B5">
        <f>'Total Fuel Use'!F34*'Component Frac of Fuel Use'!$F22*BTU_per_TWh</f>
        <v>0</v>
      </c>
      <c r="C5">
        <f>'Total Fuel Use'!G34*'Component Frac of Fuel Use'!$F22*BTU_per_TWh</f>
        <v>0</v>
      </c>
      <c r="D5">
        <f>'Total Fuel Use'!H34*'Component Frac of Fuel Use'!$F22*BTU_per_TWh</f>
        <v>0</v>
      </c>
      <c r="E5">
        <f>'Total Fuel Use'!I34*'Component Frac of Fuel Use'!$F22*BTU_per_TWh</f>
        <v>0</v>
      </c>
      <c r="F5">
        <f>'Total Fuel Use'!J34*'Component Frac of Fuel Use'!$F22*BTU_per_TWh</f>
        <v>0</v>
      </c>
      <c r="G5">
        <f>'Total Fuel Use'!K34*'Component Frac of Fuel Use'!$F22*BTU_per_TWh</f>
        <v>0</v>
      </c>
      <c r="H5">
        <f>'Total Fuel Use'!L34*'Component Frac of Fuel Use'!$F22*BTU_per_TWh</f>
        <v>0</v>
      </c>
      <c r="I5">
        <f>'Total Fuel Use'!M34*'Component Frac of Fuel Use'!$F22*BTU_per_TWh</f>
        <v>0</v>
      </c>
      <c r="J5">
        <f>'Total Fuel Use'!N34*'Component Frac of Fuel Use'!$F22*BTU_per_TWh</f>
        <v>0</v>
      </c>
      <c r="K5">
        <f>'Total Fuel Use'!O34*'Component Frac of Fuel Use'!$F22*BTU_per_TWh</f>
        <v>0</v>
      </c>
      <c r="L5">
        <f>'Total Fuel Use'!P34*'Component Frac of Fuel Use'!$F22*BTU_per_TWh</f>
        <v>0</v>
      </c>
      <c r="M5">
        <f>'Total Fuel Use'!Q34*'Component Frac of Fuel Use'!$F22*BTU_per_TWh</f>
        <v>0</v>
      </c>
      <c r="N5">
        <f>'Total Fuel Use'!R34*'Component Frac of Fuel Use'!$F22*BTU_per_TWh</f>
        <v>0</v>
      </c>
      <c r="O5">
        <f>'Total Fuel Use'!S34*'Component Frac of Fuel Use'!$F22*BTU_per_TWh</f>
        <v>0</v>
      </c>
      <c r="P5">
        <f>'Total Fuel Use'!T34*'Component Frac of Fuel Use'!$F22*BTU_per_TWh</f>
        <v>0</v>
      </c>
      <c r="Q5">
        <f>'Total Fuel Use'!U34*'Component Frac of Fuel Use'!$F22*BTU_per_TWh</f>
        <v>0</v>
      </c>
      <c r="R5">
        <f>'Total Fuel Use'!V34*'Component Frac of Fuel Use'!$F22*BTU_per_TWh</f>
        <v>0</v>
      </c>
      <c r="S5">
        <f>'Total Fuel Use'!W34*'Component Frac of Fuel Use'!$F22*BTU_per_TWh</f>
        <v>0</v>
      </c>
      <c r="T5">
        <f>'Total Fuel Use'!X34*'Component Frac of Fuel Use'!$F22*BTU_per_TWh</f>
        <v>0</v>
      </c>
      <c r="U5">
        <f>'Total Fuel Use'!Y34*'Component Frac of Fuel Use'!$F22*BTU_per_TWh</f>
        <v>0</v>
      </c>
      <c r="V5">
        <f>'Total Fuel Use'!Z34*'Component Frac of Fuel Use'!$F22*BTU_per_TWh</f>
        <v>0</v>
      </c>
      <c r="W5">
        <f>'Total Fuel Use'!AA34*'Component Frac of Fuel Use'!$F22*BTU_per_TWh</f>
        <v>0</v>
      </c>
      <c r="X5">
        <f>'Total Fuel Use'!AB34*'Component Frac of Fuel Use'!$F22*BTU_per_TWh</f>
        <v>0</v>
      </c>
      <c r="Y5">
        <f>'Total Fuel Use'!AC34*'Component Frac of Fuel Use'!$F22*BTU_per_TWh</f>
        <v>0</v>
      </c>
      <c r="Z5">
        <f>'Total Fuel Use'!AD34*'Component Frac of Fuel Use'!$F22*BTU_per_TWh</f>
        <v>0</v>
      </c>
      <c r="AA5">
        <f>'Total Fuel Use'!AE34*'Component Frac of Fuel Use'!$F22*BTU_per_TWh</f>
        <v>0</v>
      </c>
      <c r="AB5">
        <f>'Total Fuel Use'!AF34*'Component Frac of Fuel Use'!$F22*BTU_per_TWh</f>
        <v>0</v>
      </c>
      <c r="AC5">
        <f>'Total Fuel Use'!AG34*'Component Frac of Fuel Use'!$F22*BTU_per_TWh</f>
        <v>0</v>
      </c>
      <c r="AD5">
        <f>'Total Fuel Use'!AH34*'Component Frac of Fuel Use'!$F22*BTU_per_TWh</f>
        <v>0</v>
      </c>
      <c r="AE5">
        <f>'Total Fuel Use'!AI34*'Component Frac of Fuel Use'!$F22*BTU_per_TWh</f>
        <v>0</v>
      </c>
      <c r="AF5">
        <f>'Total Fuel Use'!AJ34*'Component Frac of Fuel Use'!$F22*BTU_per_TWh</f>
        <v>0</v>
      </c>
      <c r="AG5">
        <f>'Total Fuel Use'!AK34*'Component Frac of Fuel Use'!$F22*BTU_per_TWh</f>
        <v>0</v>
      </c>
      <c r="AH5">
        <f>'Total Fuel Use'!AL34*'Component Frac of Fuel Use'!$F22*BTU_per_TWh</f>
        <v>0</v>
      </c>
      <c r="AI5">
        <f>'Total Fuel Use'!AM34*'Component Frac of Fuel Use'!$F22*BTU_per_TWh</f>
        <v>0</v>
      </c>
      <c r="AJ5">
        <f>'Total Fuel Use'!AN34*'Component Frac of Fuel Use'!$F22*BTU_per_TWh</f>
        <v>0</v>
      </c>
      <c r="AK5">
        <f>'Total Fuel Use'!AO34*'Component Frac of Fuel Use'!$F22*BTU_per_TWh</f>
        <v>0</v>
      </c>
      <c r="AL5">
        <f>'Total Fuel Use'!AP34*'Component Frac of Fuel Use'!$F22*BTU_per_TWh</f>
        <v>0</v>
      </c>
    </row>
    <row r="6" spans="1:40">
      <c r="A6" s="1" t="s">
        <v>7</v>
      </c>
      <c r="B6">
        <f>'Total Fuel Use'!F35*'Component Frac of Fuel Use'!$F23*BTU_per_TWh</f>
        <v>0</v>
      </c>
      <c r="C6">
        <f>'Total Fuel Use'!G35*'Component Frac of Fuel Use'!$F23*BTU_per_TWh</f>
        <v>0</v>
      </c>
      <c r="D6">
        <f>'Total Fuel Use'!H35*'Component Frac of Fuel Use'!$F23*BTU_per_TWh</f>
        <v>0</v>
      </c>
      <c r="E6">
        <f>'Total Fuel Use'!I35*'Component Frac of Fuel Use'!$F23*BTU_per_TWh</f>
        <v>0</v>
      </c>
      <c r="F6">
        <f>'Total Fuel Use'!J35*'Component Frac of Fuel Use'!$F23*BTU_per_TWh</f>
        <v>0</v>
      </c>
      <c r="G6">
        <f>'Total Fuel Use'!K35*'Component Frac of Fuel Use'!$F23*BTU_per_TWh</f>
        <v>0</v>
      </c>
      <c r="H6">
        <f>'Total Fuel Use'!L35*'Component Frac of Fuel Use'!$F23*BTU_per_TWh</f>
        <v>0</v>
      </c>
      <c r="I6">
        <f>'Total Fuel Use'!M35*'Component Frac of Fuel Use'!$F23*BTU_per_TWh</f>
        <v>0</v>
      </c>
      <c r="J6">
        <f>'Total Fuel Use'!N35*'Component Frac of Fuel Use'!$F23*BTU_per_TWh</f>
        <v>0</v>
      </c>
      <c r="K6">
        <f>'Total Fuel Use'!O35*'Component Frac of Fuel Use'!$F23*BTU_per_TWh</f>
        <v>0</v>
      </c>
      <c r="L6">
        <f>'Total Fuel Use'!P35*'Component Frac of Fuel Use'!$F23*BTU_per_TWh</f>
        <v>0</v>
      </c>
      <c r="M6">
        <f>'Total Fuel Use'!Q35*'Component Frac of Fuel Use'!$F23*BTU_per_TWh</f>
        <v>0</v>
      </c>
      <c r="N6">
        <f>'Total Fuel Use'!R35*'Component Frac of Fuel Use'!$F23*BTU_per_TWh</f>
        <v>0</v>
      </c>
      <c r="O6">
        <f>'Total Fuel Use'!S35*'Component Frac of Fuel Use'!$F23*BTU_per_TWh</f>
        <v>0</v>
      </c>
      <c r="P6">
        <f>'Total Fuel Use'!T35*'Component Frac of Fuel Use'!$F23*BTU_per_TWh</f>
        <v>0</v>
      </c>
      <c r="Q6">
        <f>'Total Fuel Use'!U35*'Component Frac of Fuel Use'!$F23*BTU_per_TWh</f>
        <v>0</v>
      </c>
      <c r="R6">
        <f>'Total Fuel Use'!V35*'Component Frac of Fuel Use'!$F23*BTU_per_TWh</f>
        <v>0</v>
      </c>
      <c r="S6">
        <f>'Total Fuel Use'!W35*'Component Frac of Fuel Use'!$F23*BTU_per_TWh</f>
        <v>0</v>
      </c>
      <c r="T6">
        <f>'Total Fuel Use'!X35*'Component Frac of Fuel Use'!$F23*BTU_per_TWh</f>
        <v>0</v>
      </c>
      <c r="U6">
        <f>'Total Fuel Use'!Y35*'Component Frac of Fuel Use'!$F23*BTU_per_TWh</f>
        <v>0</v>
      </c>
      <c r="V6">
        <f>'Total Fuel Use'!Z35*'Component Frac of Fuel Use'!$F23*BTU_per_TWh</f>
        <v>0</v>
      </c>
      <c r="W6">
        <f>'Total Fuel Use'!AA35*'Component Frac of Fuel Use'!$F23*BTU_per_TWh</f>
        <v>0</v>
      </c>
      <c r="X6">
        <f>'Total Fuel Use'!AB35*'Component Frac of Fuel Use'!$F23*BTU_per_TWh</f>
        <v>0</v>
      </c>
      <c r="Y6">
        <f>'Total Fuel Use'!AC35*'Component Frac of Fuel Use'!$F23*BTU_per_TWh</f>
        <v>0</v>
      </c>
      <c r="Z6">
        <f>'Total Fuel Use'!AD35*'Component Frac of Fuel Use'!$F23*BTU_per_TWh</f>
        <v>0</v>
      </c>
      <c r="AA6">
        <f>'Total Fuel Use'!AE35*'Component Frac of Fuel Use'!$F23*BTU_per_TWh</f>
        <v>0</v>
      </c>
      <c r="AB6">
        <f>'Total Fuel Use'!AF35*'Component Frac of Fuel Use'!$F23*BTU_per_TWh</f>
        <v>0</v>
      </c>
      <c r="AC6">
        <f>'Total Fuel Use'!AG35*'Component Frac of Fuel Use'!$F23*BTU_per_TWh</f>
        <v>0</v>
      </c>
      <c r="AD6">
        <f>'Total Fuel Use'!AH35*'Component Frac of Fuel Use'!$F23*BTU_per_TWh</f>
        <v>0</v>
      </c>
      <c r="AE6">
        <f>'Total Fuel Use'!AI35*'Component Frac of Fuel Use'!$F23*BTU_per_TWh</f>
        <v>0</v>
      </c>
      <c r="AF6">
        <f>'Total Fuel Use'!AJ35*'Component Frac of Fuel Use'!$F23*BTU_per_TWh</f>
        <v>0</v>
      </c>
      <c r="AG6">
        <f>'Total Fuel Use'!AK35*'Component Frac of Fuel Use'!$F23*BTU_per_TWh</f>
        <v>0</v>
      </c>
      <c r="AH6">
        <f>'Total Fuel Use'!AL35*'Component Frac of Fuel Use'!$F23*BTU_per_TWh</f>
        <v>0</v>
      </c>
      <c r="AI6">
        <f>'Total Fuel Use'!AM35*'Component Frac of Fuel Use'!$F23*BTU_per_TWh</f>
        <v>0</v>
      </c>
      <c r="AJ6">
        <f>'Total Fuel Use'!AN35*'Component Frac of Fuel Use'!$F23*BTU_per_TWh</f>
        <v>0</v>
      </c>
      <c r="AK6">
        <f>'Total Fuel Use'!AO35*'Component Frac of Fuel Use'!$F23*BTU_per_TWh</f>
        <v>0</v>
      </c>
      <c r="AL6">
        <f>'Total Fuel Use'!AP35*'Component Frac of Fuel Use'!$F23*BTU_per_TWh</f>
        <v>0</v>
      </c>
    </row>
    <row r="7" spans="1:40">
      <c r="A7" s="1" t="s">
        <v>15</v>
      </c>
      <c r="B7">
        <f>'Total Fuel Use'!F36*'Component Frac of Fuel Use'!$F24*BTU_per_TWh</f>
        <v>0</v>
      </c>
      <c r="C7">
        <f>'Total Fuel Use'!G36*'Component Frac of Fuel Use'!$F24*BTU_per_TWh</f>
        <v>0</v>
      </c>
      <c r="D7">
        <f>'Total Fuel Use'!H36*'Component Frac of Fuel Use'!$F24*BTU_per_TWh</f>
        <v>0</v>
      </c>
      <c r="E7">
        <f>'Total Fuel Use'!I36*'Component Frac of Fuel Use'!$F24*BTU_per_TWh</f>
        <v>0</v>
      </c>
      <c r="F7">
        <f>'Total Fuel Use'!J36*'Component Frac of Fuel Use'!$F24*BTU_per_TWh</f>
        <v>0</v>
      </c>
      <c r="G7">
        <f>'Total Fuel Use'!K36*'Component Frac of Fuel Use'!$F24*BTU_per_TWh</f>
        <v>0</v>
      </c>
      <c r="H7">
        <f>'Total Fuel Use'!L36*'Component Frac of Fuel Use'!$F24*BTU_per_TWh</f>
        <v>0</v>
      </c>
      <c r="I7">
        <f>'Total Fuel Use'!M36*'Component Frac of Fuel Use'!$F24*BTU_per_TWh</f>
        <v>0</v>
      </c>
      <c r="J7">
        <f>'Total Fuel Use'!N36*'Component Frac of Fuel Use'!$F24*BTU_per_TWh</f>
        <v>0</v>
      </c>
      <c r="K7">
        <f>'Total Fuel Use'!O36*'Component Frac of Fuel Use'!$F24*BTU_per_TWh</f>
        <v>0</v>
      </c>
      <c r="L7">
        <f>'Total Fuel Use'!P36*'Component Frac of Fuel Use'!$F24*BTU_per_TWh</f>
        <v>0</v>
      </c>
      <c r="M7">
        <f>'Total Fuel Use'!Q36*'Component Frac of Fuel Use'!$F24*BTU_per_TWh</f>
        <v>0</v>
      </c>
      <c r="N7">
        <f>'Total Fuel Use'!R36*'Component Frac of Fuel Use'!$F24*BTU_per_TWh</f>
        <v>0</v>
      </c>
      <c r="O7">
        <f>'Total Fuel Use'!S36*'Component Frac of Fuel Use'!$F24*BTU_per_TWh</f>
        <v>0</v>
      </c>
      <c r="P7">
        <f>'Total Fuel Use'!T36*'Component Frac of Fuel Use'!$F24*BTU_per_TWh</f>
        <v>0</v>
      </c>
      <c r="Q7">
        <f>'Total Fuel Use'!U36*'Component Frac of Fuel Use'!$F24*BTU_per_TWh</f>
        <v>0</v>
      </c>
      <c r="R7">
        <f>'Total Fuel Use'!V36*'Component Frac of Fuel Use'!$F24*BTU_per_TWh</f>
        <v>0</v>
      </c>
      <c r="S7">
        <f>'Total Fuel Use'!W36*'Component Frac of Fuel Use'!$F24*BTU_per_TWh</f>
        <v>0</v>
      </c>
      <c r="T7">
        <f>'Total Fuel Use'!X36*'Component Frac of Fuel Use'!$F24*BTU_per_TWh</f>
        <v>0</v>
      </c>
      <c r="U7">
        <f>'Total Fuel Use'!Y36*'Component Frac of Fuel Use'!$F24*BTU_per_TWh</f>
        <v>0</v>
      </c>
      <c r="V7">
        <f>'Total Fuel Use'!Z36*'Component Frac of Fuel Use'!$F24*BTU_per_TWh</f>
        <v>0</v>
      </c>
      <c r="W7">
        <f>'Total Fuel Use'!AA36*'Component Frac of Fuel Use'!$F24*BTU_per_TWh</f>
        <v>0</v>
      </c>
      <c r="X7">
        <f>'Total Fuel Use'!AB36*'Component Frac of Fuel Use'!$F24*BTU_per_TWh</f>
        <v>0</v>
      </c>
      <c r="Y7">
        <f>'Total Fuel Use'!AC36*'Component Frac of Fuel Use'!$F24*BTU_per_TWh</f>
        <v>0</v>
      </c>
      <c r="Z7">
        <f>'Total Fuel Use'!AD36*'Component Frac of Fuel Use'!$F24*BTU_per_TWh</f>
        <v>0</v>
      </c>
      <c r="AA7">
        <f>'Total Fuel Use'!AE36*'Component Frac of Fuel Use'!$F24*BTU_per_TWh</f>
        <v>0</v>
      </c>
      <c r="AB7">
        <f>'Total Fuel Use'!AF36*'Component Frac of Fuel Use'!$F24*BTU_per_TWh</f>
        <v>0</v>
      </c>
      <c r="AC7">
        <f>'Total Fuel Use'!AG36*'Component Frac of Fuel Use'!$F24*BTU_per_TWh</f>
        <v>0</v>
      </c>
      <c r="AD7">
        <f>'Total Fuel Use'!AH36*'Component Frac of Fuel Use'!$F24*BTU_per_TWh</f>
        <v>0</v>
      </c>
      <c r="AE7">
        <f>'Total Fuel Use'!AI36*'Component Frac of Fuel Use'!$F24*BTU_per_TWh</f>
        <v>0</v>
      </c>
      <c r="AF7">
        <f>'Total Fuel Use'!AJ36*'Component Frac of Fuel Use'!$F24*BTU_per_TWh</f>
        <v>0</v>
      </c>
      <c r="AG7">
        <f>'Total Fuel Use'!AK36*'Component Frac of Fuel Use'!$F24*BTU_per_TWh</f>
        <v>0</v>
      </c>
      <c r="AH7">
        <f>'Total Fuel Use'!AL36*'Component Frac of Fuel Use'!$F24*BTU_per_TWh</f>
        <v>0</v>
      </c>
      <c r="AI7">
        <f>'Total Fuel Use'!AM36*'Component Frac of Fuel Use'!$F24*BTU_per_TWh</f>
        <v>0</v>
      </c>
      <c r="AJ7">
        <f>'Total Fuel Use'!AN36*'Component Frac of Fuel Use'!$F24*BTU_per_TWh</f>
        <v>0</v>
      </c>
      <c r="AK7">
        <f>'Total Fuel Use'!AO36*'Component Frac of Fuel Use'!$F24*BTU_per_TWh</f>
        <v>0</v>
      </c>
      <c r="AL7">
        <f>'Total Fuel Use'!AP36*'Component Frac of Fuel Use'!$F24*BTU_per_TWh</f>
        <v>0</v>
      </c>
    </row>
  </sheetData>
  <pageMargins left="0.7" right="0.7" top="0.75" bottom="0.75" header="0.3" footer="0.3"/>
  <pageSetup orientation="portrait" horizontalDpi="1200" verticalDpi="1200" r:id="rId1"/>
  <ignoredErrors>
    <ignoredError sqref="A2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/>
  </sheetViews>
  <sheetFormatPr defaultColWidth="9.1796875" defaultRowHeight="14.5"/>
  <cols>
    <col min="1" max="1" width="17" style="9" customWidth="1"/>
    <col min="2" max="4" width="9.1796875" style="9"/>
    <col min="5" max="5" width="15.81640625" style="9" bestFit="1" customWidth="1"/>
    <col min="6" max="6" width="14.81640625" style="9" bestFit="1" customWidth="1"/>
    <col min="7" max="7" width="18.453125" style="9" bestFit="1" customWidth="1"/>
    <col min="8" max="8" width="15.81640625" style="9" bestFit="1" customWidth="1"/>
    <col min="9" max="10" width="9.26953125" style="9" bestFit="1" customWidth="1"/>
    <col min="11" max="11" width="10.54296875" style="9" bestFit="1" customWidth="1"/>
    <col min="12" max="12" width="9.81640625" style="9" bestFit="1" customWidth="1"/>
    <col min="13" max="13" width="9.26953125" style="9" bestFit="1" customWidth="1"/>
    <col min="14" max="16" width="9.1796875" style="9"/>
    <col min="17" max="17" width="12" style="9" bestFit="1" customWidth="1"/>
    <col min="18" max="19" width="9.1796875" style="9"/>
    <col min="20" max="20" width="11.26953125" style="9" bestFit="1" customWidth="1"/>
    <col min="21" max="16384" width="9.1796875" style="9"/>
  </cols>
  <sheetData>
    <row r="1" spans="1:9" ht="18.5">
      <c r="A1" s="8" t="s">
        <v>16</v>
      </c>
      <c r="B1" s="8"/>
      <c r="C1" s="8"/>
      <c r="D1" s="8"/>
      <c r="E1" s="8"/>
      <c r="F1" s="8"/>
      <c r="G1" s="8"/>
      <c r="H1" s="8"/>
      <c r="I1" s="8"/>
    </row>
    <row r="3" spans="1:9">
      <c r="A3" s="10"/>
      <c r="B3" s="10">
        <v>2010</v>
      </c>
      <c r="C3" s="10">
        <v>2030</v>
      </c>
      <c r="D3" s="10">
        <v>2050</v>
      </c>
    </row>
    <row r="4" spans="1:9">
      <c r="A4" s="10" t="s">
        <v>17</v>
      </c>
      <c r="B4" s="11">
        <v>560.47180237300847</v>
      </c>
      <c r="C4" s="11">
        <v>348.26603503664364</v>
      </c>
      <c r="D4" s="11">
        <v>252.10964889612711</v>
      </c>
    </row>
    <row r="5" spans="1:9">
      <c r="A5" s="10" t="s">
        <v>18</v>
      </c>
      <c r="B5" s="11">
        <v>415.16429805408035</v>
      </c>
      <c r="C5" s="11">
        <v>511.09109591191702</v>
      </c>
      <c r="D5" s="11">
        <v>541.29268561223057</v>
      </c>
    </row>
    <row r="6" spans="1:9">
      <c r="A6" s="10" t="s">
        <v>19</v>
      </c>
      <c r="B6" s="11">
        <v>311.39336250000002</v>
      </c>
      <c r="C6" s="11">
        <v>369.86695105684993</v>
      </c>
      <c r="D6" s="11">
        <v>270.31576800832067</v>
      </c>
    </row>
    <row r="7" spans="1:9">
      <c r="A7" s="10" t="s">
        <v>20</v>
      </c>
      <c r="B7" s="11">
        <v>311.37322354056022</v>
      </c>
      <c r="C7" s="11">
        <v>490</v>
      </c>
      <c r="D7" s="11">
        <v>615</v>
      </c>
    </row>
    <row r="8" spans="1:9">
      <c r="A8" s="10" t="s">
        <v>21</v>
      </c>
      <c r="B8" s="11">
        <v>207.58214902704017</v>
      </c>
      <c r="C8" s="11">
        <v>211.43829486953882</v>
      </c>
      <c r="D8" s="11">
        <v>217.55957059151382</v>
      </c>
    </row>
    <row r="9" spans="1:9">
      <c r="A9" s="10" t="s">
        <v>22</v>
      </c>
      <c r="B9" s="11">
        <v>168.34131660328762</v>
      </c>
      <c r="C9" s="11">
        <v>389.68070596237055</v>
      </c>
      <c r="D9" s="11">
        <v>598.07848913524117</v>
      </c>
    </row>
    <row r="10" spans="1:9">
      <c r="A10" s="10" t="s">
        <v>14</v>
      </c>
      <c r="B10" s="11">
        <v>102.28645297396996</v>
      </c>
      <c r="C10" s="11">
        <v>239.65411416769777</v>
      </c>
      <c r="D10" s="11">
        <v>354.65019539115019</v>
      </c>
    </row>
    <row r="11" spans="1:9">
      <c r="A11" s="10" t="s">
        <v>23</v>
      </c>
      <c r="B11" s="11">
        <v>1.5073781580838799</v>
      </c>
      <c r="C11" s="11">
        <v>62.266754416874512</v>
      </c>
      <c r="D11" s="11">
        <v>249.64416295631054</v>
      </c>
    </row>
    <row r="12" spans="1:9">
      <c r="A12" s="10"/>
      <c r="B12" s="11"/>
      <c r="C12" s="11"/>
      <c r="D12" s="11"/>
    </row>
    <row r="13" spans="1:9">
      <c r="A13" t="s">
        <v>24</v>
      </c>
      <c r="B13" s="12"/>
      <c r="C13" s="12"/>
      <c r="D13" s="12"/>
    </row>
    <row r="15" spans="1:9" ht="18.5">
      <c r="A15" s="13" t="s">
        <v>25</v>
      </c>
    </row>
  </sheetData>
  <hyperlinks>
    <hyperlink ref="A15" location="Content!B10" display="&lt;-- Back to the list of contents"/>
  </hyperlink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/>
  </sheetViews>
  <sheetFormatPr defaultRowHeight="14.5"/>
  <cols>
    <col min="1" max="1" width="9.1796875" customWidth="1"/>
    <col min="2" max="2" width="17.453125" customWidth="1"/>
    <col min="3" max="3" width="18.1796875" customWidth="1"/>
    <col min="4" max="4" width="21.26953125" customWidth="1"/>
    <col min="5" max="5" width="17.1796875" customWidth="1"/>
    <col min="6" max="6" width="18" customWidth="1"/>
    <col min="7" max="7" width="21" customWidth="1"/>
  </cols>
  <sheetData>
    <row r="1" spans="1:7" ht="18.5">
      <c r="A1" s="14" t="s">
        <v>26</v>
      </c>
    </row>
    <row r="2" spans="1:7" ht="15" thickBot="1"/>
    <row r="3" spans="1:7" ht="48.5" thickBot="1">
      <c r="A3" s="15"/>
      <c r="B3" s="16" t="s">
        <v>27</v>
      </c>
      <c r="C3" s="16" t="s">
        <v>28</v>
      </c>
      <c r="D3" s="16" t="s">
        <v>29</v>
      </c>
      <c r="E3" s="16" t="s">
        <v>30</v>
      </c>
      <c r="F3" s="16" t="s">
        <v>31</v>
      </c>
      <c r="G3" s="17" t="s">
        <v>32</v>
      </c>
    </row>
    <row r="4" spans="1:7" ht="15" thickBot="1">
      <c r="A4" s="18">
        <v>2010</v>
      </c>
      <c r="B4" s="19">
        <v>245.7</v>
      </c>
      <c r="C4" s="19">
        <v>27.4</v>
      </c>
      <c r="D4" s="19">
        <v>6.4</v>
      </c>
      <c r="E4" s="19">
        <v>18.3</v>
      </c>
      <c r="F4" s="19">
        <v>258.3</v>
      </c>
      <c r="G4" s="20">
        <v>29</v>
      </c>
    </row>
    <row r="5" spans="1:7" ht="15" thickBot="1">
      <c r="A5" s="21">
        <v>2020</v>
      </c>
      <c r="B5" s="22">
        <v>270.7</v>
      </c>
      <c r="C5" s="22">
        <v>41.5</v>
      </c>
      <c r="D5" s="22">
        <v>7.1</v>
      </c>
      <c r="E5" s="22">
        <v>18</v>
      </c>
      <c r="F5" s="22">
        <v>243.3</v>
      </c>
      <c r="G5" s="23">
        <v>37</v>
      </c>
    </row>
    <row r="6" spans="1:7" ht="15" thickBot="1">
      <c r="A6" s="18">
        <v>2030</v>
      </c>
      <c r="B6" s="19">
        <v>291.8</v>
      </c>
      <c r="C6" s="19">
        <v>53.4</v>
      </c>
      <c r="D6" s="19">
        <v>7.7</v>
      </c>
      <c r="E6" s="19">
        <v>18.100000000000001</v>
      </c>
      <c r="F6" s="19">
        <v>235.2</v>
      </c>
      <c r="G6" s="20">
        <v>43</v>
      </c>
    </row>
    <row r="7" spans="1:7" ht="15" thickBot="1">
      <c r="A7" s="21">
        <v>2040</v>
      </c>
      <c r="B7" s="22">
        <v>293</v>
      </c>
      <c r="C7" s="22">
        <v>60.2</v>
      </c>
      <c r="D7" s="22">
        <v>8.1</v>
      </c>
      <c r="E7" s="22">
        <v>17.8</v>
      </c>
      <c r="F7" s="22">
        <v>222.4</v>
      </c>
      <c r="G7" s="23">
        <v>46</v>
      </c>
    </row>
    <row r="8" spans="1:7" ht="15" thickBot="1">
      <c r="A8" s="24">
        <v>2050</v>
      </c>
      <c r="B8" s="25">
        <v>282.89999999999998</v>
      </c>
      <c r="C8" s="25">
        <v>63.1</v>
      </c>
      <c r="D8" s="25">
        <v>8.1</v>
      </c>
      <c r="E8" s="25">
        <v>17.100000000000001</v>
      </c>
      <c r="F8" s="25">
        <v>206.1</v>
      </c>
      <c r="G8" s="26">
        <v>46</v>
      </c>
    </row>
    <row r="10" spans="1:7">
      <c r="A10" t="s">
        <v>24</v>
      </c>
    </row>
    <row r="12" spans="1:7" ht="18.5">
      <c r="A12" s="13" t="s">
        <v>25</v>
      </c>
    </row>
  </sheetData>
  <hyperlinks>
    <hyperlink ref="A12" location="Content!B10" display="&lt;-- Back to the list of contents"/>
  </hyperlink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/>
  </sheetViews>
  <sheetFormatPr defaultRowHeight="14.5"/>
  <cols>
    <col min="2" max="2" width="25.1796875" customWidth="1"/>
    <col min="3" max="3" width="23.7265625" customWidth="1"/>
    <col min="4" max="4" width="24.453125" customWidth="1"/>
    <col min="5" max="5" width="19.54296875" customWidth="1"/>
    <col min="6" max="6" width="18.1796875" customWidth="1"/>
    <col min="7" max="7" width="20.453125" customWidth="1"/>
  </cols>
  <sheetData>
    <row r="1" spans="1:7" ht="18.5">
      <c r="A1" s="14" t="s">
        <v>33</v>
      </c>
    </row>
    <row r="2" spans="1:7" ht="15" thickBot="1"/>
    <row r="3" spans="1:7" ht="60.5" thickBot="1">
      <c r="A3" s="27"/>
      <c r="B3" s="16" t="s">
        <v>34</v>
      </c>
      <c r="C3" s="16" t="s">
        <v>35</v>
      </c>
      <c r="D3" s="28" t="s">
        <v>36</v>
      </c>
      <c r="E3" s="28" t="s">
        <v>37</v>
      </c>
      <c r="F3" s="28" t="s">
        <v>38</v>
      </c>
      <c r="G3" s="29" t="s">
        <v>39</v>
      </c>
    </row>
    <row r="4" spans="1:7" ht="15" thickBot="1">
      <c r="A4" s="18">
        <v>2010</v>
      </c>
      <c r="B4" s="19">
        <v>99.4</v>
      </c>
      <c r="C4" s="19">
        <v>43.3</v>
      </c>
      <c r="D4" s="19">
        <v>43.5</v>
      </c>
      <c r="E4" s="19">
        <v>10.7</v>
      </c>
      <c r="F4" s="19">
        <v>247.1</v>
      </c>
      <c r="G4" s="20">
        <v>108</v>
      </c>
    </row>
    <row r="5" spans="1:7" ht="15" thickBot="1">
      <c r="A5" s="21">
        <v>2020</v>
      </c>
      <c r="B5" s="22">
        <v>110</v>
      </c>
      <c r="C5" s="22">
        <v>54.8</v>
      </c>
      <c r="D5" s="22">
        <v>49.8</v>
      </c>
      <c r="E5" s="22">
        <v>10.1</v>
      </c>
      <c r="F5" s="22">
        <v>248.3</v>
      </c>
      <c r="G5" s="23">
        <v>124</v>
      </c>
    </row>
    <row r="6" spans="1:7" ht="15" thickBot="1">
      <c r="A6" s="18">
        <v>2030</v>
      </c>
      <c r="B6" s="19">
        <v>114.9</v>
      </c>
      <c r="C6" s="19">
        <v>59.9</v>
      </c>
      <c r="D6" s="19">
        <v>52.2</v>
      </c>
      <c r="E6" s="19">
        <v>10.3</v>
      </c>
      <c r="F6" s="19">
        <v>248.5</v>
      </c>
      <c r="G6" s="20">
        <v>130</v>
      </c>
    </row>
    <row r="7" spans="1:7" ht="15" thickBot="1">
      <c r="A7" s="21">
        <v>2040</v>
      </c>
      <c r="B7" s="22">
        <v>118.5</v>
      </c>
      <c r="C7" s="22">
        <v>63.4</v>
      </c>
      <c r="D7" s="22">
        <v>53.5</v>
      </c>
      <c r="E7" s="22">
        <v>10.6</v>
      </c>
      <c r="F7" s="22">
        <v>257.8</v>
      </c>
      <c r="G7" s="23">
        <v>138</v>
      </c>
    </row>
    <row r="8" spans="1:7" ht="15" thickBot="1">
      <c r="A8" s="24">
        <v>2050</v>
      </c>
      <c r="B8" s="25">
        <v>120.1</v>
      </c>
      <c r="C8" s="25">
        <v>65</v>
      </c>
      <c r="D8" s="25">
        <v>54.2</v>
      </c>
      <c r="E8" s="25">
        <v>11.9</v>
      </c>
      <c r="F8" s="25">
        <v>271.60000000000002</v>
      </c>
      <c r="G8" s="26">
        <v>147</v>
      </c>
    </row>
    <row r="10" spans="1:7">
      <c r="A10" t="s">
        <v>24</v>
      </c>
    </row>
    <row r="12" spans="1:7" ht="18.5">
      <c r="A12" s="13" t="s">
        <v>25</v>
      </c>
    </row>
  </sheetData>
  <hyperlinks>
    <hyperlink ref="A12" location="Content!B10" display="&lt;-- Back to the list of contents"/>
  </hyperlink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A1:AP36"/>
  <sheetViews>
    <sheetView workbookViewId="0"/>
  </sheetViews>
  <sheetFormatPr defaultRowHeight="14.5"/>
  <cols>
    <col min="1" max="1" width="23.6328125" customWidth="1"/>
  </cols>
  <sheetData>
    <row r="1" spans="1:42">
      <c r="A1" s="2" t="s">
        <v>77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</row>
    <row r="2" spans="1:42">
      <c r="A2" s="1" t="s">
        <v>1</v>
      </c>
      <c r="B2" s="36">
        <v>2010</v>
      </c>
      <c r="C2" s="1">
        <v>2011</v>
      </c>
      <c r="D2" s="1">
        <v>2012</v>
      </c>
      <c r="E2" s="1">
        <v>2013</v>
      </c>
      <c r="F2" s="1">
        <v>2014</v>
      </c>
      <c r="G2" s="1">
        <v>2015</v>
      </c>
      <c r="H2" s="1">
        <v>2016</v>
      </c>
      <c r="I2" s="1">
        <v>2017</v>
      </c>
      <c r="J2" s="1">
        <v>2018</v>
      </c>
      <c r="K2" s="1">
        <v>2019</v>
      </c>
      <c r="L2" s="36">
        <v>2020</v>
      </c>
      <c r="M2" s="1">
        <v>2021</v>
      </c>
      <c r="N2" s="1">
        <v>2022</v>
      </c>
      <c r="O2" s="1">
        <v>2023</v>
      </c>
      <c r="P2" s="1">
        <v>2024</v>
      </c>
      <c r="Q2" s="1">
        <v>2025</v>
      </c>
      <c r="R2" s="1">
        <v>2026</v>
      </c>
      <c r="S2" s="1">
        <v>2027</v>
      </c>
      <c r="T2" s="1">
        <v>2028</v>
      </c>
      <c r="U2" s="1">
        <v>2029</v>
      </c>
      <c r="V2" s="36">
        <v>2030</v>
      </c>
      <c r="W2" s="1">
        <v>2031</v>
      </c>
      <c r="X2" s="1">
        <v>2032</v>
      </c>
      <c r="Y2" s="1">
        <v>2033</v>
      </c>
      <c r="Z2" s="1">
        <v>2034</v>
      </c>
      <c r="AA2" s="1">
        <v>2035</v>
      </c>
      <c r="AB2" s="1">
        <v>2036</v>
      </c>
      <c r="AC2" s="1">
        <v>2037</v>
      </c>
      <c r="AD2" s="1">
        <v>2038</v>
      </c>
      <c r="AE2" s="1">
        <v>2039</v>
      </c>
      <c r="AF2" s="36">
        <v>2040</v>
      </c>
      <c r="AG2" s="1">
        <v>2041</v>
      </c>
      <c r="AH2" s="1">
        <v>2042</v>
      </c>
      <c r="AI2" s="1">
        <v>2043</v>
      </c>
      <c r="AJ2" s="1">
        <v>2044</v>
      </c>
      <c r="AK2" s="1">
        <v>2045</v>
      </c>
      <c r="AL2" s="1">
        <v>2046</v>
      </c>
      <c r="AM2" s="1">
        <v>2047</v>
      </c>
      <c r="AN2" s="1">
        <v>2048</v>
      </c>
      <c r="AO2" s="1">
        <v>2049</v>
      </c>
      <c r="AP2" s="36">
        <v>2050</v>
      </c>
    </row>
    <row r="3" spans="1:42">
      <c r="A3" s="1" t="s">
        <v>70</v>
      </c>
      <c r="B3" s="37">
        <f>'Table II.B.3'!$B$4*(SUMIFS('Poland Residential Energy Use'!$E$3:$E$15,'Poland Residential Energy Use'!$F$3:$F$15,$A3)/SUM('Poland Residential Energy Use'!$E$3:$E$15))</f>
        <v>26.416397333158486</v>
      </c>
      <c r="C3" s="33">
        <f>$B3+($L3-$B3)*(C$2-$B$2)/($L$2-$B$2)</f>
        <v>26.685184444810485</v>
      </c>
      <c r="D3" s="33">
        <f t="shared" ref="D3:K8" si="0">$B3+($L3-$B3)*(D$2-$B$2)/($L$2-$B$2)</f>
        <v>26.953971556462484</v>
      </c>
      <c r="E3" s="33">
        <f t="shared" si="0"/>
        <v>27.222758668114484</v>
      </c>
      <c r="F3" s="33">
        <f t="shared" si="0"/>
        <v>27.491545779766483</v>
      </c>
      <c r="G3" s="33">
        <f t="shared" si="0"/>
        <v>27.760332891418482</v>
      </c>
      <c r="H3" s="33">
        <f t="shared" si="0"/>
        <v>28.029120003070481</v>
      </c>
      <c r="I3" s="33">
        <f t="shared" si="0"/>
        <v>28.297907114722481</v>
      </c>
      <c r="J3" s="33">
        <f t="shared" si="0"/>
        <v>28.56669422637448</v>
      </c>
      <c r="K3" s="33">
        <f t="shared" si="0"/>
        <v>28.835481338026479</v>
      </c>
      <c r="L3" s="37">
        <f>'Table II.B.3'!$B$5*(SUMIFS('Poland Residential Energy Use'!$E$3:$E$15,'Poland Residential Energy Use'!$F$3:$F$15,$A3)/SUM('Poland Residential Energy Use'!$E$3:$E$15))</f>
        <v>29.104268449678479</v>
      </c>
      <c r="M3" s="33">
        <f>$L3+($V3-$L3)*(M$2-$L$2)/($V$2-$L$2)</f>
        <v>29.331124771912766</v>
      </c>
      <c r="N3" s="33">
        <f t="shared" ref="N3:U3" si="1">$L3+($V3-$L3)*(N$2-$L$2)/($V$2-$L$2)</f>
        <v>29.557981094147053</v>
      </c>
      <c r="O3" s="33">
        <f t="shared" si="1"/>
        <v>29.784837416381343</v>
      </c>
      <c r="P3" s="33">
        <f t="shared" si="1"/>
        <v>30.01169373861563</v>
      </c>
      <c r="Q3" s="33">
        <f t="shared" si="1"/>
        <v>30.238550060849917</v>
      </c>
      <c r="R3" s="33">
        <f t="shared" si="1"/>
        <v>30.465406383084204</v>
      </c>
      <c r="S3" s="33">
        <f t="shared" si="1"/>
        <v>30.692262705318491</v>
      </c>
      <c r="T3" s="33">
        <f t="shared" si="1"/>
        <v>30.919119027552782</v>
      </c>
      <c r="U3" s="33">
        <f t="shared" si="1"/>
        <v>31.145975349787069</v>
      </c>
      <c r="V3" s="37">
        <f>'Table II.B.3'!$B$6*(SUMIFS('Poland Residential Energy Use'!$E$3:$E$15,'Poland Residential Energy Use'!$F$3:$F$15,$A3)/SUM('Poland Residential Energy Use'!$E$3:$E$15))</f>
        <v>31.372831672021356</v>
      </c>
      <c r="W3" s="33">
        <f>$V3+($AF3-$V3)*(W$2-$V$2)/($AF$2-$V$2)</f>
        <v>31.385733453380652</v>
      </c>
      <c r="X3" s="33">
        <f t="shared" ref="X3:AE3" si="2">$V3+($AF3-$V3)*(X$2-$V$2)/($AF$2-$V$2)</f>
        <v>31.398635234739949</v>
      </c>
      <c r="Y3" s="33">
        <f t="shared" si="2"/>
        <v>31.411537016099242</v>
      </c>
      <c r="Z3" s="33">
        <f t="shared" si="2"/>
        <v>31.424438797458539</v>
      </c>
      <c r="AA3" s="33">
        <f t="shared" si="2"/>
        <v>31.437340578817835</v>
      </c>
      <c r="AB3" s="33">
        <f t="shared" si="2"/>
        <v>31.450242360177132</v>
      </c>
      <c r="AC3" s="33">
        <f t="shared" si="2"/>
        <v>31.463144141536429</v>
      </c>
      <c r="AD3" s="33">
        <f t="shared" si="2"/>
        <v>31.476045922895722</v>
      </c>
      <c r="AE3" s="33">
        <f t="shared" si="2"/>
        <v>31.488947704255018</v>
      </c>
      <c r="AF3" s="37">
        <f>'Table II.B.3'!$B$7*(SUMIFS('Poland Residential Energy Use'!$E$3:$E$15,'Poland Residential Energy Use'!$F$3:$F$15,$A3)/SUM('Poland Residential Energy Use'!$E$3:$E$15))</f>
        <v>31.501849485614315</v>
      </c>
      <c r="AG3" s="33">
        <f>$AF3+($AP3-$AF3)*(AG$2-$AF$2)/($AP$2-$AF$2)</f>
        <v>31.393259492506907</v>
      </c>
      <c r="AH3" s="33">
        <f t="shared" ref="AH3:AO3" si="3">$AF3+($AP3-$AF3)*(AH$2-$AF$2)/($AP$2-$AF$2)</f>
        <v>31.284669499399499</v>
      </c>
      <c r="AI3" s="33">
        <f t="shared" si="3"/>
        <v>31.176079506292091</v>
      </c>
      <c r="AJ3" s="33">
        <f t="shared" si="3"/>
        <v>31.067489513184682</v>
      </c>
      <c r="AK3" s="33">
        <f t="shared" si="3"/>
        <v>30.958899520077274</v>
      </c>
      <c r="AL3" s="33">
        <f t="shared" si="3"/>
        <v>30.850309526969866</v>
      </c>
      <c r="AM3" s="33">
        <f t="shared" si="3"/>
        <v>30.741719533862458</v>
      </c>
      <c r="AN3" s="33">
        <f t="shared" si="3"/>
        <v>30.63312954075505</v>
      </c>
      <c r="AO3" s="33">
        <f t="shared" si="3"/>
        <v>30.524539547647642</v>
      </c>
      <c r="AP3" s="37">
        <f>'Table II.B.3'!$B$8*(SUMIFS('Poland Residential Energy Use'!$E$3:$E$15,'Poland Residential Energy Use'!$F$3:$F$15,$A3)/SUM('Poland Residential Energy Use'!$E$3:$E$15))</f>
        <v>30.415949554540234</v>
      </c>
    </row>
    <row r="4" spans="1:42">
      <c r="A4" s="1" t="s">
        <v>71</v>
      </c>
      <c r="B4" s="37">
        <f>'Table II.B.3'!$B$4*(SUMIFS('Poland Residential Energy Use'!$E$3:$E$15,'Poland Residential Energy Use'!$F$3:$F$15,$A4)/SUM('Poland Residential Energy Use'!$E$3:$E$15))</f>
        <v>63.777348159070158</v>
      </c>
      <c r="C4" s="33">
        <f t="shared" ref="C4:C8" si="4">$B4+($L4-$B4)*(C$2-$B$2)/($L$2-$B$2)</f>
        <v>64.426283325523869</v>
      </c>
      <c r="D4" s="33">
        <f t="shared" si="0"/>
        <v>65.075218491977566</v>
      </c>
      <c r="E4" s="33">
        <f t="shared" si="0"/>
        <v>65.724153658431277</v>
      </c>
      <c r="F4" s="33">
        <f t="shared" si="0"/>
        <v>66.373088824884974</v>
      </c>
      <c r="G4" s="33">
        <f t="shared" si="0"/>
        <v>67.022023991338685</v>
      </c>
      <c r="H4" s="33">
        <f t="shared" si="0"/>
        <v>67.670959157792396</v>
      </c>
      <c r="I4" s="33">
        <f t="shared" si="0"/>
        <v>68.319894324246093</v>
      </c>
      <c r="J4" s="33">
        <f t="shared" si="0"/>
        <v>68.968829490699804</v>
      </c>
      <c r="K4" s="33">
        <f t="shared" si="0"/>
        <v>69.617764657153501</v>
      </c>
      <c r="L4" s="37">
        <f>'Table II.B.3'!$B$5*(SUMIFS('Poland Residential Energy Use'!$E$3:$E$15,'Poland Residential Energy Use'!$F$3:$F$15,$A4)/SUM('Poland Residential Energy Use'!$E$3:$E$15))</f>
        <v>70.266699823607212</v>
      </c>
      <c r="M4" s="33">
        <f t="shared" ref="M4:U8" si="5">$L4+($V4-$L4)*(M$2-$L$2)/($V$2-$L$2)</f>
        <v>70.814401104094145</v>
      </c>
      <c r="N4" s="33">
        <f t="shared" si="5"/>
        <v>71.362102384581064</v>
      </c>
      <c r="O4" s="33">
        <f t="shared" si="5"/>
        <v>71.909803665067997</v>
      </c>
      <c r="P4" s="33">
        <f t="shared" si="5"/>
        <v>72.457504945554916</v>
      </c>
      <c r="Q4" s="33">
        <f t="shared" si="5"/>
        <v>73.00520622604185</v>
      </c>
      <c r="R4" s="33">
        <f t="shared" si="5"/>
        <v>73.552907506528783</v>
      </c>
      <c r="S4" s="33">
        <f t="shared" si="5"/>
        <v>74.100608787015702</v>
      </c>
      <c r="T4" s="33">
        <f t="shared" si="5"/>
        <v>74.648310067502635</v>
      </c>
      <c r="U4" s="33">
        <f t="shared" si="5"/>
        <v>75.196011347989554</v>
      </c>
      <c r="V4" s="37">
        <f>'Table II.B.3'!$B$6*(SUMIFS('Poland Residential Energy Use'!$E$3:$E$15,'Poland Residential Energy Use'!$F$3:$F$15,$A4)/SUM('Poland Residential Energy Use'!$E$3:$E$15))</f>
        <v>75.743712628476487</v>
      </c>
      <c r="W4" s="33">
        <f t="shared" ref="W4:AE8" si="6">$V4+($AF4-$V4)*(W$2-$V$2)/($AF$2-$V$2)</f>
        <v>75.77486151646626</v>
      </c>
      <c r="X4" s="33">
        <f t="shared" si="6"/>
        <v>75.806010404456046</v>
      </c>
      <c r="Y4" s="33">
        <f t="shared" si="6"/>
        <v>75.837159292445818</v>
      </c>
      <c r="Z4" s="33">
        <f t="shared" si="6"/>
        <v>75.868308180435605</v>
      </c>
      <c r="AA4" s="33">
        <f t="shared" si="6"/>
        <v>75.899457068425377</v>
      </c>
      <c r="AB4" s="33">
        <f t="shared" si="6"/>
        <v>75.93060595641515</v>
      </c>
      <c r="AC4" s="33">
        <f t="shared" si="6"/>
        <v>75.961754844404936</v>
      </c>
      <c r="AD4" s="33">
        <f t="shared" si="6"/>
        <v>75.992903732394709</v>
      </c>
      <c r="AE4" s="33">
        <f t="shared" si="6"/>
        <v>76.024052620384495</v>
      </c>
      <c r="AF4" s="37">
        <f>'Table II.B.3'!$B$7*(SUMIFS('Poland Residential Energy Use'!$E$3:$E$15,'Poland Residential Energy Use'!$F$3:$F$15,$A4)/SUM('Poland Residential Energy Use'!$E$3:$E$15))</f>
        <v>76.055201508374267</v>
      </c>
      <c r="AG4" s="33">
        <f t="shared" ref="AG4:AO8" si="7">$AF4+($AP4-$AF4)*(AG$2-$AF$2)/($AP$2-$AF$2)</f>
        <v>75.793031701126964</v>
      </c>
      <c r="AH4" s="33">
        <f t="shared" si="7"/>
        <v>75.530861893879674</v>
      </c>
      <c r="AI4" s="33">
        <f t="shared" si="7"/>
        <v>75.26869208663237</v>
      </c>
      <c r="AJ4" s="33">
        <f t="shared" si="7"/>
        <v>75.006522279385081</v>
      </c>
      <c r="AK4" s="33">
        <f t="shared" si="7"/>
        <v>74.744352472137777</v>
      </c>
      <c r="AL4" s="33">
        <f t="shared" si="7"/>
        <v>74.482182664890473</v>
      </c>
      <c r="AM4" s="33">
        <f t="shared" si="7"/>
        <v>74.220012857643184</v>
      </c>
      <c r="AN4" s="33">
        <f t="shared" si="7"/>
        <v>73.95784305039588</v>
      </c>
      <c r="AO4" s="33">
        <f t="shared" si="7"/>
        <v>73.69567324314859</v>
      </c>
      <c r="AP4" s="37">
        <f>'Table II.B.3'!$B$8*(SUMIFS('Poland Residential Energy Use'!$E$3:$E$15,'Poland Residential Energy Use'!$F$3:$F$15,$A4)/SUM('Poland Residential Energy Use'!$E$3:$E$15))</f>
        <v>73.433503435901287</v>
      </c>
    </row>
    <row r="5" spans="1:42">
      <c r="A5" s="1" t="s">
        <v>72</v>
      </c>
      <c r="B5" s="37">
        <f>'Table II.B.3'!$B$4*(SUMIFS('Poland Residential Energy Use'!$E$3:$E$15,'Poland Residential Energy Use'!$F$3:$F$15,$A5)/SUM('Poland Residential Energy Use'!$E$3:$E$15))</f>
        <v>43.41750814397362</v>
      </c>
      <c r="C5" s="33">
        <f t="shared" si="4"/>
        <v>43.859281731112141</v>
      </c>
      <c r="D5" s="33">
        <f t="shared" si="0"/>
        <v>44.301055318250654</v>
      </c>
      <c r="E5" s="33">
        <f t="shared" si="0"/>
        <v>44.742828905389175</v>
      </c>
      <c r="F5" s="33">
        <f t="shared" si="0"/>
        <v>45.184602492527695</v>
      </c>
      <c r="G5" s="33">
        <f t="shared" si="0"/>
        <v>45.626376079666215</v>
      </c>
      <c r="H5" s="33">
        <f t="shared" si="0"/>
        <v>46.068149666804729</v>
      </c>
      <c r="I5" s="33">
        <f t="shared" si="0"/>
        <v>46.509923253943249</v>
      </c>
      <c r="J5" s="33">
        <f t="shared" si="0"/>
        <v>46.95169684108177</v>
      </c>
      <c r="K5" s="33">
        <f t="shared" si="0"/>
        <v>47.393470428220283</v>
      </c>
      <c r="L5" s="37">
        <f>'Table II.B.3'!$B$5*(SUMIFS('Poland Residential Energy Use'!$E$3:$E$15,'Poland Residential Energy Use'!$F$3:$F$15,$A5)/SUM('Poland Residential Energy Use'!$E$3:$E$15))</f>
        <v>47.835244015358803</v>
      </c>
      <c r="M5" s="33">
        <f t="shared" si="5"/>
        <v>48.208100922903711</v>
      </c>
      <c r="N5" s="33">
        <f t="shared" si="5"/>
        <v>48.580957830448625</v>
      </c>
      <c r="O5" s="33">
        <f t="shared" si="5"/>
        <v>48.95381473799354</v>
      </c>
      <c r="P5" s="33">
        <f t="shared" si="5"/>
        <v>49.326671645538447</v>
      </c>
      <c r="Q5" s="33">
        <f t="shared" si="5"/>
        <v>49.699528553083354</v>
      </c>
      <c r="R5" s="33">
        <f t="shared" si="5"/>
        <v>50.072385460628269</v>
      </c>
      <c r="S5" s="33">
        <f t="shared" si="5"/>
        <v>50.445242368173183</v>
      </c>
      <c r="T5" s="33">
        <f t="shared" si="5"/>
        <v>50.81809927571809</v>
      </c>
      <c r="U5" s="33">
        <f t="shared" si="5"/>
        <v>51.190956183262998</v>
      </c>
      <c r="V5" s="37">
        <f>'Table II.B.3'!$B$6*(SUMIFS('Poland Residential Energy Use'!$E$3:$E$15,'Poland Residential Energy Use'!$F$3:$F$15,$A5)/SUM('Poland Residential Energy Use'!$E$3:$E$15))</f>
        <v>51.563813090807912</v>
      </c>
      <c r="W5" s="33">
        <f t="shared" si="6"/>
        <v>51.585018222990563</v>
      </c>
      <c r="X5" s="33">
        <f t="shared" si="6"/>
        <v>51.606223355173206</v>
      </c>
      <c r="Y5" s="33">
        <f t="shared" si="6"/>
        <v>51.627428487355857</v>
      </c>
      <c r="Z5" s="33">
        <f t="shared" si="6"/>
        <v>51.648633619538508</v>
      </c>
      <c r="AA5" s="33">
        <f t="shared" si="6"/>
        <v>51.669838751721159</v>
      </c>
      <c r="AB5" s="33">
        <f t="shared" si="6"/>
        <v>51.691043883903802</v>
      </c>
      <c r="AC5" s="33">
        <f t="shared" si="6"/>
        <v>51.712249016086453</v>
      </c>
      <c r="AD5" s="33">
        <f t="shared" si="6"/>
        <v>51.733454148269104</v>
      </c>
      <c r="AE5" s="33">
        <f t="shared" si="6"/>
        <v>51.754659280451747</v>
      </c>
      <c r="AF5" s="37">
        <f>'Table II.B.3'!$B$7*(SUMIFS('Poland Residential Energy Use'!$E$3:$E$15,'Poland Residential Energy Use'!$F$3:$F$15,$A5)/SUM('Poland Residential Energy Use'!$E$3:$E$15))</f>
        <v>51.775864412634398</v>
      </c>
      <c r="AG5" s="33">
        <f t="shared" si="7"/>
        <v>51.597387883430436</v>
      </c>
      <c r="AH5" s="33">
        <f t="shared" si="7"/>
        <v>51.418911354226474</v>
      </c>
      <c r="AI5" s="33">
        <f t="shared" si="7"/>
        <v>51.240434825022511</v>
      </c>
      <c r="AJ5" s="33">
        <f t="shared" si="7"/>
        <v>51.061958295818549</v>
      </c>
      <c r="AK5" s="33">
        <f t="shared" si="7"/>
        <v>50.883481766614587</v>
      </c>
      <c r="AL5" s="33">
        <f t="shared" si="7"/>
        <v>50.705005237410624</v>
      </c>
      <c r="AM5" s="33">
        <f t="shared" si="7"/>
        <v>50.526528708206662</v>
      </c>
      <c r="AN5" s="33">
        <f t="shared" si="7"/>
        <v>50.3480521790027</v>
      </c>
      <c r="AO5" s="33">
        <f t="shared" si="7"/>
        <v>50.169575649798738</v>
      </c>
      <c r="AP5" s="37">
        <f>'Table II.B.3'!$B$8*(SUMIFS('Poland Residential Energy Use'!$E$3:$E$15,'Poland Residential Energy Use'!$F$3:$F$15,$A5)/SUM('Poland Residential Energy Use'!$E$3:$E$15))</f>
        <v>49.991099120594775</v>
      </c>
    </row>
    <row r="6" spans="1:42">
      <c r="A6" s="1" t="s">
        <v>73</v>
      </c>
      <c r="B6" s="37">
        <f>'Table II.B.3'!$B$4*(SUMIFS('Poland Residential Energy Use'!$E$3:$E$15,'Poland Residential Energy Use'!$F$3:$F$15,$A6)/SUM('Poland Residential Energy Use'!$E$3:$E$15))</f>
        <v>0.38349551981500346</v>
      </c>
      <c r="C6" s="33">
        <f t="shared" si="4"/>
        <v>0.38739759063119195</v>
      </c>
      <c r="D6" s="33">
        <f t="shared" si="0"/>
        <v>0.39129966144738043</v>
      </c>
      <c r="E6" s="33">
        <f t="shared" si="0"/>
        <v>0.39520173226356886</v>
      </c>
      <c r="F6" s="33">
        <f t="shared" si="0"/>
        <v>0.39910380307975735</v>
      </c>
      <c r="G6" s="33">
        <f t="shared" si="0"/>
        <v>0.40300587389594583</v>
      </c>
      <c r="H6" s="33">
        <f t="shared" si="0"/>
        <v>0.40690794471213432</v>
      </c>
      <c r="I6" s="33">
        <f t="shared" si="0"/>
        <v>0.4108100155283228</v>
      </c>
      <c r="J6" s="33">
        <f t="shared" si="0"/>
        <v>0.41471208634451123</v>
      </c>
      <c r="K6" s="33">
        <f t="shared" si="0"/>
        <v>0.41861415716069972</v>
      </c>
      <c r="L6" s="37">
        <f>'Table II.B.3'!$B$5*(SUMIFS('Poland Residential Energy Use'!$E$3:$E$15,'Poland Residential Energy Use'!$F$3:$F$15,$A6)/SUM('Poland Residential Energy Use'!$E$3:$E$15))</f>
        <v>0.4225162279768882</v>
      </c>
      <c r="M6" s="33">
        <f t="shared" si="5"/>
        <v>0.42580957574575129</v>
      </c>
      <c r="N6" s="33">
        <f t="shared" si="5"/>
        <v>0.42910292351461438</v>
      </c>
      <c r="O6" s="33">
        <f t="shared" si="5"/>
        <v>0.43239627128347741</v>
      </c>
      <c r="P6" s="33">
        <f t="shared" si="5"/>
        <v>0.43568961905234049</v>
      </c>
      <c r="Q6" s="33">
        <f t="shared" si="5"/>
        <v>0.43898296682120358</v>
      </c>
      <c r="R6" s="33">
        <f t="shared" si="5"/>
        <v>0.44227631459006667</v>
      </c>
      <c r="S6" s="33">
        <f t="shared" si="5"/>
        <v>0.44556966235892975</v>
      </c>
      <c r="T6" s="33">
        <f t="shared" si="5"/>
        <v>0.44886301012779278</v>
      </c>
      <c r="U6" s="33">
        <f t="shared" si="5"/>
        <v>0.45215635789665587</v>
      </c>
      <c r="V6" s="37">
        <f>'Table II.B.3'!$B$6*(SUMIFS('Poland Residential Energy Use'!$E$3:$E$15,'Poland Residential Energy Use'!$F$3:$F$15,$A6)/SUM('Poland Residential Energy Use'!$E$3:$E$15))</f>
        <v>0.45544970566551896</v>
      </c>
      <c r="W6" s="33">
        <f t="shared" si="6"/>
        <v>0.45563700506469601</v>
      </c>
      <c r="X6" s="33">
        <f t="shared" si="6"/>
        <v>0.45582430446387306</v>
      </c>
      <c r="Y6" s="33">
        <f t="shared" si="6"/>
        <v>0.45601160386305012</v>
      </c>
      <c r="Z6" s="33">
        <f t="shared" si="6"/>
        <v>0.45619890326222717</v>
      </c>
      <c r="AA6" s="33">
        <f t="shared" si="6"/>
        <v>0.45638620266140417</v>
      </c>
      <c r="AB6" s="33">
        <f t="shared" si="6"/>
        <v>0.45657350206058123</v>
      </c>
      <c r="AC6" s="33">
        <f t="shared" si="6"/>
        <v>0.45676080145975828</v>
      </c>
      <c r="AD6" s="33">
        <f t="shared" si="6"/>
        <v>0.45694810085893534</v>
      </c>
      <c r="AE6" s="33">
        <f t="shared" si="6"/>
        <v>0.45713540025811239</v>
      </c>
      <c r="AF6" s="37">
        <f>'Table II.B.3'!$B$7*(SUMIFS('Poland Residential Energy Use'!$E$3:$E$15,'Poland Residential Energy Use'!$F$3:$F$15,$A6)/SUM('Poland Residential Energy Use'!$E$3:$E$15))</f>
        <v>0.45732269965728944</v>
      </c>
      <c r="AG6" s="33">
        <f t="shared" si="7"/>
        <v>0.45574626304754928</v>
      </c>
      <c r="AH6" s="33">
        <f t="shared" si="7"/>
        <v>0.45416982643780912</v>
      </c>
      <c r="AI6" s="33">
        <f t="shared" si="7"/>
        <v>0.45259338982806901</v>
      </c>
      <c r="AJ6" s="33">
        <f t="shared" si="7"/>
        <v>0.45101695321832885</v>
      </c>
      <c r="AK6" s="33">
        <f t="shared" si="7"/>
        <v>0.44944051660858869</v>
      </c>
      <c r="AL6" s="33">
        <f t="shared" si="7"/>
        <v>0.44786407999884853</v>
      </c>
      <c r="AM6" s="33">
        <f t="shared" si="7"/>
        <v>0.44628764338910837</v>
      </c>
      <c r="AN6" s="33">
        <f t="shared" si="7"/>
        <v>0.44471120677936826</v>
      </c>
      <c r="AO6" s="33">
        <f t="shared" si="7"/>
        <v>0.4431347701696281</v>
      </c>
      <c r="AP6" s="37">
        <f>'Table II.B.3'!$B$8*(SUMIFS('Poland Residential Energy Use'!$E$3:$E$15,'Poland Residential Energy Use'!$F$3:$F$15,$A6)/SUM('Poland Residential Energy Use'!$E$3:$E$15))</f>
        <v>0.44155833355988794</v>
      </c>
    </row>
    <row r="7" spans="1:42">
      <c r="A7" s="1" t="s">
        <v>8</v>
      </c>
      <c r="B7" s="37">
        <f>'Table II.B.3'!$B$4*(SUMIFS('Poland Residential Energy Use'!$E$3:$E$15,'Poland Residential Energy Use'!$F$3:$F$15,$A7)/SUM('Poland Residential Energy Use'!$E$3:$E$15))</f>
        <v>81.297906794880603</v>
      </c>
      <c r="C7" s="33">
        <f t="shared" si="4"/>
        <v>82.125113823725542</v>
      </c>
      <c r="D7" s="33">
        <f t="shared" si="0"/>
        <v>82.95232085257048</v>
      </c>
      <c r="E7" s="33">
        <f t="shared" si="0"/>
        <v>83.779527881415419</v>
      </c>
      <c r="F7" s="33">
        <f t="shared" si="0"/>
        <v>84.606734910260357</v>
      </c>
      <c r="G7" s="33">
        <f t="shared" si="0"/>
        <v>85.433941939105296</v>
      </c>
      <c r="H7" s="33">
        <f t="shared" si="0"/>
        <v>86.261148967950234</v>
      </c>
      <c r="I7" s="33">
        <f t="shared" si="0"/>
        <v>87.088355996795173</v>
      </c>
      <c r="J7" s="33">
        <f t="shared" si="0"/>
        <v>87.915563025640111</v>
      </c>
      <c r="K7" s="33">
        <f t="shared" si="0"/>
        <v>88.74277005448505</v>
      </c>
      <c r="L7" s="37">
        <f>'Table II.B.3'!$B$5*(SUMIFS('Poland Residential Energy Use'!$E$3:$E$15,'Poland Residential Energy Use'!$F$3:$F$15,$A7)/SUM('Poland Residential Energy Use'!$E$3:$E$15))</f>
        <v>89.569977083329988</v>
      </c>
      <c r="M7" s="33">
        <f t="shared" si="5"/>
        <v>90.268139815675113</v>
      </c>
      <c r="N7" s="33">
        <f t="shared" si="5"/>
        <v>90.966302548020252</v>
      </c>
      <c r="O7" s="33">
        <f t="shared" si="5"/>
        <v>91.664465280365377</v>
      </c>
      <c r="P7" s="33">
        <f t="shared" si="5"/>
        <v>92.362628012710502</v>
      </c>
      <c r="Q7" s="33">
        <f t="shared" si="5"/>
        <v>93.060790745055641</v>
      </c>
      <c r="R7" s="33">
        <f t="shared" si="5"/>
        <v>93.758953477400766</v>
      </c>
      <c r="S7" s="33">
        <f t="shared" si="5"/>
        <v>94.457116209745891</v>
      </c>
      <c r="T7" s="33">
        <f t="shared" si="5"/>
        <v>95.155278942091016</v>
      </c>
      <c r="U7" s="33">
        <f t="shared" si="5"/>
        <v>95.853441674436155</v>
      </c>
      <c r="V7" s="37">
        <f>'Table II.B.3'!$B$6*(SUMIFS('Poland Residential Energy Use'!$E$3:$E$15,'Poland Residential Energy Use'!$F$3:$F$15,$A7)/SUM('Poland Residential Energy Use'!$E$3:$E$15))</f>
        <v>96.55160440678128</v>
      </c>
      <c r="W7" s="33">
        <f t="shared" si="6"/>
        <v>96.591310344165834</v>
      </c>
      <c r="X7" s="33">
        <f t="shared" si="6"/>
        <v>96.631016281550401</v>
      </c>
      <c r="Y7" s="33">
        <f t="shared" si="6"/>
        <v>96.670722218934955</v>
      </c>
      <c r="Z7" s="33">
        <f t="shared" si="6"/>
        <v>96.710428156319509</v>
      </c>
      <c r="AA7" s="33">
        <f t="shared" si="6"/>
        <v>96.750134093704077</v>
      </c>
      <c r="AB7" s="33">
        <f t="shared" si="6"/>
        <v>96.78984003108863</v>
      </c>
      <c r="AC7" s="33">
        <f t="shared" si="6"/>
        <v>96.829545968473184</v>
      </c>
      <c r="AD7" s="33">
        <f t="shared" si="6"/>
        <v>96.869251905857737</v>
      </c>
      <c r="AE7" s="33">
        <f t="shared" si="6"/>
        <v>96.908957843242305</v>
      </c>
      <c r="AF7" s="37">
        <f>'Table II.B.3'!$B$7*(SUMIFS('Poland Residential Energy Use'!$E$3:$E$15,'Poland Residential Energy Use'!$F$3:$F$15,$A7)/SUM('Poland Residential Energy Use'!$E$3:$E$15))</f>
        <v>96.948663780626859</v>
      </c>
      <c r="AG7" s="33">
        <f t="shared" si="7"/>
        <v>96.614472140973504</v>
      </c>
      <c r="AH7" s="33">
        <f t="shared" si="7"/>
        <v>96.280280501320149</v>
      </c>
      <c r="AI7" s="33">
        <f t="shared" si="7"/>
        <v>95.946088861666794</v>
      </c>
      <c r="AJ7" s="33">
        <f t="shared" si="7"/>
        <v>95.61189722201344</v>
      </c>
      <c r="AK7" s="33">
        <f t="shared" si="7"/>
        <v>95.277705582360085</v>
      </c>
      <c r="AL7" s="33">
        <f t="shared" si="7"/>
        <v>94.943513942706716</v>
      </c>
      <c r="AM7" s="33">
        <f t="shared" si="7"/>
        <v>94.609322303053361</v>
      </c>
      <c r="AN7" s="33">
        <f t="shared" si="7"/>
        <v>94.275130663400006</v>
      </c>
      <c r="AO7" s="33">
        <f t="shared" si="7"/>
        <v>93.940939023746651</v>
      </c>
      <c r="AP7" s="37">
        <f>'Table II.B.3'!$B$8*(SUMIFS('Poland Residential Energy Use'!$E$3:$E$15,'Poland Residential Energy Use'!$F$3:$F$15,$A7)/SUM('Poland Residential Energy Use'!$E$3:$E$15))</f>
        <v>93.606747384093296</v>
      </c>
    </row>
    <row r="8" spans="1:42">
      <c r="A8" s="1" t="s">
        <v>74</v>
      </c>
      <c r="B8" s="37">
        <f>'Table II.B.3'!$B$4*(SUMIFS('Poland Residential Energy Use'!$E$3:$E$15,'Poland Residential Energy Use'!$F$3:$F$15,$A8)/SUM('Poland Residential Energy Use'!$E$3:$E$15))</f>
        <v>30.407344049102125</v>
      </c>
      <c r="C8" s="33">
        <f t="shared" si="4"/>
        <v>30.716739084196774</v>
      </c>
      <c r="D8" s="33">
        <f t="shared" si="0"/>
        <v>31.026134119291424</v>
      </c>
      <c r="E8" s="33">
        <f t="shared" si="0"/>
        <v>31.335529154386073</v>
      </c>
      <c r="F8" s="33">
        <f t="shared" si="0"/>
        <v>31.644924189480722</v>
      </c>
      <c r="G8" s="33">
        <f t="shared" si="0"/>
        <v>31.954319224575372</v>
      </c>
      <c r="H8" s="33">
        <f t="shared" si="0"/>
        <v>32.263714259670017</v>
      </c>
      <c r="I8" s="33">
        <f t="shared" si="0"/>
        <v>32.57310929476467</v>
      </c>
      <c r="J8" s="33">
        <f t="shared" si="0"/>
        <v>32.882504329859316</v>
      </c>
      <c r="K8" s="33">
        <f t="shared" si="0"/>
        <v>33.191899364953969</v>
      </c>
      <c r="L8" s="37">
        <f>'Table II.B.3'!$B$5*(SUMIFS('Poland Residential Energy Use'!$E$3:$E$15,'Poland Residential Energy Use'!$F$3:$F$15,$A8)/SUM('Poland Residential Energy Use'!$E$3:$E$15))</f>
        <v>33.501294400048614</v>
      </c>
      <c r="M8" s="33">
        <f t="shared" si="5"/>
        <v>33.762423809668498</v>
      </c>
      <c r="N8" s="33">
        <f t="shared" si="5"/>
        <v>34.023553219288381</v>
      </c>
      <c r="O8" s="33">
        <f t="shared" si="5"/>
        <v>34.284682628908271</v>
      </c>
      <c r="P8" s="33">
        <f t="shared" si="5"/>
        <v>34.545812038528155</v>
      </c>
      <c r="Q8" s="33">
        <f t="shared" si="5"/>
        <v>34.806941448148038</v>
      </c>
      <c r="R8" s="33">
        <f t="shared" si="5"/>
        <v>35.068070857767921</v>
      </c>
      <c r="S8" s="33">
        <f t="shared" si="5"/>
        <v>35.329200267387805</v>
      </c>
      <c r="T8" s="33">
        <f t="shared" si="5"/>
        <v>35.590329677007695</v>
      </c>
      <c r="U8" s="33">
        <f t="shared" si="5"/>
        <v>35.851459086627578</v>
      </c>
      <c r="V8" s="37">
        <f>'Table II.B.3'!$B$6*(SUMIFS('Poland Residential Energy Use'!$E$3:$E$15,'Poland Residential Energy Use'!$F$3:$F$15,$A8)/SUM('Poland Residential Energy Use'!$E$3:$E$15))</f>
        <v>36.112588496247461</v>
      </c>
      <c r="W8" s="33">
        <f t="shared" si="6"/>
        <v>36.127439457932006</v>
      </c>
      <c r="X8" s="33">
        <f t="shared" si="6"/>
        <v>36.142290419616543</v>
      </c>
      <c r="Y8" s="33">
        <f t="shared" si="6"/>
        <v>36.157141381301088</v>
      </c>
      <c r="Z8" s="33">
        <f t="shared" si="6"/>
        <v>36.171992342985632</v>
      </c>
      <c r="AA8" s="33">
        <f t="shared" si="6"/>
        <v>36.186843304670177</v>
      </c>
      <c r="AB8" s="33">
        <f t="shared" si="6"/>
        <v>36.201694266354714</v>
      </c>
      <c r="AC8" s="33">
        <f t="shared" si="6"/>
        <v>36.216545228039259</v>
      </c>
      <c r="AD8" s="33">
        <f t="shared" si="6"/>
        <v>36.231396189723803</v>
      </c>
      <c r="AE8" s="33">
        <f t="shared" si="6"/>
        <v>36.24624715140834</v>
      </c>
      <c r="AF8" s="37">
        <f>'Table II.B.3'!$B$7*(SUMIFS('Poland Residential Energy Use'!$E$3:$E$15,'Poland Residential Energy Use'!$F$3:$F$15,$A8)/SUM('Poland Residential Energy Use'!$E$3:$E$15))</f>
        <v>36.261098113092885</v>
      </c>
      <c r="AG8" s="33">
        <f t="shared" si="7"/>
        <v>36.136102518914647</v>
      </c>
      <c r="AH8" s="33">
        <f t="shared" si="7"/>
        <v>36.01110692473641</v>
      </c>
      <c r="AI8" s="33">
        <f t="shared" si="7"/>
        <v>35.886111330558172</v>
      </c>
      <c r="AJ8" s="33">
        <f t="shared" si="7"/>
        <v>35.761115736379935</v>
      </c>
      <c r="AK8" s="33">
        <f t="shared" si="7"/>
        <v>35.63612014220169</v>
      </c>
      <c r="AL8" s="33">
        <f t="shared" si="7"/>
        <v>35.511124548023453</v>
      </c>
      <c r="AM8" s="33">
        <f t="shared" si="7"/>
        <v>35.386128953845216</v>
      </c>
      <c r="AN8" s="33">
        <f t="shared" si="7"/>
        <v>35.261133359666978</v>
      </c>
      <c r="AO8" s="33">
        <f t="shared" si="7"/>
        <v>35.136137765488741</v>
      </c>
      <c r="AP8" s="37">
        <f>'Table II.B.3'!$B$8*(SUMIFS('Poland Residential Energy Use'!$E$3:$E$15,'Poland Residential Energy Use'!$F$3:$F$15,$A8)/SUM('Poland Residential Energy Use'!$E$3:$E$15))</f>
        <v>35.011142171310503</v>
      </c>
    </row>
    <row r="10" spans="1:42">
      <c r="A10" s="2" t="s">
        <v>76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</row>
    <row r="11" spans="1:42">
      <c r="A11" s="1" t="s">
        <v>1</v>
      </c>
      <c r="B11" s="1">
        <v>2010</v>
      </c>
      <c r="C11" s="1">
        <v>2011</v>
      </c>
      <c r="D11" s="1">
        <v>2012</v>
      </c>
      <c r="E11" s="1">
        <v>2013</v>
      </c>
      <c r="F11" s="1">
        <v>2014</v>
      </c>
      <c r="G11" s="1">
        <v>2015</v>
      </c>
      <c r="H11" s="1">
        <v>2016</v>
      </c>
      <c r="I11" s="1">
        <v>2017</v>
      </c>
      <c r="J11" s="1">
        <v>2018</v>
      </c>
      <c r="K11" s="1">
        <v>2019</v>
      </c>
      <c r="L11" s="1">
        <v>2020</v>
      </c>
      <c r="M11" s="1">
        <v>2021</v>
      </c>
      <c r="N11" s="1">
        <v>2022</v>
      </c>
      <c r="O11" s="1">
        <v>2023</v>
      </c>
      <c r="P11" s="1">
        <v>2024</v>
      </c>
      <c r="Q11" s="1">
        <v>2025</v>
      </c>
      <c r="R11" s="1">
        <v>2026</v>
      </c>
      <c r="S11" s="1">
        <v>2027</v>
      </c>
      <c r="T11" s="1">
        <v>2028</v>
      </c>
      <c r="U11" s="1">
        <v>2029</v>
      </c>
      <c r="V11" s="1">
        <v>2030</v>
      </c>
      <c r="W11" s="1">
        <v>2031</v>
      </c>
      <c r="X11" s="1">
        <v>2032</v>
      </c>
      <c r="Y11" s="1">
        <v>2033</v>
      </c>
      <c r="Z11" s="1">
        <v>2034</v>
      </c>
      <c r="AA11" s="1">
        <v>2035</v>
      </c>
      <c r="AB11" s="1">
        <v>2036</v>
      </c>
      <c r="AC11" s="1">
        <v>2037</v>
      </c>
      <c r="AD11" s="1">
        <v>2038</v>
      </c>
      <c r="AE11" s="1">
        <v>2039</v>
      </c>
      <c r="AF11" s="1">
        <v>2040</v>
      </c>
      <c r="AG11" s="1">
        <v>2041</v>
      </c>
      <c r="AH11" s="1">
        <v>2042</v>
      </c>
      <c r="AI11" s="1">
        <v>2043</v>
      </c>
      <c r="AJ11" s="1">
        <v>2044</v>
      </c>
      <c r="AK11" s="1">
        <v>2045</v>
      </c>
      <c r="AL11" s="1">
        <v>2046</v>
      </c>
      <c r="AM11" s="1">
        <v>2047</v>
      </c>
      <c r="AN11" s="1">
        <v>2048</v>
      </c>
      <c r="AO11" s="1">
        <v>2049</v>
      </c>
      <c r="AP11" s="1">
        <v>2050</v>
      </c>
    </row>
    <row r="12" spans="1:42">
      <c r="A12" s="1" t="s">
        <v>70</v>
      </c>
      <c r="B12" s="33">
        <f>B3*SUMIFS('Poland Residential Energy Use'!$E$2:$E$15,'Poland Residential Energy Use'!$F$2:$F$15,$A12)/SUMIFS('Poland Residential Energy Use'!$E:$E,'Poland Residential Energy Use'!$F:$F,$A12)</f>
        <v>16.442532637492892</v>
      </c>
      <c r="C12" s="33">
        <f>C3*SUMIFS('Poland Residential Energy Use'!$E$2:$E$15,'Poland Residential Energy Use'!$F$2:$F$15,$A12)/SUMIFS('Poland Residential Energy Use'!$E:$E,'Poland Residential Energy Use'!$F:$F,$A12)</f>
        <v>16.60983557438232</v>
      </c>
      <c r="D12" s="33">
        <f>D3*SUMIFS('Poland Residential Energy Use'!$E$2:$E$15,'Poland Residential Energy Use'!$F$2:$F$15,$A12)/SUMIFS('Poland Residential Energy Use'!$E:$E,'Poland Residential Energy Use'!$F:$F,$A12)</f>
        <v>16.777138511271747</v>
      </c>
      <c r="E12" s="33">
        <f>E3*SUMIFS('Poland Residential Energy Use'!$E$2:$E$15,'Poland Residential Energy Use'!$F$2:$F$15,$A12)/SUMIFS('Poland Residential Energy Use'!$E:$E,'Poland Residential Energy Use'!$F:$F,$A12)</f>
        <v>16.944441448161175</v>
      </c>
      <c r="F12" s="33">
        <f>F3*SUMIFS('Poland Residential Energy Use'!$E$2:$E$15,'Poland Residential Energy Use'!$F$2:$F$15,$A12)/SUMIFS('Poland Residential Energy Use'!$E:$E,'Poland Residential Energy Use'!$F:$F,$A12)</f>
        <v>17.111744385050603</v>
      </c>
      <c r="G12" s="33">
        <f>G3*SUMIFS('Poland Residential Energy Use'!$E$2:$E$15,'Poland Residential Energy Use'!$F$2:$F$15,$A12)/SUMIFS('Poland Residential Energy Use'!$E:$E,'Poland Residential Energy Use'!$F:$F,$A12)</f>
        <v>17.27904732194003</v>
      </c>
      <c r="H12" s="33">
        <f>H3*SUMIFS('Poland Residential Energy Use'!$E$2:$E$15,'Poland Residential Energy Use'!$F$2:$F$15,$A12)/SUMIFS('Poland Residential Energy Use'!$E:$E,'Poland Residential Energy Use'!$F:$F,$A12)</f>
        <v>17.446350258829458</v>
      </c>
      <c r="I12" s="33">
        <f>I3*SUMIFS('Poland Residential Energy Use'!$E$2:$E$15,'Poland Residential Energy Use'!$F$2:$F$15,$A12)/SUMIFS('Poland Residential Energy Use'!$E:$E,'Poland Residential Energy Use'!$F:$F,$A12)</f>
        <v>17.613653195718882</v>
      </c>
      <c r="J12" s="33">
        <f>J3*SUMIFS('Poland Residential Energy Use'!$E$2:$E$15,'Poland Residential Energy Use'!$F$2:$F$15,$A12)/SUMIFS('Poland Residential Energy Use'!$E:$E,'Poland Residential Energy Use'!$F:$F,$A12)</f>
        <v>17.78095613260831</v>
      </c>
      <c r="K12" s="33">
        <f>K3*SUMIFS('Poland Residential Energy Use'!$E$2:$E$15,'Poland Residential Energy Use'!$F$2:$F$15,$A12)/SUMIFS('Poland Residential Energy Use'!$E:$E,'Poland Residential Energy Use'!$F:$F,$A12)</f>
        <v>17.948259069497738</v>
      </c>
      <c r="L12" s="33">
        <f>L3*SUMIFS('Poland Residential Energy Use'!$E$2:$E$15,'Poland Residential Energy Use'!$F$2:$F$15,$A12)/SUMIFS('Poland Residential Energy Use'!$E:$E,'Poland Residential Energy Use'!$F:$F,$A12)</f>
        <v>18.115562006387165</v>
      </c>
      <c r="M12" s="33">
        <f>M3*SUMIFS('Poland Residential Energy Use'!$E$2:$E$15,'Poland Residential Energy Use'!$F$2:$F$15,$A12)/SUMIFS('Poland Residential Energy Use'!$E:$E,'Poland Residential Energy Use'!$F:$F,$A12)</f>
        <v>18.256765685121842</v>
      </c>
      <c r="N12" s="33">
        <f>N3*SUMIFS('Poland Residential Energy Use'!$E$2:$E$15,'Poland Residential Energy Use'!$F$2:$F$15,$A12)/SUMIFS('Poland Residential Energy Use'!$E:$E,'Poland Residential Energy Use'!$F:$F,$A12)</f>
        <v>18.397969363856518</v>
      </c>
      <c r="O12" s="33">
        <f>O3*SUMIFS('Poland Residential Energy Use'!$E$2:$E$15,'Poland Residential Energy Use'!$F$2:$F$15,$A12)/SUMIFS('Poland Residential Energy Use'!$E:$E,'Poland Residential Energy Use'!$F:$F,$A12)</f>
        <v>18.539173042591194</v>
      </c>
      <c r="P12" s="33">
        <f>P3*SUMIFS('Poland Residential Energy Use'!$E$2:$E$15,'Poland Residential Energy Use'!$F$2:$F$15,$A12)/SUMIFS('Poland Residential Energy Use'!$E:$E,'Poland Residential Energy Use'!$F:$F,$A12)</f>
        <v>18.680376721325871</v>
      </c>
      <c r="Q12" s="33">
        <f>Q3*SUMIFS('Poland Residential Energy Use'!$E$2:$E$15,'Poland Residential Energy Use'!$F$2:$F$15,$A12)/SUMIFS('Poland Residential Energy Use'!$E:$E,'Poland Residential Energy Use'!$F:$F,$A12)</f>
        <v>18.821580400060551</v>
      </c>
      <c r="R12" s="33">
        <f>R3*SUMIFS('Poland Residential Energy Use'!$E$2:$E$15,'Poland Residential Energy Use'!$F$2:$F$15,$A12)/SUMIFS('Poland Residential Energy Use'!$E:$E,'Poland Residential Energy Use'!$F:$F,$A12)</f>
        <v>18.962784078795227</v>
      </c>
      <c r="S12" s="33">
        <f>S3*SUMIFS('Poland Residential Energy Use'!$E$2:$E$15,'Poland Residential Energy Use'!$F$2:$F$15,$A12)/SUMIFS('Poland Residential Energy Use'!$E:$E,'Poland Residential Energy Use'!$F:$F,$A12)</f>
        <v>19.1039877575299</v>
      </c>
      <c r="T12" s="33">
        <f>T3*SUMIFS('Poland Residential Energy Use'!$E$2:$E$15,'Poland Residential Energy Use'!$F$2:$F$15,$A12)/SUMIFS('Poland Residential Energy Use'!$E:$E,'Poland Residential Energy Use'!$F:$F,$A12)</f>
        <v>19.24519143626458</v>
      </c>
      <c r="U12" s="33">
        <f>U3*SUMIFS('Poland Residential Energy Use'!$E$2:$E$15,'Poland Residential Energy Use'!$F$2:$F$15,$A12)/SUMIFS('Poland Residential Energy Use'!$E:$E,'Poland Residential Energy Use'!$F:$F,$A12)</f>
        <v>19.386395114999257</v>
      </c>
      <c r="V12" s="33">
        <f>V3*SUMIFS('Poland Residential Energy Use'!$E$2:$E$15,'Poland Residential Energy Use'!$F$2:$F$15,$A12)/SUMIFS('Poland Residential Energy Use'!$E:$E,'Poland Residential Energy Use'!$F:$F,$A12)</f>
        <v>19.527598793733929</v>
      </c>
      <c r="W12" s="33">
        <f>W3*SUMIFS('Poland Residential Energy Use'!$E$2:$E$15,'Poland Residential Energy Use'!$F$2:$F$15,$A12)/SUMIFS('Poland Residential Energy Use'!$E:$E,'Poland Residential Energy Use'!$F:$F,$A12)</f>
        <v>19.535629334704627</v>
      </c>
      <c r="X12" s="33">
        <f>X3*SUMIFS('Poland Residential Energy Use'!$E$2:$E$15,'Poland Residential Energy Use'!$F$2:$F$15,$A12)/SUMIFS('Poland Residential Energy Use'!$E:$E,'Poland Residential Energy Use'!$F:$F,$A12)</f>
        <v>19.543659875675317</v>
      </c>
      <c r="Y12" s="33">
        <f>Y3*SUMIFS('Poland Residential Energy Use'!$E$2:$E$15,'Poland Residential Energy Use'!$F$2:$F$15,$A12)/SUMIFS('Poland Residential Energy Use'!$E:$E,'Poland Residential Energy Use'!$F:$F,$A12)</f>
        <v>19.551690416646011</v>
      </c>
      <c r="Z12" s="33">
        <f>Z3*SUMIFS('Poland Residential Energy Use'!$E$2:$E$15,'Poland Residential Energy Use'!$F$2:$F$15,$A12)/SUMIFS('Poland Residential Energy Use'!$E:$E,'Poland Residential Energy Use'!$F:$F,$A12)</f>
        <v>19.559720957616701</v>
      </c>
      <c r="AA12" s="33">
        <f>AA3*SUMIFS('Poland Residential Energy Use'!$E$2:$E$15,'Poland Residential Energy Use'!$F$2:$F$15,$A12)/SUMIFS('Poland Residential Energy Use'!$E:$E,'Poland Residential Energy Use'!$F:$F,$A12)</f>
        <v>19.567751498587395</v>
      </c>
      <c r="AB12" s="33">
        <f>AB3*SUMIFS('Poland Residential Energy Use'!$E$2:$E$15,'Poland Residential Energy Use'!$F$2:$F$15,$A12)/SUMIFS('Poland Residential Energy Use'!$E:$E,'Poland Residential Energy Use'!$F:$F,$A12)</f>
        <v>19.575782039558085</v>
      </c>
      <c r="AC12" s="33">
        <f>AC3*SUMIFS('Poland Residential Energy Use'!$E$2:$E$15,'Poland Residential Energy Use'!$F$2:$F$15,$A12)/SUMIFS('Poland Residential Energy Use'!$E:$E,'Poland Residential Energy Use'!$F:$F,$A12)</f>
        <v>19.583812580528782</v>
      </c>
      <c r="AD12" s="33">
        <f>AD3*SUMIFS('Poland Residential Energy Use'!$E$2:$E$15,'Poland Residential Energy Use'!$F$2:$F$15,$A12)/SUMIFS('Poland Residential Energy Use'!$E:$E,'Poland Residential Energy Use'!$F:$F,$A12)</f>
        <v>19.591843121499473</v>
      </c>
      <c r="AE12" s="33">
        <f>AE3*SUMIFS('Poland Residential Energy Use'!$E$2:$E$15,'Poland Residential Energy Use'!$F$2:$F$15,$A12)/SUMIFS('Poland Residential Energy Use'!$E:$E,'Poland Residential Energy Use'!$F:$F,$A12)</f>
        <v>19.599873662470163</v>
      </c>
      <c r="AF12" s="33">
        <f>AF3*SUMIFS('Poland Residential Energy Use'!$E$2:$E$15,'Poland Residential Energy Use'!$F$2:$F$15,$A12)/SUMIFS('Poland Residential Energy Use'!$E:$E,'Poland Residential Energy Use'!$F:$F,$A12)</f>
        <v>19.607904203440857</v>
      </c>
      <c r="AG12" s="33">
        <f>AG3*SUMIFS('Poland Residential Energy Use'!$E$2:$E$15,'Poland Residential Energy Use'!$F$2:$F$15,$A12)/SUMIFS('Poland Residential Energy Use'!$E:$E,'Poland Residential Energy Use'!$F:$F,$A12)</f>
        <v>19.540313816937527</v>
      </c>
      <c r="AH12" s="33">
        <f>AH3*SUMIFS('Poland Residential Energy Use'!$E$2:$E$15,'Poland Residential Energy Use'!$F$2:$F$15,$A12)/SUMIFS('Poland Residential Energy Use'!$E:$E,'Poland Residential Energy Use'!$F:$F,$A12)</f>
        <v>19.472723430434201</v>
      </c>
      <c r="AI12" s="33">
        <f>AI3*SUMIFS('Poland Residential Energy Use'!$E$2:$E$15,'Poland Residential Energy Use'!$F$2:$F$15,$A12)/SUMIFS('Poland Residential Energy Use'!$E:$E,'Poland Residential Energy Use'!$F:$F,$A12)</f>
        <v>19.405133043930871</v>
      </c>
      <c r="AJ12" s="33">
        <f>AJ3*SUMIFS('Poland Residential Energy Use'!$E$2:$E$15,'Poland Residential Energy Use'!$F$2:$F$15,$A12)/SUMIFS('Poland Residential Energy Use'!$E:$E,'Poland Residential Energy Use'!$F:$F,$A12)</f>
        <v>19.337542657427541</v>
      </c>
      <c r="AK12" s="33">
        <f>AK3*SUMIFS('Poland Residential Energy Use'!$E$2:$E$15,'Poland Residential Energy Use'!$F$2:$F$15,$A12)/SUMIFS('Poland Residential Energy Use'!$E:$E,'Poland Residential Energy Use'!$F:$F,$A12)</f>
        <v>19.269952270924211</v>
      </c>
      <c r="AL12" s="33">
        <f>AL3*SUMIFS('Poland Residential Energy Use'!$E$2:$E$15,'Poland Residential Energy Use'!$F$2:$F$15,$A12)/SUMIFS('Poland Residential Energy Use'!$E:$E,'Poland Residential Energy Use'!$F:$F,$A12)</f>
        <v>19.202361884420885</v>
      </c>
      <c r="AM12" s="33">
        <f>AM3*SUMIFS('Poland Residential Energy Use'!$E$2:$E$15,'Poland Residential Energy Use'!$F$2:$F$15,$A12)/SUMIFS('Poland Residential Energy Use'!$E:$E,'Poland Residential Energy Use'!$F:$F,$A12)</f>
        <v>19.134771497917555</v>
      </c>
      <c r="AN12" s="33">
        <f>AN3*SUMIFS('Poland Residential Energy Use'!$E$2:$E$15,'Poland Residential Energy Use'!$F$2:$F$15,$A12)/SUMIFS('Poland Residential Energy Use'!$E:$E,'Poland Residential Energy Use'!$F:$F,$A12)</f>
        <v>19.067181111414225</v>
      </c>
      <c r="AO12" s="33">
        <f>AO3*SUMIFS('Poland Residential Energy Use'!$E$2:$E$15,'Poland Residential Energy Use'!$F$2:$F$15,$A12)/SUMIFS('Poland Residential Energy Use'!$E:$E,'Poland Residential Energy Use'!$F:$F,$A12)</f>
        <v>18.999590724910895</v>
      </c>
      <c r="AP12" s="33">
        <f>AP3*SUMIFS('Poland Residential Energy Use'!$E$2:$E$15,'Poland Residential Energy Use'!$F$2:$F$15,$A12)/SUMIFS('Poland Residential Energy Use'!$E:$E,'Poland Residential Energy Use'!$F:$F,$A12)</f>
        <v>18.932000338407569</v>
      </c>
    </row>
    <row r="13" spans="1:42">
      <c r="A13" s="1" t="s">
        <v>71</v>
      </c>
      <c r="B13" s="33">
        <f>B4*SUMIFS('Poland Residential Energy Use'!$E$2:$E$15,'Poland Residential Energy Use'!$F$2:$F$15,$A13)/SUMIFS('Poland Residential Energy Use'!$E:$E,'Poland Residential Energy Use'!$F:$F,$A13)</f>
        <v>23.669567806991868</v>
      </c>
      <c r="C13" s="33">
        <f>C4*SUMIFS('Poland Residential Energy Use'!$E$2:$E$15,'Poland Residential Energy Use'!$F$2:$F$15,$A13)/SUMIFS('Poland Residential Energy Use'!$E:$E,'Poland Residential Energy Use'!$F:$F,$A13)</f>
        <v>23.910405900266102</v>
      </c>
      <c r="D13" s="33">
        <f>D4*SUMIFS('Poland Residential Energy Use'!$E$2:$E$15,'Poland Residential Energy Use'!$F$2:$F$15,$A13)/SUMIFS('Poland Residential Energy Use'!$E:$E,'Poland Residential Energy Use'!$F:$F,$A13)</f>
        <v>24.151243993540337</v>
      </c>
      <c r="E13" s="33">
        <f>E4*SUMIFS('Poland Residential Energy Use'!$E$2:$E$15,'Poland Residential Energy Use'!$F$2:$F$15,$A13)/SUMIFS('Poland Residential Energy Use'!$E:$E,'Poland Residential Energy Use'!$F:$F,$A13)</f>
        <v>24.392082086814575</v>
      </c>
      <c r="F13" s="33">
        <f>F4*SUMIFS('Poland Residential Energy Use'!$E$2:$E$15,'Poland Residential Energy Use'!$F$2:$F$15,$A13)/SUMIFS('Poland Residential Energy Use'!$E:$E,'Poland Residential Energy Use'!$F:$F,$A13)</f>
        <v>24.632920180088806</v>
      </c>
      <c r="G13" s="33">
        <f>G4*SUMIFS('Poland Residential Energy Use'!$E$2:$E$15,'Poland Residential Energy Use'!$F$2:$F$15,$A13)/SUMIFS('Poland Residential Energy Use'!$E:$E,'Poland Residential Energy Use'!$F:$F,$A13)</f>
        <v>24.873758273363045</v>
      </c>
      <c r="H13" s="33">
        <f>H4*SUMIFS('Poland Residential Energy Use'!$E$2:$E$15,'Poland Residential Energy Use'!$F$2:$F$15,$A13)/SUMIFS('Poland Residential Energy Use'!$E:$E,'Poland Residential Energy Use'!$F:$F,$A13)</f>
        <v>25.114596366637279</v>
      </c>
      <c r="I13" s="33">
        <f>I4*SUMIFS('Poland Residential Energy Use'!$E$2:$E$15,'Poland Residential Energy Use'!$F$2:$F$15,$A13)/SUMIFS('Poland Residential Energy Use'!$E:$E,'Poland Residential Energy Use'!$F:$F,$A13)</f>
        <v>25.355434459911514</v>
      </c>
      <c r="J13" s="33">
        <f>J4*SUMIFS('Poland Residential Energy Use'!$E$2:$E$15,'Poland Residential Energy Use'!$F$2:$F$15,$A13)/SUMIFS('Poland Residential Energy Use'!$E:$E,'Poland Residential Energy Use'!$F:$F,$A13)</f>
        <v>25.596272553185752</v>
      </c>
      <c r="K13" s="33">
        <f>K4*SUMIFS('Poland Residential Energy Use'!$E$2:$E$15,'Poland Residential Energy Use'!$F$2:$F$15,$A13)/SUMIFS('Poland Residential Energy Use'!$E:$E,'Poland Residential Energy Use'!$F:$F,$A13)</f>
        <v>25.837110646459983</v>
      </c>
      <c r="L13" s="33">
        <f>L4*SUMIFS('Poland Residential Energy Use'!$E$2:$E$15,'Poland Residential Energy Use'!$F$2:$F$15,$A13)/SUMIFS('Poland Residential Energy Use'!$E:$E,'Poland Residential Energy Use'!$F:$F,$A13)</f>
        <v>26.077948739734222</v>
      </c>
      <c r="M13" s="33">
        <f>M4*SUMIFS('Poland Residential Energy Use'!$E$2:$E$15,'Poland Residential Energy Use'!$F$2:$F$15,$A13)/SUMIFS('Poland Residential Energy Use'!$E:$E,'Poland Residential Energy Use'!$F:$F,$A13)</f>
        <v>26.281216090457679</v>
      </c>
      <c r="N13" s="33">
        <f>N4*SUMIFS('Poland Residential Energy Use'!$E$2:$E$15,'Poland Residential Energy Use'!$F$2:$F$15,$A13)/SUMIFS('Poland Residential Energy Use'!$E:$E,'Poland Residential Energy Use'!$F:$F,$A13)</f>
        <v>26.48448344118113</v>
      </c>
      <c r="O13" s="33">
        <f>O4*SUMIFS('Poland Residential Energy Use'!$E$2:$E$15,'Poland Residential Energy Use'!$F$2:$F$15,$A13)/SUMIFS('Poland Residential Energy Use'!$E:$E,'Poland Residential Energy Use'!$F:$F,$A13)</f>
        <v>26.687750791904588</v>
      </c>
      <c r="P13" s="33">
        <f>P4*SUMIFS('Poland Residential Energy Use'!$E$2:$E$15,'Poland Residential Energy Use'!$F$2:$F$15,$A13)/SUMIFS('Poland Residential Energy Use'!$E:$E,'Poland Residential Energy Use'!$F:$F,$A13)</f>
        <v>26.891018142628038</v>
      </c>
      <c r="Q13" s="33">
        <f>Q4*SUMIFS('Poland Residential Energy Use'!$E$2:$E$15,'Poland Residential Energy Use'!$F$2:$F$15,$A13)/SUMIFS('Poland Residential Energy Use'!$E:$E,'Poland Residential Energy Use'!$F:$F,$A13)</f>
        <v>27.094285493351496</v>
      </c>
      <c r="R13" s="33">
        <f>R4*SUMIFS('Poland Residential Energy Use'!$E$2:$E$15,'Poland Residential Energy Use'!$F$2:$F$15,$A13)/SUMIFS('Poland Residential Energy Use'!$E:$E,'Poland Residential Energy Use'!$F:$F,$A13)</f>
        <v>27.297552844074954</v>
      </c>
      <c r="S13" s="33">
        <f>S4*SUMIFS('Poland Residential Energy Use'!$E$2:$E$15,'Poland Residential Energy Use'!$F$2:$F$15,$A13)/SUMIFS('Poland Residential Energy Use'!$E:$E,'Poland Residential Energy Use'!$F:$F,$A13)</f>
        <v>27.500820194798408</v>
      </c>
      <c r="T13" s="33">
        <f>T4*SUMIFS('Poland Residential Energy Use'!$E$2:$E$15,'Poland Residential Energy Use'!$F$2:$F$15,$A13)/SUMIFS('Poland Residential Energy Use'!$E:$E,'Poland Residential Energy Use'!$F:$F,$A13)</f>
        <v>27.704087545521862</v>
      </c>
      <c r="U13" s="33">
        <f>U4*SUMIFS('Poland Residential Energy Use'!$E$2:$E$15,'Poland Residential Energy Use'!$F$2:$F$15,$A13)/SUMIFS('Poland Residential Energy Use'!$E:$E,'Poland Residential Energy Use'!$F:$F,$A13)</f>
        <v>27.907354896245316</v>
      </c>
      <c r="V13" s="33">
        <f>V4*SUMIFS('Poland Residential Energy Use'!$E$2:$E$15,'Poland Residential Energy Use'!$F$2:$F$15,$A13)/SUMIFS('Poland Residential Energy Use'!$E:$E,'Poland Residential Energy Use'!$F:$F,$A13)</f>
        <v>28.11062224696877</v>
      </c>
      <c r="W13" s="33">
        <f>W4*SUMIFS('Poland Residential Energy Use'!$E$2:$E$15,'Poland Residential Energy Use'!$F$2:$F$15,$A13)/SUMIFS('Poland Residential Energy Use'!$E:$E,'Poland Residential Energy Use'!$F:$F,$A13)</f>
        <v>28.122182475445932</v>
      </c>
      <c r="X13" s="33">
        <f>X4*SUMIFS('Poland Residential Energy Use'!$E$2:$E$15,'Poland Residential Energy Use'!$F$2:$F$15,$A13)/SUMIFS('Poland Residential Energy Use'!$E:$E,'Poland Residential Energy Use'!$F:$F,$A13)</f>
        <v>28.133742703923097</v>
      </c>
      <c r="Y13" s="33">
        <f>Y4*SUMIFS('Poland Residential Energy Use'!$E$2:$E$15,'Poland Residential Energy Use'!$F$2:$F$15,$A13)/SUMIFS('Poland Residential Energy Use'!$E:$E,'Poland Residential Energy Use'!$F:$F,$A13)</f>
        <v>28.145302932400259</v>
      </c>
      <c r="Z13" s="33">
        <f>Z4*SUMIFS('Poland Residential Energy Use'!$E$2:$E$15,'Poland Residential Energy Use'!$F$2:$F$15,$A13)/SUMIFS('Poland Residential Energy Use'!$E:$E,'Poland Residential Energy Use'!$F:$F,$A13)</f>
        <v>28.156863160877425</v>
      </c>
      <c r="AA13" s="33">
        <f>AA4*SUMIFS('Poland Residential Energy Use'!$E$2:$E$15,'Poland Residential Energy Use'!$F$2:$F$15,$A13)/SUMIFS('Poland Residential Energy Use'!$E:$E,'Poland Residential Energy Use'!$F:$F,$A13)</f>
        <v>28.168423389354587</v>
      </c>
      <c r="AB13" s="33">
        <f>AB4*SUMIFS('Poland Residential Energy Use'!$E$2:$E$15,'Poland Residential Energy Use'!$F$2:$F$15,$A13)/SUMIFS('Poland Residential Energy Use'!$E:$E,'Poland Residential Energy Use'!$F:$F,$A13)</f>
        <v>28.179983617831748</v>
      </c>
      <c r="AC13" s="33">
        <f>AC4*SUMIFS('Poland Residential Energy Use'!$E$2:$E$15,'Poland Residential Energy Use'!$F$2:$F$15,$A13)/SUMIFS('Poland Residential Energy Use'!$E:$E,'Poland Residential Energy Use'!$F:$F,$A13)</f>
        <v>28.191543846308917</v>
      </c>
      <c r="AD13" s="33">
        <f>AD4*SUMIFS('Poland Residential Energy Use'!$E$2:$E$15,'Poland Residential Energy Use'!$F$2:$F$15,$A13)/SUMIFS('Poland Residential Energy Use'!$E:$E,'Poland Residential Energy Use'!$F:$F,$A13)</f>
        <v>28.203104074786079</v>
      </c>
      <c r="AE13" s="33">
        <f>AE4*SUMIFS('Poland Residential Energy Use'!$E$2:$E$15,'Poland Residential Energy Use'!$F$2:$F$15,$A13)/SUMIFS('Poland Residential Energy Use'!$E:$E,'Poland Residential Energy Use'!$F:$F,$A13)</f>
        <v>28.214664303263245</v>
      </c>
      <c r="AF13" s="33">
        <f>AF4*SUMIFS('Poland Residential Energy Use'!$E$2:$E$15,'Poland Residential Energy Use'!$F$2:$F$15,$A13)/SUMIFS('Poland Residential Energy Use'!$E:$E,'Poland Residential Energy Use'!$F:$F,$A13)</f>
        <v>28.226224531740407</v>
      </c>
      <c r="AG13" s="33">
        <f>AG4*SUMIFS('Poland Residential Energy Use'!$E$2:$E$15,'Poland Residential Energy Use'!$F$2:$F$15,$A13)/SUMIFS('Poland Residential Energy Use'!$E:$E,'Poland Residential Energy Use'!$F:$F,$A13)</f>
        <v>28.128925942057609</v>
      </c>
      <c r="AH13" s="33">
        <f>AH4*SUMIFS('Poland Residential Energy Use'!$E$2:$E$15,'Poland Residential Energy Use'!$F$2:$F$15,$A13)/SUMIFS('Poland Residential Energy Use'!$E:$E,'Poland Residential Energy Use'!$F:$F,$A13)</f>
        <v>28.031627352374819</v>
      </c>
      <c r="AI13" s="33">
        <f>AI4*SUMIFS('Poland Residential Energy Use'!$E$2:$E$15,'Poland Residential Energy Use'!$F$2:$F$15,$A13)/SUMIFS('Poland Residential Energy Use'!$E:$E,'Poland Residential Energy Use'!$F:$F,$A13)</f>
        <v>27.934328762692026</v>
      </c>
      <c r="AJ13" s="33">
        <f>AJ4*SUMIFS('Poland Residential Energy Use'!$E$2:$E$15,'Poland Residential Energy Use'!$F$2:$F$15,$A13)/SUMIFS('Poland Residential Energy Use'!$E:$E,'Poland Residential Energy Use'!$F:$F,$A13)</f>
        <v>27.837030173009239</v>
      </c>
      <c r="AK13" s="33">
        <f>AK4*SUMIFS('Poland Residential Energy Use'!$E$2:$E$15,'Poland Residential Energy Use'!$F$2:$F$15,$A13)/SUMIFS('Poland Residential Energy Use'!$E:$E,'Poland Residential Energy Use'!$F:$F,$A13)</f>
        <v>27.739731583326446</v>
      </c>
      <c r="AL13" s="33">
        <f>AL4*SUMIFS('Poland Residential Energy Use'!$E$2:$E$15,'Poland Residential Energy Use'!$F$2:$F$15,$A13)/SUMIFS('Poland Residential Energy Use'!$E:$E,'Poland Residential Energy Use'!$F:$F,$A13)</f>
        <v>27.642432993643652</v>
      </c>
      <c r="AM13" s="33">
        <f>AM4*SUMIFS('Poland Residential Energy Use'!$E$2:$E$15,'Poland Residential Energy Use'!$F$2:$F$15,$A13)/SUMIFS('Poland Residential Energy Use'!$E:$E,'Poland Residential Energy Use'!$F:$F,$A13)</f>
        <v>27.545134403960866</v>
      </c>
      <c r="AN13" s="33">
        <f>AN4*SUMIFS('Poland Residential Energy Use'!$E$2:$E$15,'Poland Residential Energy Use'!$F$2:$F$15,$A13)/SUMIFS('Poland Residential Energy Use'!$E:$E,'Poland Residential Energy Use'!$F:$F,$A13)</f>
        <v>27.447835814278069</v>
      </c>
      <c r="AO13" s="33">
        <f>AO4*SUMIFS('Poland Residential Energy Use'!$E$2:$E$15,'Poland Residential Energy Use'!$F$2:$F$15,$A13)/SUMIFS('Poland Residential Energy Use'!$E:$E,'Poland Residential Energy Use'!$F:$F,$A13)</f>
        <v>27.350537224595278</v>
      </c>
      <c r="AP13" s="33">
        <f>AP4*SUMIFS('Poland Residential Energy Use'!$E$2:$E$15,'Poland Residential Energy Use'!$F$2:$F$15,$A13)/SUMIFS('Poland Residential Energy Use'!$E:$E,'Poland Residential Energy Use'!$F:$F,$A13)</f>
        <v>27.253238634912488</v>
      </c>
    </row>
    <row r="14" spans="1:42">
      <c r="A14" s="1" t="s">
        <v>72</v>
      </c>
      <c r="B14" s="33">
        <f>B5*SUMIFS('Poland Residential Energy Use'!$E$2:$E$15,'Poland Residential Energy Use'!$F$2:$F$15,$A14)/SUMIFS('Poland Residential Energy Use'!$E:$E,'Poland Residential Energy Use'!$F:$F,$A14)</f>
        <v>32.55907956547243</v>
      </c>
      <c r="C14" s="33">
        <f>C5*SUMIFS('Poland Residential Energy Use'!$E$2:$E$15,'Poland Residential Energy Use'!$F$2:$F$15,$A14)/SUMIFS('Poland Residential Energy Use'!$E:$E,'Poland Residential Energy Use'!$F:$F,$A14)</f>
        <v>32.89036853134008</v>
      </c>
      <c r="D14" s="33">
        <f>D5*SUMIFS('Poland Residential Energy Use'!$E$2:$E$15,'Poland Residential Energy Use'!$F$2:$F$15,$A14)/SUMIFS('Poland Residential Energy Use'!$E:$E,'Poland Residential Energy Use'!$F:$F,$A14)</f>
        <v>33.221657497207723</v>
      </c>
      <c r="E14" s="33">
        <f>E5*SUMIFS('Poland Residential Energy Use'!$E$2:$E$15,'Poland Residential Energy Use'!$F$2:$F$15,$A14)/SUMIFS('Poland Residential Energy Use'!$E:$E,'Poland Residential Energy Use'!$F:$F,$A14)</f>
        <v>33.552946463075372</v>
      </c>
      <c r="F14" s="33">
        <f>F5*SUMIFS('Poland Residential Energy Use'!$E$2:$E$15,'Poland Residential Energy Use'!$F$2:$F$15,$A14)/SUMIFS('Poland Residential Energy Use'!$E:$E,'Poland Residential Energy Use'!$F:$F,$A14)</f>
        <v>33.884235428943022</v>
      </c>
      <c r="G14" s="33">
        <f>G5*SUMIFS('Poland Residential Energy Use'!$E$2:$E$15,'Poland Residential Energy Use'!$F$2:$F$15,$A14)/SUMIFS('Poland Residential Energy Use'!$E:$E,'Poland Residential Energy Use'!$F:$F,$A14)</f>
        <v>34.215524394810672</v>
      </c>
      <c r="H14" s="33">
        <f>H5*SUMIFS('Poland Residential Energy Use'!$E$2:$E$15,'Poland Residential Energy Use'!$F$2:$F$15,$A14)/SUMIFS('Poland Residential Energy Use'!$E:$E,'Poland Residential Energy Use'!$F:$F,$A14)</f>
        <v>34.546813360678314</v>
      </c>
      <c r="I14" s="33">
        <f>I5*SUMIFS('Poland Residential Energy Use'!$E$2:$E$15,'Poland Residential Energy Use'!$F$2:$F$15,$A14)/SUMIFS('Poland Residential Energy Use'!$E:$E,'Poland Residential Energy Use'!$F:$F,$A14)</f>
        <v>34.878102326545964</v>
      </c>
      <c r="J14" s="33">
        <f>J5*SUMIFS('Poland Residential Energy Use'!$E$2:$E$15,'Poland Residential Energy Use'!$F$2:$F$15,$A14)/SUMIFS('Poland Residential Energy Use'!$E:$E,'Poland Residential Energy Use'!$F:$F,$A14)</f>
        <v>35.209391292413613</v>
      </c>
      <c r="K14" s="33">
        <f>K5*SUMIFS('Poland Residential Energy Use'!$E$2:$E$15,'Poland Residential Energy Use'!$F$2:$F$15,$A14)/SUMIFS('Poland Residential Energy Use'!$E:$E,'Poland Residential Energy Use'!$F:$F,$A14)</f>
        <v>35.540680258281256</v>
      </c>
      <c r="L14" s="33">
        <f>L5*SUMIFS('Poland Residential Energy Use'!$E$2:$E$15,'Poland Residential Energy Use'!$F$2:$F$15,$A14)/SUMIFS('Poland Residential Energy Use'!$E:$E,'Poland Residential Energy Use'!$F:$F,$A14)</f>
        <v>35.871969224148906</v>
      </c>
      <c r="M14" s="33">
        <f>M5*SUMIFS('Poland Residential Energy Use'!$E$2:$E$15,'Poland Residential Energy Use'!$F$2:$F$15,$A14)/SUMIFS('Poland Residential Energy Use'!$E:$E,'Poland Residential Energy Use'!$F:$F,$A14)</f>
        <v>36.151577111341197</v>
      </c>
      <c r="N14" s="33">
        <f>N5*SUMIFS('Poland Residential Energy Use'!$E$2:$E$15,'Poland Residential Energy Use'!$F$2:$F$15,$A14)/SUMIFS('Poland Residential Energy Use'!$E:$E,'Poland Residential Energy Use'!$F:$F,$A14)</f>
        <v>36.431184998533496</v>
      </c>
      <c r="O14" s="33">
        <f>O5*SUMIFS('Poland Residential Energy Use'!$E$2:$E$15,'Poland Residential Energy Use'!$F$2:$F$15,$A14)/SUMIFS('Poland Residential Energy Use'!$E:$E,'Poland Residential Energy Use'!$F:$F,$A14)</f>
        <v>36.710792885725795</v>
      </c>
      <c r="P14" s="33">
        <f>P5*SUMIFS('Poland Residential Energy Use'!$E$2:$E$15,'Poland Residential Energy Use'!$F$2:$F$15,$A14)/SUMIFS('Poland Residential Energy Use'!$E:$E,'Poland Residential Energy Use'!$F:$F,$A14)</f>
        <v>36.990400772918086</v>
      </c>
      <c r="Q14" s="33">
        <f>Q5*SUMIFS('Poland Residential Energy Use'!$E$2:$E$15,'Poland Residential Energy Use'!$F$2:$F$15,$A14)/SUMIFS('Poland Residential Energy Use'!$E:$E,'Poland Residential Energy Use'!$F:$F,$A14)</f>
        <v>37.270008660110378</v>
      </c>
      <c r="R14" s="33">
        <f>R5*SUMIFS('Poland Residential Energy Use'!$E$2:$E$15,'Poland Residential Energy Use'!$F$2:$F$15,$A14)/SUMIFS('Poland Residential Energy Use'!$E:$E,'Poland Residential Energy Use'!$F:$F,$A14)</f>
        <v>37.549616547302676</v>
      </c>
      <c r="S14" s="33">
        <f>S5*SUMIFS('Poland Residential Energy Use'!$E$2:$E$15,'Poland Residential Energy Use'!$F$2:$F$15,$A14)/SUMIFS('Poland Residential Energy Use'!$E:$E,'Poland Residential Energy Use'!$F:$F,$A14)</f>
        <v>37.829224434494975</v>
      </c>
      <c r="T14" s="33">
        <f>T5*SUMIFS('Poland Residential Energy Use'!$E$2:$E$15,'Poland Residential Energy Use'!$F$2:$F$15,$A14)/SUMIFS('Poland Residential Energy Use'!$E:$E,'Poland Residential Energy Use'!$F:$F,$A14)</f>
        <v>38.108832321687274</v>
      </c>
      <c r="U14" s="33">
        <f>U5*SUMIFS('Poland Residential Energy Use'!$E$2:$E$15,'Poland Residential Energy Use'!$F$2:$F$15,$A14)/SUMIFS('Poland Residential Energy Use'!$E:$E,'Poland Residential Energy Use'!$F:$F,$A14)</f>
        <v>38.388440208879558</v>
      </c>
      <c r="V14" s="33">
        <f>V5*SUMIFS('Poland Residential Energy Use'!$E$2:$E$15,'Poland Residential Energy Use'!$F$2:$F$15,$A14)/SUMIFS('Poland Residential Energy Use'!$E:$E,'Poland Residential Energy Use'!$F:$F,$A14)</f>
        <v>38.668048096071864</v>
      </c>
      <c r="W14" s="33">
        <f>W5*SUMIFS('Poland Residential Energy Use'!$E$2:$E$15,'Poland Residential Energy Use'!$F$2:$F$15,$A14)/SUMIFS('Poland Residential Energy Use'!$E:$E,'Poland Residential Energy Use'!$F:$F,$A14)</f>
        <v>38.683949966433509</v>
      </c>
      <c r="X14" s="33">
        <f>X5*SUMIFS('Poland Residential Energy Use'!$E$2:$E$15,'Poland Residential Energy Use'!$F$2:$F$15,$A14)/SUMIFS('Poland Residential Energy Use'!$E:$E,'Poland Residential Energy Use'!$F:$F,$A14)</f>
        <v>38.699851836795155</v>
      </c>
      <c r="Y14" s="33">
        <f>Y5*SUMIFS('Poland Residential Energy Use'!$E$2:$E$15,'Poland Residential Energy Use'!$F$2:$F$15,$A14)/SUMIFS('Poland Residential Energy Use'!$E:$E,'Poland Residential Energy Use'!$F:$F,$A14)</f>
        <v>38.7157537071568</v>
      </c>
      <c r="Z14" s="33">
        <f>Z5*SUMIFS('Poland Residential Energy Use'!$E$2:$E$15,'Poland Residential Energy Use'!$F$2:$F$15,$A14)/SUMIFS('Poland Residential Energy Use'!$E:$E,'Poland Residential Energy Use'!$F:$F,$A14)</f>
        <v>38.731655577518453</v>
      </c>
      <c r="AA14" s="33">
        <f>AA5*SUMIFS('Poland Residential Energy Use'!$E$2:$E$15,'Poland Residential Energy Use'!$F$2:$F$15,$A14)/SUMIFS('Poland Residential Energy Use'!$E:$E,'Poland Residential Energy Use'!$F:$F,$A14)</f>
        <v>38.747557447880098</v>
      </c>
      <c r="AB14" s="33">
        <f>AB5*SUMIFS('Poland Residential Energy Use'!$E$2:$E$15,'Poland Residential Energy Use'!$F$2:$F$15,$A14)/SUMIFS('Poland Residential Energy Use'!$E:$E,'Poland Residential Energy Use'!$F:$F,$A14)</f>
        <v>38.763459318241743</v>
      </c>
      <c r="AC14" s="33">
        <f>AC5*SUMIFS('Poland Residential Energy Use'!$E$2:$E$15,'Poland Residential Energy Use'!$F$2:$F$15,$A14)/SUMIFS('Poland Residential Energy Use'!$E:$E,'Poland Residential Energy Use'!$F:$F,$A14)</f>
        <v>38.779361188603389</v>
      </c>
      <c r="AD14" s="33">
        <f>AD5*SUMIFS('Poland Residential Energy Use'!$E$2:$E$15,'Poland Residential Energy Use'!$F$2:$F$15,$A14)/SUMIFS('Poland Residential Energy Use'!$E:$E,'Poland Residential Energy Use'!$F:$F,$A14)</f>
        <v>38.795263058965034</v>
      </c>
      <c r="AE14" s="33">
        <f>AE5*SUMIFS('Poland Residential Energy Use'!$E$2:$E$15,'Poland Residential Energy Use'!$F$2:$F$15,$A14)/SUMIFS('Poland Residential Energy Use'!$E:$E,'Poland Residential Energy Use'!$F:$F,$A14)</f>
        <v>38.811164929326679</v>
      </c>
      <c r="AF14" s="33">
        <f>AF5*SUMIFS('Poland Residential Energy Use'!$E$2:$E$15,'Poland Residential Energy Use'!$F$2:$F$15,$A14)/SUMIFS('Poland Residential Energy Use'!$E:$E,'Poland Residential Energy Use'!$F:$F,$A14)</f>
        <v>38.827066799688325</v>
      </c>
      <c r="AG14" s="33">
        <f>AG5*SUMIFS('Poland Residential Energy Use'!$E$2:$E$15,'Poland Residential Energy Use'!$F$2:$F$15,$A14)/SUMIFS('Poland Residential Energy Use'!$E:$E,'Poland Residential Energy Use'!$F:$F,$A14)</f>
        <v>38.693226057477794</v>
      </c>
      <c r="AH14" s="33">
        <f>AH5*SUMIFS('Poland Residential Energy Use'!$E$2:$E$15,'Poland Residential Energy Use'!$F$2:$F$15,$A14)/SUMIFS('Poland Residential Energy Use'!$E:$E,'Poland Residential Energy Use'!$F:$F,$A14)</f>
        <v>38.559385315267264</v>
      </c>
      <c r="AI14" s="33">
        <f>AI5*SUMIFS('Poland Residential Energy Use'!$E$2:$E$15,'Poland Residential Energy Use'!$F$2:$F$15,$A14)/SUMIFS('Poland Residential Energy Use'!$E:$E,'Poland Residential Energy Use'!$F:$F,$A14)</f>
        <v>38.42554457305674</v>
      </c>
      <c r="AJ14" s="33">
        <f>AJ5*SUMIFS('Poland Residential Energy Use'!$E$2:$E$15,'Poland Residential Energy Use'!$F$2:$F$15,$A14)/SUMIFS('Poland Residential Energy Use'!$E:$E,'Poland Residential Energy Use'!$F:$F,$A14)</f>
        <v>38.29170383084621</v>
      </c>
      <c r="AK14" s="33">
        <f>AK5*SUMIFS('Poland Residential Energy Use'!$E$2:$E$15,'Poland Residential Energy Use'!$F$2:$F$15,$A14)/SUMIFS('Poland Residential Energy Use'!$E:$E,'Poland Residential Energy Use'!$F:$F,$A14)</f>
        <v>38.157863088635679</v>
      </c>
      <c r="AL14" s="33">
        <f>AL5*SUMIFS('Poland Residential Energy Use'!$E$2:$E$15,'Poland Residential Energy Use'!$F$2:$F$15,$A14)/SUMIFS('Poland Residential Energy Use'!$E:$E,'Poland Residential Energy Use'!$F:$F,$A14)</f>
        <v>38.024022346425149</v>
      </c>
      <c r="AM14" s="33">
        <f>AM5*SUMIFS('Poland Residential Energy Use'!$E$2:$E$15,'Poland Residential Energy Use'!$F$2:$F$15,$A14)/SUMIFS('Poland Residential Energy Use'!$E:$E,'Poland Residential Energy Use'!$F:$F,$A14)</f>
        <v>37.890181604214618</v>
      </c>
      <c r="AN14" s="33">
        <f>AN5*SUMIFS('Poland Residential Energy Use'!$E$2:$E$15,'Poland Residential Energy Use'!$F$2:$F$15,$A14)/SUMIFS('Poland Residential Energy Use'!$E:$E,'Poland Residential Energy Use'!$F:$F,$A14)</f>
        <v>37.756340862004087</v>
      </c>
      <c r="AO14" s="33">
        <f>AO5*SUMIFS('Poland Residential Energy Use'!$E$2:$E$15,'Poland Residential Energy Use'!$F$2:$F$15,$A14)/SUMIFS('Poland Residential Energy Use'!$E:$E,'Poland Residential Energy Use'!$F:$F,$A14)</f>
        <v>37.622500119793557</v>
      </c>
      <c r="AP14" s="33">
        <f>AP5*SUMIFS('Poland Residential Energy Use'!$E$2:$E$15,'Poland Residential Energy Use'!$F$2:$F$15,$A14)/SUMIFS('Poland Residential Energy Use'!$E:$E,'Poland Residential Energy Use'!$F:$F,$A14)</f>
        <v>37.488659377583026</v>
      </c>
    </row>
    <row r="15" spans="1:42">
      <c r="A15" s="1" t="s">
        <v>73</v>
      </c>
      <c r="B15" s="33">
        <f>B6*SUMIFS('Poland Residential Energy Use'!$E$2:$E$15,'Poland Residential Energy Use'!$F$2:$F$15,$A15)/SUMIFS('Poland Residential Energy Use'!$E:$E,'Poland Residential Energy Use'!$F:$F,$A15)</f>
        <v>9.6666226069071118E-2</v>
      </c>
      <c r="C15" s="33">
        <f>C6*SUMIFS('Poland Residential Energy Use'!$E$2:$E$15,'Poland Residential Energy Use'!$F$2:$F$15,$A15)/SUMIFS('Poland Residential Energy Use'!$E:$E,'Poland Residential Energy Use'!$F:$F,$A15)</f>
        <v>9.7649805902903758E-2</v>
      </c>
      <c r="D15" s="33">
        <f>D6*SUMIFS('Poland Residential Energy Use'!$E$2:$E$15,'Poland Residential Energy Use'!$F$2:$F$15,$A15)/SUMIFS('Poland Residential Energy Use'!$E:$E,'Poland Residential Energy Use'!$F:$F,$A15)</f>
        <v>9.8633385736736384E-2</v>
      </c>
      <c r="E15" s="33">
        <f>E6*SUMIFS('Poland Residential Energy Use'!$E$2:$E$15,'Poland Residential Energy Use'!$F$2:$F$15,$A15)/SUMIFS('Poland Residential Energy Use'!$E:$E,'Poland Residential Energy Use'!$F:$F,$A15)</f>
        <v>9.961696557056901E-2</v>
      </c>
      <c r="F15" s="33">
        <f>F6*SUMIFS('Poland Residential Energy Use'!$E$2:$E$15,'Poland Residential Energy Use'!$F$2:$F$15,$A15)/SUMIFS('Poland Residential Energy Use'!$E:$E,'Poland Residential Energy Use'!$F:$F,$A15)</f>
        <v>0.10060054540440164</v>
      </c>
      <c r="G15" s="33">
        <f>G6*SUMIFS('Poland Residential Energy Use'!$E$2:$E$15,'Poland Residential Energy Use'!$F$2:$F$15,$A15)/SUMIFS('Poland Residential Energy Use'!$E:$E,'Poland Residential Energy Use'!$F:$F,$A15)</f>
        <v>0.10158412523823428</v>
      </c>
      <c r="H15" s="33">
        <f>H6*SUMIFS('Poland Residential Energy Use'!$E$2:$E$15,'Poland Residential Energy Use'!$F$2:$F$15,$A15)/SUMIFS('Poland Residential Energy Use'!$E:$E,'Poland Residential Energy Use'!$F:$F,$A15)</f>
        <v>0.10256770507206692</v>
      </c>
      <c r="I15" s="33">
        <f>I6*SUMIFS('Poland Residential Energy Use'!$E$2:$E$15,'Poland Residential Energy Use'!$F$2:$F$15,$A15)/SUMIFS('Poland Residential Energy Use'!$E:$E,'Poland Residential Energy Use'!$F:$F,$A15)</f>
        <v>0.10355128490589954</v>
      </c>
      <c r="J15" s="33">
        <f>J6*SUMIFS('Poland Residential Energy Use'!$E$2:$E$15,'Poland Residential Energy Use'!$F$2:$F$15,$A15)/SUMIFS('Poland Residential Energy Use'!$E:$E,'Poland Residential Energy Use'!$F:$F,$A15)</f>
        <v>0.10453486473973217</v>
      </c>
      <c r="K15" s="33">
        <f>K6*SUMIFS('Poland Residential Energy Use'!$E$2:$E$15,'Poland Residential Energy Use'!$F$2:$F$15,$A15)/SUMIFS('Poland Residential Energy Use'!$E:$E,'Poland Residential Energy Use'!$F:$F,$A15)</f>
        <v>0.1055184445735648</v>
      </c>
      <c r="L15" s="33">
        <f>L6*SUMIFS('Poland Residential Energy Use'!$E$2:$E$15,'Poland Residential Energy Use'!$F$2:$F$15,$A15)/SUMIFS('Poland Residential Energy Use'!$E:$E,'Poland Residential Energy Use'!$F:$F,$A15)</f>
        <v>0.10650202440739745</v>
      </c>
      <c r="M15" s="33">
        <f>M6*SUMIFS('Poland Residential Energy Use'!$E$2:$E$15,'Poland Residential Energy Use'!$F$2:$F$15,$A15)/SUMIFS('Poland Residential Energy Use'!$E:$E,'Poland Residential Energy Use'!$F:$F,$A15)</f>
        <v>0.10733216578715218</v>
      </c>
      <c r="N15" s="33">
        <f>N6*SUMIFS('Poland Residential Energy Use'!$E$2:$E$15,'Poland Residential Energy Use'!$F$2:$F$15,$A15)/SUMIFS('Poland Residential Energy Use'!$E:$E,'Poland Residential Energy Use'!$F:$F,$A15)</f>
        <v>0.10816230716690693</v>
      </c>
      <c r="O15" s="33">
        <f>O6*SUMIFS('Poland Residential Energy Use'!$E$2:$E$15,'Poland Residential Energy Use'!$F$2:$F$15,$A15)/SUMIFS('Poland Residential Energy Use'!$E:$E,'Poland Residential Energy Use'!$F:$F,$A15)</f>
        <v>0.10899244854666165</v>
      </c>
      <c r="P15" s="33">
        <f>P6*SUMIFS('Poland Residential Energy Use'!$E$2:$E$15,'Poland Residential Energy Use'!$F$2:$F$15,$A15)/SUMIFS('Poland Residential Energy Use'!$E:$E,'Poland Residential Energy Use'!$F:$F,$A15)</f>
        <v>0.10982258992641641</v>
      </c>
      <c r="Q15" s="33">
        <f>Q6*SUMIFS('Poland Residential Energy Use'!$E$2:$E$15,'Poland Residential Energy Use'!$F$2:$F$15,$A15)/SUMIFS('Poland Residential Energy Use'!$E:$E,'Poland Residential Energy Use'!$F:$F,$A15)</f>
        <v>0.11065273130617115</v>
      </c>
      <c r="R15" s="33">
        <f>R6*SUMIFS('Poland Residential Energy Use'!$E$2:$E$15,'Poland Residential Energy Use'!$F$2:$F$15,$A15)/SUMIFS('Poland Residential Energy Use'!$E:$E,'Poland Residential Energy Use'!$F:$F,$A15)</f>
        <v>0.1114828726859259</v>
      </c>
      <c r="S15" s="33">
        <f>S6*SUMIFS('Poland Residential Energy Use'!$E$2:$E$15,'Poland Residential Energy Use'!$F$2:$F$15,$A15)/SUMIFS('Poland Residential Energy Use'!$E:$E,'Poland Residential Energy Use'!$F:$F,$A15)</f>
        <v>0.11231301406568064</v>
      </c>
      <c r="T15" s="33">
        <f>T6*SUMIFS('Poland Residential Energy Use'!$E$2:$E$15,'Poland Residential Energy Use'!$F$2:$F$15,$A15)/SUMIFS('Poland Residential Energy Use'!$E:$E,'Poland Residential Energy Use'!$F:$F,$A15)</f>
        <v>0.11314315544543538</v>
      </c>
      <c r="U15" s="33">
        <f>U6*SUMIFS('Poland Residential Energy Use'!$E$2:$E$15,'Poland Residential Energy Use'!$F$2:$F$15,$A15)/SUMIFS('Poland Residential Energy Use'!$E:$E,'Poland Residential Energy Use'!$F:$F,$A15)</f>
        <v>0.11397329682519011</v>
      </c>
      <c r="V15" s="33">
        <f>V6*SUMIFS('Poland Residential Energy Use'!$E$2:$E$15,'Poland Residential Energy Use'!$F$2:$F$15,$A15)/SUMIFS('Poland Residential Energy Use'!$E:$E,'Poland Residential Energy Use'!$F:$F,$A15)</f>
        <v>0.11480343820494486</v>
      </c>
      <c r="W15" s="33">
        <f>W6*SUMIFS('Poland Residential Energy Use'!$E$2:$E$15,'Poland Residential Energy Use'!$F$2:$F$15,$A15)/SUMIFS('Poland Residential Energy Use'!$E:$E,'Poland Residential Energy Use'!$F:$F,$A15)</f>
        <v>0.11485065003696883</v>
      </c>
      <c r="X15" s="33">
        <f>X6*SUMIFS('Poland Residential Energy Use'!$E$2:$E$15,'Poland Residential Energy Use'!$F$2:$F$15,$A15)/SUMIFS('Poland Residential Energy Use'!$E:$E,'Poland Residential Energy Use'!$F:$F,$A15)</f>
        <v>0.1148978618689928</v>
      </c>
      <c r="Y15" s="33">
        <f>Y6*SUMIFS('Poland Residential Energy Use'!$E$2:$E$15,'Poland Residential Energy Use'!$F$2:$F$15,$A15)/SUMIFS('Poland Residential Energy Use'!$E:$E,'Poland Residential Energy Use'!$F:$F,$A15)</f>
        <v>0.11494507370101677</v>
      </c>
      <c r="Z15" s="33">
        <f>Z6*SUMIFS('Poland Residential Energy Use'!$E$2:$E$15,'Poland Residential Energy Use'!$F$2:$F$15,$A15)/SUMIFS('Poland Residential Energy Use'!$E:$E,'Poland Residential Energy Use'!$F:$F,$A15)</f>
        <v>0.11499228553304072</v>
      </c>
      <c r="AA15" s="33">
        <f>AA6*SUMIFS('Poland Residential Energy Use'!$E$2:$E$15,'Poland Residential Energy Use'!$F$2:$F$15,$A15)/SUMIFS('Poland Residential Energy Use'!$E:$E,'Poland Residential Energy Use'!$F:$F,$A15)</f>
        <v>0.11503949736506469</v>
      </c>
      <c r="AB15" s="33">
        <f>AB6*SUMIFS('Poland Residential Energy Use'!$E$2:$E$15,'Poland Residential Energy Use'!$F$2:$F$15,$A15)/SUMIFS('Poland Residential Energy Use'!$E:$E,'Poland Residential Energy Use'!$F:$F,$A15)</f>
        <v>0.11508670919708866</v>
      </c>
      <c r="AC15" s="33">
        <f>AC6*SUMIFS('Poland Residential Energy Use'!$E$2:$E$15,'Poland Residential Energy Use'!$F$2:$F$15,$A15)/SUMIFS('Poland Residential Energy Use'!$E:$E,'Poland Residential Energy Use'!$F:$F,$A15)</f>
        <v>0.11513392102911263</v>
      </c>
      <c r="AD15" s="33">
        <f>AD6*SUMIFS('Poland Residential Energy Use'!$E$2:$E$15,'Poland Residential Energy Use'!$F$2:$F$15,$A15)/SUMIFS('Poland Residential Energy Use'!$E:$E,'Poland Residential Energy Use'!$F:$F,$A15)</f>
        <v>0.1151811328611366</v>
      </c>
      <c r="AE15" s="33">
        <f>AE6*SUMIFS('Poland Residential Energy Use'!$E$2:$E$15,'Poland Residential Energy Use'!$F$2:$F$15,$A15)/SUMIFS('Poland Residential Energy Use'!$E:$E,'Poland Residential Energy Use'!$F:$F,$A15)</f>
        <v>0.11522834469316055</v>
      </c>
      <c r="AF15" s="33">
        <f>AF6*SUMIFS('Poland Residential Energy Use'!$E$2:$E$15,'Poland Residential Energy Use'!$F$2:$F$15,$A15)/SUMIFS('Poland Residential Energy Use'!$E:$E,'Poland Residential Energy Use'!$F:$F,$A15)</f>
        <v>0.11527555652518452</v>
      </c>
      <c r="AG15" s="33">
        <f>AG6*SUMIFS('Poland Residential Energy Use'!$E$2:$E$15,'Poland Residential Energy Use'!$F$2:$F$15,$A15)/SUMIFS('Poland Residential Energy Use'!$E:$E,'Poland Residential Energy Use'!$F:$F,$A15)</f>
        <v>0.11487819027231615</v>
      </c>
      <c r="AH15" s="33">
        <f>AH6*SUMIFS('Poland Residential Energy Use'!$E$2:$E$15,'Poland Residential Energy Use'!$F$2:$F$15,$A15)/SUMIFS('Poland Residential Energy Use'!$E:$E,'Poland Residential Energy Use'!$F:$F,$A15)</f>
        <v>0.11448082401944776</v>
      </c>
      <c r="AI15" s="33">
        <f>AI6*SUMIFS('Poland Residential Energy Use'!$E$2:$E$15,'Poland Residential Energy Use'!$F$2:$F$15,$A15)/SUMIFS('Poland Residential Energy Use'!$E:$E,'Poland Residential Energy Use'!$F:$F,$A15)</f>
        <v>0.11408345776657938</v>
      </c>
      <c r="AJ15" s="33">
        <f>AJ6*SUMIFS('Poland Residential Energy Use'!$E$2:$E$15,'Poland Residential Energy Use'!$F$2:$F$15,$A15)/SUMIFS('Poland Residential Energy Use'!$E:$E,'Poland Residential Energy Use'!$F:$F,$A15)</f>
        <v>0.11368609151371099</v>
      </c>
      <c r="AK15" s="33">
        <f>AK6*SUMIFS('Poland Residential Energy Use'!$E$2:$E$15,'Poland Residential Energy Use'!$F$2:$F$15,$A15)/SUMIFS('Poland Residential Energy Use'!$E:$E,'Poland Residential Energy Use'!$F:$F,$A15)</f>
        <v>0.1132887252608426</v>
      </c>
      <c r="AL15" s="33">
        <f>AL6*SUMIFS('Poland Residential Energy Use'!$E$2:$E$15,'Poland Residential Energy Use'!$F$2:$F$15,$A15)/SUMIFS('Poland Residential Energy Use'!$E:$E,'Poland Residential Energy Use'!$F:$F,$A15)</f>
        <v>0.11289135900797422</v>
      </c>
      <c r="AM15" s="33">
        <f>AM6*SUMIFS('Poland Residential Energy Use'!$E$2:$E$15,'Poland Residential Energy Use'!$F$2:$F$15,$A15)/SUMIFS('Poland Residential Energy Use'!$E:$E,'Poland Residential Energy Use'!$F:$F,$A15)</f>
        <v>0.11249399275510584</v>
      </c>
      <c r="AN15" s="33">
        <f>AN6*SUMIFS('Poland Residential Energy Use'!$E$2:$E$15,'Poland Residential Energy Use'!$F$2:$F$15,$A15)/SUMIFS('Poland Residential Energy Use'!$E:$E,'Poland Residential Energy Use'!$F:$F,$A15)</f>
        <v>0.11209662650223745</v>
      </c>
      <c r="AO15" s="33">
        <f>AO6*SUMIFS('Poland Residential Energy Use'!$E$2:$E$15,'Poland Residential Energy Use'!$F$2:$F$15,$A15)/SUMIFS('Poland Residential Energy Use'!$E:$E,'Poland Residential Energy Use'!$F:$F,$A15)</f>
        <v>0.11169926024936906</v>
      </c>
      <c r="AP15" s="33">
        <f>AP6*SUMIFS('Poland Residential Energy Use'!$E$2:$E$15,'Poland Residential Energy Use'!$F$2:$F$15,$A15)/SUMIFS('Poland Residential Energy Use'!$E:$E,'Poland Residential Energy Use'!$F:$F,$A15)</f>
        <v>0.11130189399650067</v>
      </c>
    </row>
    <row r="16" spans="1:42">
      <c r="A16" s="1" t="s">
        <v>8</v>
      </c>
      <c r="B16" s="33">
        <f>B7*SUMIFS('Poland Residential Energy Use'!$E$2:$E$15,'Poland Residential Energy Use'!$F$2:$F$15,$A16)/SUMIFS('Poland Residential Energy Use'!$E:$E,'Poland Residential Energy Use'!$F:$F,$A16)</f>
        <v>80.931005800021055</v>
      </c>
      <c r="C16" s="33">
        <f>C7*SUMIFS('Poland Residential Energy Use'!$E$2:$E$15,'Poland Residential Energy Use'!$F$2:$F$15,$A16)/SUMIFS('Poland Residential Energy Use'!$E:$E,'Poland Residential Energy Use'!$F:$F,$A16)</f>
        <v>81.754479607510092</v>
      </c>
      <c r="D16" s="33">
        <f>D7*SUMIFS('Poland Residential Energy Use'!$E$2:$E$15,'Poland Residential Energy Use'!$F$2:$F$15,$A16)/SUMIFS('Poland Residential Energy Use'!$E:$E,'Poland Residential Energy Use'!$F:$F,$A16)</f>
        <v>82.577953414999101</v>
      </c>
      <c r="E16" s="33">
        <f>E7*SUMIFS('Poland Residential Energy Use'!$E$2:$E$15,'Poland Residential Energy Use'!$F$2:$F$15,$A16)/SUMIFS('Poland Residential Energy Use'!$E:$E,'Poland Residential Energy Use'!$F:$F,$A16)</f>
        <v>83.401427222488124</v>
      </c>
      <c r="F16" s="33">
        <f>F7*SUMIFS('Poland Residential Energy Use'!$E$2:$E$15,'Poland Residential Energy Use'!$F$2:$F$15,$A16)/SUMIFS('Poland Residential Energy Use'!$E:$E,'Poland Residential Energy Use'!$F:$F,$A16)</f>
        <v>84.224901029977133</v>
      </c>
      <c r="G16" s="33">
        <f>G7*SUMIFS('Poland Residential Energy Use'!$E$2:$E$15,'Poland Residential Energy Use'!$F$2:$F$15,$A16)/SUMIFS('Poland Residential Energy Use'!$E:$E,'Poland Residential Energy Use'!$F:$F,$A16)</f>
        <v>85.04837483746617</v>
      </c>
      <c r="H16" s="33">
        <f>H7*SUMIFS('Poland Residential Energy Use'!$E$2:$E$15,'Poland Residential Energy Use'!$F$2:$F$15,$A16)/SUMIFS('Poland Residential Energy Use'!$E:$E,'Poland Residential Energy Use'!$F:$F,$A16)</f>
        <v>85.871848644955179</v>
      </c>
      <c r="I16" s="33">
        <f>I7*SUMIFS('Poland Residential Energy Use'!$E$2:$E$15,'Poland Residential Energy Use'!$F$2:$F$15,$A16)/SUMIFS('Poland Residential Energy Use'!$E:$E,'Poland Residential Energy Use'!$F:$F,$A16)</f>
        <v>86.695322452444202</v>
      </c>
      <c r="J16" s="33">
        <f>J7*SUMIFS('Poland Residential Energy Use'!$E$2:$E$15,'Poland Residential Energy Use'!$F$2:$F$15,$A16)/SUMIFS('Poland Residential Energy Use'!$E:$E,'Poland Residential Energy Use'!$F:$F,$A16)</f>
        <v>87.518796259933225</v>
      </c>
      <c r="K16" s="33">
        <f>K7*SUMIFS('Poland Residential Energy Use'!$E$2:$E$15,'Poland Residential Energy Use'!$F$2:$F$15,$A16)/SUMIFS('Poland Residential Energy Use'!$E:$E,'Poland Residential Energy Use'!$F:$F,$A16)</f>
        <v>88.342270067422248</v>
      </c>
      <c r="L16" s="33">
        <f>L7*SUMIFS('Poland Residential Energy Use'!$E$2:$E$15,'Poland Residential Energy Use'!$F$2:$F$15,$A16)/SUMIFS('Poland Residential Energy Use'!$E:$E,'Poland Residential Energy Use'!$F:$F,$A16)</f>
        <v>89.165743874911257</v>
      </c>
      <c r="M16" s="33">
        <f>M7*SUMIFS('Poland Residential Energy Use'!$E$2:$E$15,'Poland Residential Energy Use'!$F$2:$F$15,$A16)/SUMIFS('Poland Residential Energy Use'!$E:$E,'Poland Residential Energy Use'!$F:$F,$A16)</f>
        <v>89.860755768432</v>
      </c>
      <c r="N16" s="33">
        <f>N7*SUMIFS('Poland Residential Energy Use'!$E$2:$E$15,'Poland Residential Energy Use'!$F$2:$F$15,$A16)/SUMIFS('Poland Residential Energy Use'!$E:$E,'Poland Residential Energy Use'!$F:$F,$A16)</f>
        <v>90.555767661952743</v>
      </c>
      <c r="O16" s="33">
        <f>O7*SUMIFS('Poland Residential Energy Use'!$E$2:$E$15,'Poland Residential Energy Use'!$F$2:$F$15,$A16)/SUMIFS('Poland Residential Energy Use'!$E:$E,'Poland Residential Energy Use'!$F:$F,$A16)</f>
        <v>91.250779555473471</v>
      </c>
      <c r="P16" s="33">
        <f>P7*SUMIFS('Poland Residential Energy Use'!$E$2:$E$15,'Poland Residential Energy Use'!$F$2:$F$15,$A16)/SUMIFS('Poland Residential Energy Use'!$E:$E,'Poland Residential Energy Use'!$F:$F,$A16)</f>
        <v>91.9457914489942</v>
      </c>
      <c r="Q16" s="33">
        <f>Q7*SUMIFS('Poland Residential Energy Use'!$E$2:$E$15,'Poland Residential Energy Use'!$F$2:$F$15,$A16)/SUMIFS('Poland Residential Energy Use'!$E:$E,'Poland Residential Energy Use'!$F:$F,$A16)</f>
        <v>92.640803342514957</v>
      </c>
      <c r="R16" s="33">
        <f>R7*SUMIFS('Poland Residential Energy Use'!$E$2:$E$15,'Poland Residential Energy Use'!$F$2:$F$15,$A16)/SUMIFS('Poland Residential Energy Use'!$E:$E,'Poland Residential Energy Use'!$F:$F,$A16)</f>
        <v>93.335815236035671</v>
      </c>
      <c r="S16" s="33">
        <f>S7*SUMIFS('Poland Residential Energy Use'!$E$2:$E$15,'Poland Residential Energy Use'!$F$2:$F$15,$A16)/SUMIFS('Poland Residential Energy Use'!$E:$E,'Poland Residential Energy Use'!$F:$F,$A16)</f>
        <v>94.030827129556414</v>
      </c>
      <c r="T16" s="33">
        <f>T7*SUMIFS('Poland Residential Energy Use'!$E$2:$E$15,'Poland Residential Energy Use'!$F$2:$F$15,$A16)/SUMIFS('Poland Residential Energy Use'!$E:$E,'Poland Residential Energy Use'!$F:$F,$A16)</f>
        <v>94.725839023077128</v>
      </c>
      <c r="U16" s="33">
        <f>U7*SUMIFS('Poland Residential Energy Use'!$E$2:$E$15,'Poland Residential Energy Use'!$F$2:$F$15,$A16)/SUMIFS('Poland Residential Energy Use'!$E:$E,'Poland Residential Energy Use'!$F:$F,$A16)</f>
        <v>95.420850916597885</v>
      </c>
      <c r="V16" s="33">
        <f>V7*SUMIFS('Poland Residential Energy Use'!$E$2:$E$15,'Poland Residential Energy Use'!$F$2:$F$15,$A16)/SUMIFS('Poland Residential Energy Use'!$E:$E,'Poland Residential Energy Use'!$F:$F,$A16)</f>
        <v>96.115862810118614</v>
      </c>
      <c r="W16" s="33">
        <f>W7*SUMIFS('Poland Residential Energy Use'!$E$2:$E$15,'Poland Residential Energy Use'!$F$2:$F$15,$A16)/SUMIFS('Poland Residential Energy Use'!$E:$E,'Poland Residential Energy Use'!$F:$F,$A16)</f>
        <v>96.155389552878077</v>
      </c>
      <c r="X16" s="33">
        <f>X7*SUMIFS('Poland Residential Energy Use'!$E$2:$E$15,'Poland Residential Energy Use'!$F$2:$F$15,$A16)/SUMIFS('Poland Residential Energy Use'!$E:$E,'Poland Residential Energy Use'!$F:$F,$A16)</f>
        <v>96.194916295637569</v>
      </c>
      <c r="Y16" s="33">
        <f>Y7*SUMIFS('Poland Residential Energy Use'!$E$2:$E$15,'Poland Residential Energy Use'!$F$2:$F$15,$A16)/SUMIFS('Poland Residential Energy Use'!$E:$E,'Poland Residential Energy Use'!$F:$F,$A16)</f>
        <v>96.234443038397046</v>
      </c>
      <c r="Z16" s="33">
        <f>Z7*SUMIFS('Poland Residential Energy Use'!$E$2:$E$15,'Poland Residential Energy Use'!$F$2:$F$15,$A16)/SUMIFS('Poland Residential Energy Use'!$E:$E,'Poland Residential Energy Use'!$F:$F,$A16)</f>
        <v>96.273969781156509</v>
      </c>
      <c r="AA16" s="33">
        <f>AA7*SUMIFS('Poland Residential Energy Use'!$E$2:$E$15,'Poland Residential Energy Use'!$F$2:$F$15,$A16)/SUMIFS('Poland Residential Energy Use'!$E:$E,'Poland Residential Energy Use'!$F:$F,$A16)</f>
        <v>96.313496523916001</v>
      </c>
      <c r="AB16" s="33">
        <f>AB7*SUMIFS('Poland Residential Energy Use'!$E$2:$E$15,'Poland Residential Energy Use'!$F$2:$F$15,$A16)/SUMIFS('Poland Residential Energy Use'!$E:$E,'Poland Residential Energy Use'!$F:$F,$A16)</f>
        <v>96.353023266675464</v>
      </c>
      <c r="AC16" s="33">
        <f>AC7*SUMIFS('Poland Residential Energy Use'!$E$2:$E$15,'Poland Residential Energy Use'!$F$2:$F$15,$A16)/SUMIFS('Poland Residential Energy Use'!$E:$E,'Poland Residential Energy Use'!$F:$F,$A16)</f>
        <v>96.392550009434942</v>
      </c>
      <c r="AD16" s="33">
        <f>AD7*SUMIFS('Poland Residential Energy Use'!$E$2:$E$15,'Poland Residential Energy Use'!$F$2:$F$15,$A16)/SUMIFS('Poland Residential Energy Use'!$E:$E,'Poland Residential Energy Use'!$F:$F,$A16)</f>
        <v>96.432076752194405</v>
      </c>
      <c r="AE16" s="33">
        <f>AE7*SUMIFS('Poland Residential Energy Use'!$E$2:$E$15,'Poland Residential Energy Use'!$F$2:$F$15,$A16)/SUMIFS('Poland Residential Energy Use'!$E:$E,'Poland Residential Energy Use'!$F:$F,$A16)</f>
        <v>96.471603494953897</v>
      </c>
      <c r="AF16" s="33">
        <f>AF7*SUMIFS('Poland Residential Energy Use'!$E$2:$E$15,'Poland Residential Energy Use'!$F$2:$F$15,$A16)/SUMIFS('Poland Residential Energy Use'!$E:$E,'Poland Residential Energy Use'!$F:$F,$A16)</f>
        <v>96.51113023771336</v>
      </c>
      <c r="AG16" s="33">
        <f>AG7*SUMIFS('Poland Residential Energy Use'!$E$2:$E$15,'Poland Residential Energy Use'!$F$2:$F$15,$A16)/SUMIFS('Poland Residential Energy Use'!$E:$E,'Poland Residential Energy Use'!$F:$F,$A16)</f>
        <v>96.178446819487803</v>
      </c>
      <c r="AH16" s="33">
        <f>AH7*SUMIFS('Poland Residential Energy Use'!$E$2:$E$15,'Poland Residential Energy Use'!$F$2:$F$15,$A16)/SUMIFS('Poland Residential Energy Use'!$E:$E,'Poland Residential Energy Use'!$F:$F,$A16)</f>
        <v>95.845763401262232</v>
      </c>
      <c r="AI16" s="33">
        <f>AI7*SUMIFS('Poland Residential Energy Use'!$E$2:$E$15,'Poland Residential Energy Use'!$F$2:$F$15,$A16)/SUMIFS('Poland Residential Energy Use'!$E:$E,'Poland Residential Energy Use'!$F:$F,$A16)</f>
        <v>95.513079983036661</v>
      </c>
      <c r="AJ16" s="33">
        <f>AJ7*SUMIFS('Poland Residential Energy Use'!$E$2:$E$15,'Poland Residential Energy Use'!$F$2:$F$15,$A16)/SUMIFS('Poland Residential Energy Use'!$E:$E,'Poland Residential Energy Use'!$F:$F,$A16)</f>
        <v>95.180396564811105</v>
      </c>
      <c r="AK16" s="33">
        <f>AK7*SUMIFS('Poland Residential Energy Use'!$E$2:$E$15,'Poland Residential Energy Use'!$F$2:$F$15,$A16)/SUMIFS('Poland Residential Energy Use'!$E:$E,'Poland Residential Energy Use'!$F:$F,$A16)</f>
        <v>94.847713146585534</v>
      </c>
      <c r="AL16" s="33">
        <f>AL7*SUMIFS('Poland Residential Energy Use'!$E$2:$E$15,'Poland Residential Energy Use'!$F$2:$F$15,$A16)/SUMIFS('Poland Residential Energy Use'!$E:$E,'Poland Residential Energy Use'!$F:$F,$A16)</f>
        <v>94.515029728359949</v>
      </c>
      <c r="AM16" s="33">
        <f>AM7*SUMIFS('Poland Residential Energy Use'!$E$2:$E$15,'Poland Residential Energy Use'!$F$2:$F$15,$A16)/SUMIFS('Poland Residential Energy Use'!$E:$E,'Poland Residential Energy Use'!$F:$F,$A16)</f>
        <v>94.182346310134378</v>
      </c>
      <c r="AN16" s="33">
        <f>AN7*SUMIFS('Poland Residential Energy Use'!$E$2:$E$15,'Poland Residential Energy Use'!$F$2:$F$15,$A16)/SUMIFS('Poland Residential Energy Use'!$E:$E,'Poland Residential Energy Use'!$F:$F,$A16)</f>
        <v>93.849662891908835</v>
      </c>
      <c r="AO16" s="33">
        <f>AO7*SUMIFS('Poland Residential Energy Use'!$E$2:$E$15,'Poland Residential Energy Use'!$F$2:$F$15,$A16)/SUMIFS('Poland Residential Energy Use'!$E:$E,'Poland Residential Energy Use'!$F:$F,$A16)</f>
        <v>93.516979473683264</v>
      </c>
      <c r="AP16" s="33">
        <f>AP7*SUMIFS('Poland Residential Energy Use'!$E$2:$E$15,'Poland Residential Energy Use'!$F$2:$F$15,$A16)/SUMIFS('Poland Residential Energy Use'!$E:$E,'Poland Residential Energy Use'!$F:$F,$A16)</f>
        <v>93.184296055457708</v>
      </c>
    </row>
    <row r="17" spans="1:42">
      <c r="A17" s="1" t="s">
        <v>74</v>
      </c>
      <c r="B17" s="33">
        <f>B8*SUMIFS('Poland Residential Energy Use'!$E$2:$E$15,'Poland Residential Energy Use'!$F$2:$F$15,$A17)/SUMIFS('Poland Residential Energy Use'!$E:$E,'Poland Residential Energy Use'!$F:$F,$A17)</f>
        <v>8.4321440153363394</v>
      </c>
      <c r="C17" s="33">
        <f>C8*SUMIFS('Poland Residential Energy Use'!$E$2:$E$15,'Poland Residential Energy Use'!$F$2:$F$15,$A17)/SUMIFS('Poland Residential Energy Use'!$E:$E,'Poland Residential Energy Use'!$F:$F,$A17)</f>
        <v>8.5179411664895373</v>
      </c>
      <c r="D17" s="33">
        <f>D8*SUMIFS('Poland Residential Energy Use'!$E$2:$E$15,'Poland Residential Energy Use'!$F$2:$F$15,$A17)/SUMIFS('Poland Residential Energy Use'!$E:$E,'Poland Residential Energy Use'!$F:$F,$A17)</f>
        <v>8.6037383176427369</v>
      </c>
      <c r="E17" s="33">
        <f>E8*SUMIFS('Poland Residential Energy Use'!$E$2:$E$15,'Poland Residential Energy Use'!$F$2:$F$15,$A17)/SUMIFS('Poland Residential Energy Use'!$E:$E,'Poland Residential Energy Use'!$F:$F,$A17)</f>
        <v>8.6895354687959347</v>
      </c>
      <c r="F17" s="33">
        <f>F8*SUMIFS('Poland Residential Energy Use'!$E$2:$E$15,'Poland Residential Energy Use'!$F$2:$F$15,$A17)/SUMIFS('Poland Residential Energy Use'!$E:$E,'Poland Residential Energy Use'!$F:$F,$A17)</f>
        <v>8.7753326199491326</v>
      </c>
      <c r="G17" s="33">
        <f>G8*SUMIFS('Poland Residential Energy Use'!$E$2:$E$15,'Poland Residential Energy Use'!$F$2:$F$15,$A17)/SUMIFS('Poland Residential Energy Use'!$E:$E,'Poland Residential Energy Use'!$F:$F,$A17)</f>
        <v>8.8611297711023305</v>
      </c>
      <c r="H17" s="33">
        <f>H8*SUMIFS('Poland Residential Energy Use'!$E$2:$E$15,'Poland Residential Energy Use'!$F$2:$F$15,$A17)/SUMIFS('Poland Residential Energy Use'!$E:$E,'Poland Residential Energy Use'!$F:$F,$A17)</f>
        <v>8.9469269222555283</v>
      </c>
      <c r="I17" s="33">
        <f>I8*SUMIFS('Poland Residential Energy Use'!$E$2:$E$15,'Poland Residential Energy Use'!$F$2:$F$15,$A17)/SUMIFS('Poland Residential Energy Use'!$E:$E,'Poland Residential Energy Use'!$F:$F,$A17)</f>
        <v>9.032724073408728</v>
      </c>
      <c r="J17" s="33">
        <f>J8*SUMIFS('Poland Residential Energy Use'!$E$2:$E$15,'Poland Residential Energy Use'!$F$2:$F$15,$A17)/SUMIFS('Poland Residential Energy Use'!$E:$E,'Poland Residential Energy Use'!$F:$F,$A17)</f>
        <v>9.1185212245619258</v>
      </c>
      <c r="K17" s="33">
        <f>K8*SUMIFS('Poland Residential Energy Use'!$E$2:$E$15,'Poland Residential Energy Use'!$F$2:$F$15,$A17)/SUMIFS('Poland Residential Energy Use'!$E:$E,'Poland Residential Energy Use'!$F:$F,$A17)</f>
        <v>9.2043183757151255</v>
      </c>
      <c r="L17" s="33">
        <f>L8*SUMIFS('Poland Residential Energy Use'!$E$2:$E$15,'Poland Residential Energy Use'!$F$2:$F$15,$A17)/SUMIFS('Poland Residential Energy Use'!$E:$E,'Poland Residential Energy Use'!$F:$F,$A17)</f>
        <v>9.2901155268683233</v>
      </c>
      <c r="M17" s="33">
        <f>M8*SUMIFS('Poland Residential Energy Use'!$E$2:$E$15,'Poland Residential Energy Use'!$F$2:$F$15,$A17)/SUMIFS('Poland Residential Energy Use'!$E:$E,'Poland Residential Energy Use'!$F:$F,$A17)</f>
        <v>9.3625283224416211</v>
      </c>
      <c r="N17" s="33">
        <f>N8*SUMIFS('Poland Residential Energy Use'!$E$2:$E$15,'Poland Residential Energy Use'!$F$2:$F$15,$A17)/SUMIFS('Poland Residential Energy Use'!$E:$E,'Poland Residential Energy Use'!$F:$F,$A17)</f>
        <v>9.4349411180149207</v>
      </c>
      <c r="O17" s="33">
        <f>O8*SUMIFS('Poland Residential Energy Use'!$E$2:$E$15,'Poland Residential Energy Use'!$F$2:$F$15,$A17)/SUMIFS('Poland Residential Energy Use'!$E:$E,'Poland Residential Energy Use'!$F:$F,$A17)</f>
        <v>9.5073539135882221</v>
      </c>
      <c r="P17" s="33">
        <f>P8*SUMIFS('Poland Residential Energy Use'!$E$2:$E$15,'Poland Residential Energy Use'!$F$2:$F$15,$A17)/SUMIFS('Poland Residential Energy Use'!$E:$E,'Poland Residential Energy Use'!$F:$F,$A17)</f>
        <v>9.5797667091615217</v>
      </c>
      <c r="Q17" s="33">
        <f>Q8*SUMIFS('Poland Residential Energy Use'!$E$2:$E$15,'Poland Residential Energy Use'!$F$2:$F$15,$A17)/SUMIFS('Poland Residential Energy Use'!$E:$E,'Poland Residential Energy Use'!$F:$F,$A17)</f>
        <v>9.6521795047348196</v>
      </c>
      <c r="R17" s="33">
        <f>R8*SUMIFS('Poland Residential Energy Use'!$E$2:$E$15,'Poland Residential Energy Use'!$F$2:$F$15,$A17)/SUMIFS('Poland Residential Energy Use'!$E:$E,'Poland Residential Energy Use'!$F:$F,$A17)</f>
        <v>9.7245923003081192</v>
      </c>
      <c r="S17" s="33">
        <f>S8*SUMIFS('Poland Residential Energy Use'!$E$2:$E$15,'Poland Residential Energy Use'!$F$2:$F$15,$A17)/SUMIFS('Poland Residential Energy Use'!$E:$E,'Poland Residential Energy Use'!$F:$F,$A17)</f>
        <v>9.7970050958814205</v>
      </c>
      <c r="T17" s="33">
        <f>T8*SUMIFS('Poland Residential Energy Use'!$E$2:$E$15,'Poland Residential Energy Use'!$F$2:$F$15,$A17)/SUMIFS('Poland Residential Energy Use'!$E:$E,'Poland Residential Energy Use'!$F:$F,$A17)</f>
        <v>9.8694178914547219</v>
      </c>
      <c r="U17" s="33">
        <f>U8*SUMIFS('Poland Residential Energy Use'!$E$2:$E$15,'Poland Residential Energy Use'!$F$2:$F$15,$A17)/SUMIFS('Poland Residential Energy Use'!$E:$E,'Poland Residential Energy Use'!$F:$F,$A17)</f>
        <v>9.9418306870280198</v>
      </c>
      <c r="V17" s="33">
        <f>V8*SUMIFS('Poland Residential Energy Use'!$E$2:$E$15,'Poland Residential Energy Use'!$F$2:$F$15,$A17)/SUMIFS('Poland Residential Energy Use'!$E:$E,'Poland Residential Energy Use'!$F:$F,$A17)</f>
        <v>10.014243482601319</v>
      </c>
      <c r="W17" s="33">
        <f>W8*SUMIFS('Poland Residential Energy Use'!$E$2:$E$15,'Poland Residential Energy Use'!$F$2:$F$15,$A17)/SUMIFS('Poland Residential Energy Use'!$E:$E,'Poland Residential Energy Use'!$F:$F,$A17)</f>
        <v>10.018361745856673</v>
      </c>
      <c r="X17" s="33">
        <f>X8*SUMIFS('Poland Residential Energy Use'!$E$2:$E$15,'Poland Residential Energy Use'!$F$2:$F$15,$A17)/SUMIFS('Poland Residential Energy Use'!$E:$E,'Poland Residential Energy Use'!$F:$F,$A17)</f>
        <v>10.022480009112025</v>
      </c>
      <c r="Y17" s="33">
        <f>Y8*SUMIFS('Poland Residential Energy Use'!$E$2:$E$15,'Poland Residential Energy Use'!$F$2:$F$15,$A17)/SUMIFS('Poland Residential Energy Use'!$E:$E,'Poland Residential Energy Use'!$F:$F,$A17)</f>
        <v>10.026598272367378</v>
      </c>
      <c r="Z17" s="33">
        <f>Z8*SUMIFS('Poland Residential Energy Use'!$E$2:$E$15,'Poland Residential Energy Use'!$F$2:$F$15,$A17)/SUMIFS('Poland Residential Energy Use'!$E:$E,'Poland Residential Energy Use'!$F:$F,$A17)</f>
        <v>10.030716535622732</v>
      </c>
      <c r="AA17" s="33">
        <f>AA8*SUMIFS('Poland Residential Energy Use'!$E$2:$E$15,'Poland Residential Energy Use'!$F$2:$F$15,$A17)/SUMIFS('Poland Residential Energy Use'!$E:$E,'Poland Residential Energy Use'!$F:$F,$A17)</f>
        <v>10.034834798878087</v>
      </c>
      <c r="AB17" s="33">
        <f>AB8*SUMIFS('Poland Residential Energy Use'!$E$2:$E$15,'Poland Residential Energy Use'!$F$2:$F$15,$A17)/SUMIFS('Poland Residential Energy Use'!$E:$E,'Poland Residential Energy Use'!$F:$F,$A17)</f>
        <v>10.038953062133437</v>
      </c>
      <c r="AC17" s="33">
        <f>AC8*SUMIFS('Poland Residential Energy Use'!$E$2:$E$15,'Poland Residential Energy Use'!$F$2:$F$15,$A17)/SUMIFS('Poland Residential Energy Use'!$E:$E,'Poland Residential Energy Use'!$F:$F,$A17)</f>
        <v>10.043071325388793</v>
      </c>
      <c r="AD17" s="33">
        <f>AD8*SUMIFS('Poland Residential Energy Use'!$E$2:$E$15,'Poland Residential Energy Use'!$F$2:$F$15,$A17)/SUMIFS('Poland Residential Energy Use'!$E:$E,'Poland Residential Energy Use'!$F:$F,$A17)</f>
        <v>10.047189588644146</v>
      </c>
      <c r="AE17" s="33">
        <f>AE8*SUMIFS('Poland Residential Energy Use'!$E$2:$E$15,'Poland Residential Energy Use'!$F$2:$F$15,$A17)/SUMIFS('Poland Residential Energy Use'!$E:$E,'Poland Residential Energy Use'!$F:$F,$A17)</f>
        <v>10.051307851899498</v>
      </c>
      <c r="AF17" s="33">
        <f>AF8*SUMIFS('Poland Residential Energy Use'!$E$2:$E$15,'Poland Residential Energy Use'!$F$2:$F$15,$A17)/SUMIFS('Poland Residential Energy Use'!$E:$E,'Poland Residential Energy Use'!$F:$F,$A17)</f>
        <v>10.055426115154852</v>
      </c>
      <c r="AG17" s="33">
        <f>AG8*SUMIFS('Poland Residential Energy Use'!$E$2:$E$15,'Poland Residential Energy Use'!$F$2:$F$15,$A17)/SUMIFS('Poland Residential Energy Use'!$E:$E,'Poland Residential Energy Use'!$F:$F,$A17)</f>
        <v>10.02076406608896</v>
      </c>
      <c r="AH17" s="33">
        <f>AH8*SUMIFS('Poland Residential Energy Use'!$E$2:$E$15,'Poland Residential Energy Use'!$F$2:$F$15,$A17)/SUMIFS('Poland Residential Energy Use'!$E:$E,'Poland Residential Energy Use'!$F:$F,$A17)</f>
        <v>9.9861020170230681</v>
      </c>
      <c r="AI17" s="33">
        <f>AI8*SUMIFS('Poland Residential Energy Use'!$E$2:$E$15,'Poland Residential Energy Use'!$F$2:$F$15,$A17)/SUMIFS('Poland Residential Energy Use'!$E:$E,'Poland Residential Energy Use'!$F:$F,$A17)</f>
        <v>9.9514399679571763</v>
      </c>
      <c r="AJ17" s="33">
        <f>AJ8*SUMIFS('Poland Residential Energy Use'!$E$2:$E$15,'Poland Residential Energy Use'!$F$2:$F$15,$A17)/SUMIFS('Poland Residential Energy Use'!$E:$E,'Poland Residential Energy Use'!$F:$F,$A17)</f>
        <v>9.9167779188912846</v>
      </c>
      <c r="AK17" s="33">
        <f>AK8*SUMIFS('Poland Residential Energy Use'!$E$2:$E$15,'Poland Residential Energy Use'!$F$2:$F$15,$A17)/SUMIFS('Poland Residential Energy Use'!$E:$E,'Poland Residential Energy Use'!$F:$F,$A17)</f>
        <v>9.882115869825391</v>
      </c>
      <c r="AL17" s="33">
        <f>AL8*SUMIFS('Poland Residential Energy Use'!$E$2:$E$15,'Poland Residential Energy Use'!$F$2:$F$15,$A17)/SUMIFS('Poland Residential Energy Use'!$E:$E,'Poland Residential Energy Use'!$F:$F,$A17)</f>
        <v>9.8474538207594975</v>
      </c>
      <c r="AM17" s="33">
        <f>AM8*SUMIFS('Poland Residential Energy Use'!$E$2:$E$15,'Poland Residential Energy Use'!$F$2:$F$15,$A17)/SUMIFS('Poland Residential Energy Use'!$E:$E,'Poland Residential Energy Use'!$F:$F,$A17)</f>
        <v>9.8127917716936057</v>
      </c>
      <c r="AN17" s="33">
        <f>AN8*SUMIFS('Poland Residential Energy Use'!$E$2:$E$15,'Poland Residential Energy Use'!$F$2:$F$15,$A17)/SUMIFS('Poland Residential Energy Use'!$E:$E,'Poland Residential Energy Use'!$F:$F,$A17)</f>
        <v>9.7781297226277157</v>
      </c>
      <c r="AO17" s="33">
        <f>AO8*SUMIFS('Poland Residential Energy Use'!$E$2:$E$15,'Poland Residential Energy Use'!$F$2:$F$15,$A17)/SUMIFS('Poland Residential Energy Use'!$E:$E,'Poland Residential Energy Use'!$F:$F,$A17)</f>
        <v>9.7434676735618222</v>
      </c>
      <c r="AP17" s="33">
        <f>AP8*SUMIFS('Poland Residential Energy Use'!$E$2:$E$15,'Poland Residential Energy Use'!$F$2:$F$15,$A17)/SUMIFS('Poland Residential Energy Use'!$E:$E,'Poland Residential Energy Use'!$F:$F,$A17)</f>
        <v>9.7088056244959304</v>
      </c>
    </row>
    <row r="19" spans="1:42">
      <c r="A19" s="2" t="s">
        <v>78</v>
      </c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</row>
    <row r="20" spans="1:42">
      <c r="A20" s="1" t="s">
        <v>1</v>
      </c>
      <c r="B20" s="1">
        <v>2010</v>
      </c>
      <c r="C20" s="1">
        <v>2011</v>
      </c>
      <c r="D20" s="1">
        <v>2012</v>
      </c>
      <c r="E20" s="1">
        <v>2013</v>
      </c>
      <c r="F20" s="1">
        <v>2014</v>
      </c>
      <c r="G20" s="1">
        <v>2015</v>
      </c>
      <c r="H20" s="1">
        <v>2016</v>
      </c>
      <c r="I20" s="1">
        <v>2017</v>
      </c>
      <c r="J20" s="1">
        <v>2018</v>
      </c>
      <c r="K20" s="1">
        <v>2019</v>
      </c>
      <c r="L20" s="1">
        <v>2020</v>
      </c>
      <c r="M20" s="1">
        <v>2021</v>
      </c>
      <c r="N20" s="1">
        <v>2022</v>
      </c>
      <c r="O20" s="1">
        <v>2023</v>
      </c>
      <c r="P20" s="1">
        <v>2024</v>
      </c>
      <c r="Q20" s="1">
        <v>2025</v>
      </c>
      <c r="R20" s="1">
        <v>2026</v>
      </c>
      <c r="S20" s="1">
        <v>2027</v>
      </c>
      <c r="T20" s="1">
        <v>2028</v>
      </c>
      <c r="U20" s="1">
        <v>2029</v>
      </c>
      <c r="V20" s="1">
        <v>2030</v>
      </c>
      <c r="W20" s="1">
        <v>2031</v>
      </c>
      <c r="X20" s="1">
        <v>2032</v>
      </c>
      <c r="Y20" s="1">
        <v>2033</v>
      </c>
      <c r="Z20" s="1">
        <v>2034</v>
      </c>
      <c r="AA20" s="1">
        <v>2035</v>
      </c>
      <c r="AB20" s="1">
        <v>2036</v>
      </c>
      <c r="AC20" s="1">
        <v>2037</v>
      </c>
      <c r="AD20" s="1">
        <v>2038</v>
      </c>
      <c r="AE20" s="1">
        <v>2039</v>
      </c>
      <c r="AF20" s="1">
        <v>2040</v>
      </c>
      <c r="AG20" s="1">
        <v>2041</v>
      </c>
      <c r="AH20" s="1">
        <v>2042</v>
      </c>
      <c r="AI20" s="1">
        <v>2043</v>
      </c>
      <c r="AJ20" s="1">
        <v>2044</v>
      </c>
      <c r="AK20" s="1">
        <v>2045</v>
      </c>
      <c r="AL20" s="1">
        <v>2046</v>
      </c>
      <c r="AM20" s="1">
        <v>2047</v>
      </c>
      <c r="AN20" s="1">
        <v>2048</v>
      </c>
      <c r="AO20" s="1">
        <v>2049</v>
      </c>
      <c r="AP20" s="1">
        <v>2050</v>
      </c>
    </row>
    <row r="21" spans="1:42">
      <c r="A21" s="1" t="s">
        <v>70</v>
      </c>
      <c r="B21" s="33">
        <f>B3*SUMIFS('Poland Residential Energy Use'!$E$18:$E$31,'Poland Residential Energy Use'!$F$18:$F$31,$A21)/SUMIFS('Poland Residential Energy Use'!$E:$E,'Poland Residential Energy Use'!$F:$F,$A21)</f>
        <v>9.9738646956655916</v>
      </c>
      <c r="C21" s="33">
        <f>C3*SUMIFS('Poland Residential Energy Use'!$E$18:$E$31,'Poland Residential Energy Use'!$F$18:$F$31,$A21)/SUMIFS('Poland Residential Energy Use'!$E:$E,'Poland Residential Energy Use'!$F:$F,$A21)</f>
        <v>10.075348870428165</v>
      </c>
      <c r="D21" s="33">
        <f>D3*SUMIFS('Poland Residential Energy Use'!$E$18:$E$31,'Poland Residential Energy Use'!$F$18:$F$31,$A21)/SUMIFS('Poland Residential Energy Use'!$E:$E,'Poland Residential Energy Use'!$F:$F,$A21)</f>
        <v>10.176833045190737</v>
      </c>
      <c r="E21" s="33">
        <f>E3*SUMIFS('Poland Residential Energy Use'!$E$18:$E$31,'Poland Residential Energy Use'!$F$18:$F$31,$A21)/SUMIFS('Poland Residential Energy Use'!$E:$E,'Poland Residential Energy Use'!$F:$F,$A21)</f>
        <v>10.278317219953308</v>
      </c>
      <c r="F21" s="33">
        <f>F3*SUMIFS('Poland Residential Energy Use'!$E$18:$E$31,'Poland Residential Energy Use'!$F$18:$F$31,$A21)/SUMIFS('Poland Residential Energy Use'!$E:$E,'Poland Residential Energy Use'!$F:$F,$A21)</f>
        <v>10.37980139471588</v>
      </c>
      <c r="G21" s="33">
        <f>G3*SUMIFS('Poland Residential Energy Use'!$E$18:$E$31,'Poland Residential Energy Use'!$F$18:$F$31,$A21)/SUMIFS('Poland Residential Energy Use'!$E:$E,'Poland Residential Energy Use'!$F:$F,$A21)</f>
        <v>10.481285569478453</v>
      </c>
      <c r="H21" s="33">
        <f>H3*SUMIFS('Poland Residential Energy Use'!$E$18:$E$31,'Poland Residential Energy Use'!$F$18:$F$31,$A21)/SUMIFS('Poland Residential Energy Use'!$E:$E,'Poland Residential Energy Use'!$F:$F,$A21)</f>
        <v>10.582769744241025</v>
      </c>
      <c r="I21" s="33">
        <f>I3*SUMIFS('Poland Residential Energy Use'!$E$18:$E$31,'Poland Residential Energy Use'!$F$18:$F$31,$A21)/SUMIFS('Poland Residential Energy Use'!$E:$E,'Poland Residential Energy Use'!$F:$F,$A21)</f>
        <v>10.684253919003595</v>
      </c>
      <c r="J21" s="33">
        <f>J3*SUMIFS('Poland Residential Energy Use'!$E$18:$E$31,'Poland Residential Energy Use'!$F$18:$F$31,$A21)/SUMIFS('Poland Residential Energy Use'!$E:$E,'Poland Residential Energy Use'!$F:$F,$A21)</f>
        <v>10.78573809376617</v>
      </c>
      <c r="K21" s="33">
        <f>K3*SUMIFS('Poland Residential Energy Use'!$E$18:$E$31,'Poland Residential Energy Use'!$F$18:$F$31,$A21)/SUMIFS('Poland Residential Energy Use'!$E:$E,'Poland Residential Energy Use'!$F:$F,$A21)</f>
        <v>10.887222268528742</v>
      </c>
      <c r="L21" s="33">
        <f>L3*SUMIFS('Poland Residential Energy Use'!$E$18:$E$31,'Poland Residential Energy Use'!$F$18:$F$31,$A21)/SUMIFS('Poland Residential Energy Use'!$E:$E,'Poland Residential Energy Use'!$F:$F,$A21)</f>
        <v>10.988706443291312</v>
      </c>
      <c r="M21" s="33">
        <f>M3*SUMIFS('Poland Residential Energy Use'!$E$18:$E$31,'Poland Residential Energy Use'!$F$18:$F$31,$A21)/SUMIFS('Poland Residential Energy Use'!$E:$E,'Poland Residential Energy Use'!$F:$F,$A21)</f>
        <v>11.074359086790924</v>
      </c>
      <c r="N21" s="33">
        <f>N3*SUMIFS('Poland Residential Energy Use'!$E$18:$E$31,'Poland Residential Energy Use'!$F$18:$F$31,$A21)/SUMIFS('Poland Residential Energy Use'!$E:$E,'Poland Residential Energy Use'!$F:$F,$A21)</f>
        <v>11.160011730290535</v>
      </c>
      <c r="O21" s="33">
        <f>O3*SUMIFS('Poland Residential Energy Use'!$E$18:$E$31,'Poland Residential Energy Use'!$F$18:$F$31,$A21)/SUMIFS('Poland Residential Energy Use'!$E:$E,'Poland Residential Energy Use'!$F:$F,$A21)</f>
        <v>11.245664373790145</v>
      </c>
      <c r="P21" s="33">
        <f>P3*SUMIFS('Poland Residential Energy Use'!$E$18:$E$31,'Poland Residential Energy Use'!$F$18:$F$31,$A21)/SUMIFS('Poland Residential Energy Use'!$E:$E,'Poland Residential Energy Use'!$F:$F,$A21)</f>
        <v>11.331317017289757</v>
      </c>
      <c r="Q21" s="33">
        <f>Q3*SUMIFS('Poland Residential Energy Use'!$E$18:$E$31,'Poland Residential Energy Use'!$F$18:$F$31,$A21)/SUMIFS('Poland Residential Energy Use'!$E:$E,'Poland Residential Energy Use'!$F:$F,$A21)</f>
        <v>11.416969660789368</v>
      </c>
      <c r="R21" s="33">
        <f>R3*SUMIFS('Poland Residential Energy Use'!$E$18:$E$31,'Poland Residential Energy Use'!$F$18:$F$31,$A21)/SUMIFS('Poland Residential Energy Use'!$E:$E,'Poland Residential Energy Use'!$F:$F,$A21)</f>
        <v>11.502622304288979</v>
      </c>
      <c r="S21" s="33">
        <f>S3*SUMIFS('Poland Residential Energy Use'!$E$18:$E$31,'Poland Residential Energy Use'!$F$18:$F$31,$A21)/SUMIFS('Poland Residential Energy Use'!$E:$E,'Poland Residential Energy Use'!$F:$F,$A21)</f>
        <v>11.588274947788591</v>
      </c>
      <c r="T21" s="33">
        <f>T3*SUMIFS('Poland Residential Energy Use'!$E$18:$E$31,'Poland Residential Energy Use'!$F$18:$F$31,$A21)/SUMIFS('Poland Residential Energy Use'!$E:$E,'Poland Residential Energy Use'!$F:$F,$A21)</f>
        <v>11.673927591288201</v>
      </c>
      <c r="U21" s="33">
        <f>U3*SUMIFS('Poland Residential Energy Use'!$E$18:$E$31,'Poland Residential Energy Use'!$F$18:$F$31,$A21)/SUMIFS('Poland Residential Energy Use'!$E:$E,'Poland Residential Energy Use'!$F:$F,$A21)</f>
        <v>11.759580234787812</v>
      </c>
      <c r="V21" s="33">
        <f>V3*SUMIFS('Poland Residential Energy Use'!$E$18:$E$31,'Poland Residential Energy Use'!$F$18:$F$31,$A21)/SUMIFS('Poland Residential Energy Use'!$E:$E,'Poland Residential Energy Use'!$F:$F,$A21)</f>
        <v>11.845232878287424</v>
      </c>
      <c r="W21" s="33">
        <f>W3*SUMIFS('Poland Residential Energy Use'!$E$18:$E$31,'Poland Residential Energy Use'!$F$18:$F$31,$A21)/SUMIFS('Poland Residential Energy Use'!$E:$E,'Poland Residential Energy Use'!$F:$F,$A21)</f>
        <v>11.850104118676025</v>
      </c>
      <c r="X21" s="33">
        <f>X3*SUMIFS('Poland Residential Energy Use'!$E$18:$E$31,'Poland Residential Energy Use'!$F$18:$F$31,$A21)/SUMIFS('Poland Residential Energy Use'!$E:$E,'Poland Residential Energy Use'!$F:$F,$A21)</f>
        <v>11.85497535906463</v>
      </c>
      <c r="Y21" s="33">
        <f>Y3*SUMIFS('Poland Residential Energy Use'!$E$18:$E$31,'Poland Residential Energy Use'!$F$18:$F$31,$A21)/SUMIFS('Poland Residential Energy Use'!$E:$E,'Poland Residential Energy Use'!$F:$F,$A21)</f>
        <v>11.859846599453233</v>
      </c>
      <c r="Z21" s="33">
        <f>Z3*SUMIFS('Poland Residential Energy Use'!$E$18:$E$31,'Poland Residential Energy Use'!$F$18:$F$31,$A21)/SUMIFS('Poland Residential Energy Use'!$E:$E,'Poland Residential Energy Use'!$F:$F,$A21)</f>
        <v>11.864717839841838</v>
      </c>
      <c r="AA21" s="33">
        <f>AA3*SUMIFS('Poland Residential Energy Use'!$E$18:$E$31,'Poland Residential Energy Use'!$F$18:$F$31,$A21)/SUMIFS('Poland Residential Energy Use'!$E:$E,'Poland Residential Energy Use'!$F:$F,$A21)</f>
        <v>11.86958908023044</v>
      </c>
      <c r="AB21" s="33">
        <f>AB3*SUMIFS('Poland Residential Energy Use'!$E$18:$E$31,'Poland Residential Energy Use'!$F$18:$F$31,$A21)/SUMIFS('Poland Residential Energy Use'!$E:$E,'Poland Residential Energy Use'!$F:$F,$A21)</f>
        <v>11.874460320619045</v>
      </c>
      <c r="AC21" s="33">
        <f>AC3*SUMIFS('Poland Residential Energy Use'!$E$18:$E$31,'Poland Residential Energy Use'!$F$18:$F$31,$A21)/SUMIFS('Poland Residential Energy Use'!$E:$E,'Poland Residential Energy Use'!$F:$F,$A21)</f>
        <v>11.879331561007648</v>
      </c>
      <c r="AD21" s="33">
        <f>AD3*SUMIFS('Poland Residential Energy Use'!$E$18:$E$31,'Poland Residential Energy Use'!$F$18:$F$31,$A21)/SUMIFS('Poland Residential Energy Use'!$E:$E,'Poland Residential Energy Use'!$F:$F,$A21)</f>
        <v>11.884202801396251</v>
      </c>
      <c r="AE21" s="33">
        <f>AE3*SUMIFS('Poland Residential Energy Use'!$E$18:$E$31,'Poland Residential Energy Use'!$F$18:$F$31,$A21)/SUMIFS('Poland Residential Energy Use'!$E:$E,'Poland Residential Energy Use'!$F:$F,$A21)</f>
        <v>11.889074041784855</v>
      </c>
      <c r="AF21" s="33">
        <f>AF3*SUMIFS('Poland Residential Energy Use'!$E$18:$E$31,'Poland Residential Energy Use'!$F$18:$F$31,$A21)/SUMIFS('Poland Residential Energy Use'!$E:$E,'Poland Residential Energy Use'!$F:$F,$A21)</f>
        <v>11.893945282173458</v>
      </c>
      <c r="AG21" s="33">
        <f>AG3*SUMIFS('Poland Residential Energy Use'!$E$18:$E$31,'Poland Residential Energy Use'!$F$18:$F$31,$A21)/SUMIFS('Poland Residential Energy Use'!$E:$E,'Poland Residential Energy Use'!$F:$F,$A21)</f>
        <v>11.852945675569378</v>
      </c>
      <c r="AH21" s="33">
        <f>AH3*SUMIFS('Poland Residential Energy Use'!$E$18:$E$31,'Poland Residential Energy Use'!$F$18:$F$31,$A21)/SUMIFS('Poland Residential Energy Use'!$E:$E,'Poland Residential Energy Use'!$F:$F,$A21)</f>
        <v>11.811946068965298</v>
      </c>
      <c r="AI21" s="33">
        <f>AI3*SUMIFS('Poland Residential Energy Use'!$E$18:$E$31,'Poland Residential Energy Use'!$F$18:$F$31,$A21)/SUMIFS('Poland Residential Energy Use'!$E:$E,'Poland Residential Energy Use'!$F:$F,$A21)</f>
        <v>11.77094646236122</v>
      </c>
      <c r="AJ21" s="33">
        <f>AJ3*SUMIFS('Poland Residential Energy Use'!$E$18:$E$31,'Poland Residential Energy Use'!$F$18:$F$31,$A21)/SUMIFS('Poland Residential Energy Use'!$E:$E,'Poland Residential Energy Use'!$F:$F,$A21)</f>
        <v>11.729946855757142</v>
      </c>
      <c r="AK21" s="33">
        <f>AK3*SUMIFS('Poland Residential Energy Use'!$E$18:$E$31,'Poland Residential Energy Use'!$F$18:$F$31,$A21)/SUMIFS('Poland Residential Energy Use'!$E:$E,'Poland Residential Energy Use'!$F:$F,$A21)</f>
        <v>11.688947249153061</v>
      </c>
      <c r="AL21" s="33">
        <f>AL3*SUMIFS('Poland Residential Energy Use'!$E$18:$E$31,'Poland Residential Energy Use'!$F$18:$F$31,$A21)/SUMIFS('Poland Residential Energy Use'!$E:$E,'Poland Residential Energy Use'!$F:$F,$A21)</f>
        <v>11.647947642548981</v>
      </c>
      <c r="AM21" s="33">
        <f>AM3*SUMIFS('Poland Residential Energy Use'!$E$18:$E$31,'Poland Residential Energy Use'!$F$18:$F$31,$A21)/SUMIFS('Poland Residential Energy Use'!$E:$E,'Poland Residential Energy Use'!$F:$F,$A21)</f>
        <v>11.606948035944903</v>
      </c>
      <c r="AN21" s="33">
        <f>AN3*SUMIFS('Poland Residential Energy Use'!$E$18:$E$31,'Poland Residential Energy Use'!$F$18:$F$31,$A21)/SUMIFS('Poland Residential Energy Use'!$E:$E,'Poland Residential Energy Use'!$F:$F,$A21)</f>
        <v>11.565948429340823</v>
      </c>
      <c r="AO21" s="33">
        <f>AO3*SUMIFS('Poland Residential Energy Use'!$E$18:$E$31,'Poland Residential Energy Use'!$F$18:$F$31,$A21)/SUMIFS('Poland Residential Energy Use'!$E:$E,'Poland Residential Energy Use'!$F:$F,$A21)</f>
        <v>11.524948822736745</v>
      </c>
      <c r="AP21" s="33">
        <f>AP3*SUMIFS('Poland Residential Energy Use'!$E$18:$E$31,'Poland Residential Energy Use'!$F$18:$F$31,$A21)/SUMIFS('Poland Residential Energy Use'!$E:$E,'Poland Residential Energy Use'!$F:$F,$A21)</f>
        <v>11.483949216132666</v>
      </c>
    </row>
    <row r="22" spans="1:42">
      <c r="A22" s="1" t="s">
        <v>71</v>
      </c>
      <c r="B22" s="33">
        <f>B4*SUMIFS('Poland Residential Energy Use'!$E$18:$E$31,'Poland Residential Energy Use'!$F$18:$F$31,$A22)/SUMIFS('Poland Residential Energy Use'!$E:$E,'Poland Residential Energy Use'!$F:$F,$A22)</f>
        <v>40.107780352078294</v>
      </c>
      <c r="C22" s="33">
        <f>C4*SUMIFS('Poland Residential Energy Use'!$E$18:$E$31,'Poland Residential Energy Use'!$F$18:$F$31,$A22)/SUMIFS('Poland Residential Energy Use'!$E:$E,'Poland Residential Energy Use'!$F:$F,$A22)</f>
        <v>40.515877425257763</v>
      </c>
      <c r="D22" s="33">
        <f>D4*SUMIFS('Poland Residential Energy Use'!$E$18:$E$31,'Poland Residential Energy Use'!$F$18:$F$31,$A22)/SUMIFS('Poland Residential Energy Use'!$E:$E,'Poland Residential Energy Use'!$F:$F,$A22)</f>
        <v>40.923974498437232</v>
      </c>
      <c r="E22" s="33">
        <f>E4*SUMIFS('Poland Residential Energy Use'!$E$18:$E$31,'Poland Residential Energy Use'!$F$18:$F$31,$A22)/SUMIFS('Poland Residential Energy Use'!$E:$E,'Poland Residential Energy Use'!$F:$F,$A22)</f>
        <v>41.332071571616702</v>
      </c>
      <c r="F22" s="33">
        <f>F4*SUMIFS('Poland Residential Energy Use'!$E$18:$E$31,'Poland Residential Energy Use'!$F$18:$F$31,$A22)/SUMIFS('Poland Residential Energy Use'!$E:$E,'Poland Residential Energy Use'!$F:$F,$A22)</f>
        <v>41.740168644796171</v>
      </c>
      <c r="G22" s="33">
        <f>G4*SUMIFS('Poland Residential Energy Use'!$E$18:$E$31,'Poland Residential Energy Use'!$F$18:$F$31,$A22)/SUMIFS('Poland Residential Energy Use'!$E:$E,'Poland Residential Energy Use'!$F:$F,$A22)</f>
        <v>42.148265717975647</v>
      </c>
      <c r="H22" s="33">
        <f>H4*SUMIFS('Poland Residential Energy Use'!$E$18:$E$31,'Poland Residential Energy Use'!$F$18:$F$31,$A22)/SUMIFS('Poland Residential Energy Use'!$E:$E,'Poland Residential Energy Use'!$F:$F,$A22)</f>
        <v>42.556362791155117</v>
      </c>
      <c r="I22" s="33">
        <f>I4*SUMIFS('Poland Residential Energy Use'!$E$18:$E$31,'Poland Residential Energy Use'!$F$18:$F$31,$A22)/SUMIFS('Poland Residential Energy Use'!$E:$E,'Poland Residential Energy Use'!$F:$F,$A22)</f>
        <v>42.964459864334572</v>
      </c>
      <c r="J22" s="33">
        <f>J4*SUMIFS('Poland Residential Energy Use'!$E$18:$E$31,'Poland Residential Energy Use'!$F$18:$F$31,$A22)/SUMIFS('Poland Residential Energy Use'!$E:$E,'Poland Residential Energy Use'!$F:$F,$A22)</f>
        <v>43.372556937514048</v>
      </c>
      <c r="K22" s="33">
        <f>K4*SUMIFS('Poland Residential Energy Use'!$E$18:$E$31,'Poland Residential Energy Use'!$F$18:$F$31,$A22)/SUMIFS('Poland Residential Energy Use'!$E:$E,'Poland Residential Energy Use'!$F:$F,$A22)</f>
        <v>43.780654010693517</v>
      </c>
      <c r="L22" s="33">
        <f>L4*SUMIFS('Poland Residential Energy Use'!$E$18:$E$31,'Poland Residential Energy Use'!$F$18:$F$31,$A22)/SUMIFS('Poland Residential Energy Use'!$E:$E,'Poland Residential Energy Use'!$F:$F,$A22)</f>
        <v>44.188751083872987</v>
      </c>
      <c r="M22" s="33">
        <f>M4*SUMIFS('Poland Residential Energy Use'!$E$18:$E$31,'Poland Residential Energy Use'!$F$18:$F$31,$A22)/SUMIFS('Poland Residential Energy Use'!$E:$E,'Poland Residential Energy Use'!$F:$F,$A22)</f>
        <v>44.533185013636462</v>
      </c>
      <c r="N22" s="33">
        <f>N4*SUMIFS('Poland Residential Energy Use'!$E$18:$E$31,'Poland Residential Energy Use'!$F$18:$F$31,$A22)/SUMIFS('Poland Residential Energy Use'!$E:$E,'Poland Residential Energy Use'!$F:$F,$A22)</f>
        <v>44.877618943399931</v>
      </c>
      <c r="O22" s="33">
        <f>O4*SUMIFS('Poland Residential Energy Use'!$E$18:$E$31,'Poland Residential Energy Use'!$F$18:$F$31,$A22)/SUMIFS('Poland Residential Energy Use'!$E:$E,'Poland Residential Energy Use'!$F:$F,$A22)</f>
        <v>45.222052873163406</v>
      </c>
      <c r="P22" s="33">
        <f>P4*SUMIFS('Poland Residential Energy Use'!$E$18:$E$31,'Poland Residential Energy Use'!$F$18:$F$31,$A22)/SUMIFS('Poland Residential Energy Use'!$E:$E,'Poland Residential Energy Use'!$F:$F,$A22)</f>
        <v>45.566486802926875</v>
      </c>
      <c r="Q22" s="33">
        <f>Q4*SUMIFS('Poland Residential Energy Use'!$E$18:$E$31,'Poland Residential Energy Use'!$F$18:$F$31,$A22)/SUMIFS('Poland Residential Energy Use'!$E:$E,'Poland Residential Energy Use'!$F:$F,$A22)</f>
        <v>45.91092073269035</v>
      </c>
      <c r="R22" s="33">
        <f>R4*SUMIFS('Poland Residential Energy Use'!$E$18:$E$31,'Poland Residential Energy Use'!$F$18:$F$31,$A22)/SUMIFS('Poland Residential Energy Use'!$E:$E,'Poland Residential Energy Use'!$F:$F,$A22)</f>
        <v>46.255354662453826</v>
      </c>
      <c r="S22" s="33">
        <f>S4*SUMIFS('Poland Residential Energy Use'!$E$18:$E$31,'Poland Residential Energy Use'!$F$18:$F$31,$A22)/SUMIFS('Poland Residential Energy Use'!$E:$E,'Poland Residential Energy Use'!$F:$F,$A22)</f>
        <v>46.599788592217294</v>
      </c>
      <c r="T22" s="33">
        <f>T4*SUMIFS('Poland Residential Energy Use'!$E$18:$E$31,'Poland Residential Energy Use'!$F$18:$F$31,$A22)/SUMIFS('Poland Residential Energy Use'!$E:$E,'Poland Residential Energy Use'!$F:$F,$A22)</f>
        <v>46.94422252198077</v>
      </c>
      <c r="U22" s="33">
        <f>U4*SUMIFS('Poland Residential Energy Use'!$E$18:$E$31,'Poland Residential Energy Use'!$F$18:$F$31,$A22)/SUMIFS('Poland Residential Energy Use'!$E:$E,'Poland Residential Energy Use'!$F:$F,$A22)</f>
        <v>47.288656451744238</v>
      </c>
      <c r="V22" s="33">
        <f>V4*SUMIFS('Poland Residential Energy Use'!$E$18:$E$31,'Poland Residential Energy Use'!$F$18:$F$31,$A22)/SUMIFS('Poland Residential Energy Use'!$E:$E,'Poland Residential Energy Use'!$F:$F,$A22)</f>
        <v>47.633090381507721</v>
      </c>
      <c r="W22" s="33">
        <f>W4*SUMIFS('Poland Residential Energy Use'!$E$18:$E$31,'Poland Residential Energy Use'!$F$18:$F$31,$A22)/SUMIFS('Poland Residential Energy Use'!$E:$E,'Poland Residential Energy Use'!$F:$F,$A22)</f>
        <v>47.652679041020335</v>
      </c>
      <c r="X22" s="33">
        <f>X4*SUMIFS('Poland Residential Energy Use'!$E$18:$E$31,'Poland Residential Energy Use'!$F$18:$F$31,$A22)/SUMIFS('Poland Residential Energy Use'!$E:$E,'Poland Residential Energy Use'!$F:$F,$A22)</f>
        <v>47.672267700532949</v>
      </c>
      <c r="Y22" s="33">
        <f>Y4*SUMIFS('Poland Residential Energy Use'!$E$18:$E$31,'Poland Residential Energy Use'!$F$18:$F$31,$A22)/SUMIFS('Poland Residential Energy Use'!$E:$E,'Poland Residential Energy Use'!$F:$F,$A22)</f>
        <v>47.691856360045563</v>
      </c>
      <c r="Z22" s="33">
        <f>Z4*SUMIFS('Poland Residential Energy Use'!$E$18:$E$31,'Poland Residential Energy Use'!$F$18:$F$31,$A22)/SUMIFS('Poland Residential Energy Use'!$E:$E,'Poland Residential Energy Use'!$F:$F,$A22)</f>
        <v>47.711445019558184</v>
      </c>
      <c r="AA22" s="33">
        <f>AA4*SUMIFS('Poland Residential Energy Use'!$E$18:$E$31,'Poland Residential Energy Use'!$F$18:$F$31,$A22)/SUMIFS('Poland Residential Energy Use'!$E:$E,'Poland Residential Energy Use'!$F:$F,$A22)</f>
        <v>47.731033679070784</v>
      </c>
      <c r="AB22" s="33">
        <f>AB4*SUMIFS('Poland Residential Energy Use'!$E$18:$E$31,'Poland Residential Energy Use'!$F$18:$F$31,$A22)/SUMIFS('Poland Residential Energy Use'!$E:$E,'Poland Residential Energy Use'!$F:$F,$A22)</f>
        <v>47.750622338583398</v>
      </c>
      <c r="AC22" s="33">
        <f>AC4*SUMIFS('Poland Residential Energy Use'!$E$18:$E$31,'Poland Residential Energy Use'!$F$18:$F$31,$A22)/SUMIFS('Poland Residential Energy Use'!$E:$E,'Poland Residential Energy Use'!$F:$F,$A22)</f>
        <v>47.770210998096026</v>
      </c>
      <c r="AD22" s="33">
        <f>AD4*SUMIFS('Poland Residential Energy Use'!$E$18:$E$31,'Poland Residential Energy Use'!$F$18:$F$31,$A22)/SUMIFS('Poland Residential Energy Use'!$E:$E,'Poland Residential Energy Use'!$F:$F,$A22)</f>
        <v>47.789799657608626</v>
      </c>
      <c r="AE22" s="33">
        <f>AE4*SUMIFS('Poland Residential Energy Use'!$E$18:$E$31,'Poland Residential Energy Use'!$F$18:$F$31,$A22)/SUMIFS('Poland Residential Energy Use'!$E:$E,'Poland Residential Energy Use'!$F:$F,$A22)</f>
        <v>47.809388317121254</v>
      </c>
      <c r="AF22" s="33">
        <f>AF4*SUMIFS('Poland Residential Energy Use'!$E$18:$E$31,'Poland Residential Energy Use'!$F$18:$F$31,$A22)/SUMIFS('Poland Residential Energy Use'!$E:$E,'Poland Residential Energy Use'!$F:$F,$A22)</f>
        <v>47.828976976633868</v>
      </c>
      <c r="AG22" s="33">
        <f>AG4*SUMIFS('Poland Residential Energy Use'!$E$18:$E$31,'Poland Residential Energy Use'!$F$18:$F$31,$A22)/SUMIFS('Poland Residential Energy Use'!$E:$E,'Poland Residential Energy Use'!$F:$F,$A22)</f>
        <v>47.664105759069351</v>
      </c>
      <c r="AH22" s="33">
        <f>AH4*SUMIFS('Poland Residential Energy Use'!$E$18:$E$31,'Poland Residential Energy Use'!$F$18:$F$31,$A22)/SUMIFS('Poland Residential Energy Use'!$E:$E,'Poland Residential Energy Use'!$F:$F,$A22)</f>
        <v>47.499234541504855</v>
      </c>
      <c r="AI22" s="33">
        <f>AI4*SUMIFS('Poland Residential Energy Use'!$E$18:$E$31,'Poland Residential Energy Use'!$F$18:$F$31,$A22)/SUMIFS('Poland Residential Energy Use'!$E:$E,'Poland Residential Energy Use'!$F:$F,$A22)</f>
        <v>47.334363323940345</v>
      </c>
      <c r="AJ22" s="33">
        <f>AJ4*SUMIFS('Poland Residential Energy Use'!$E$18:$E$31,'Poland Residential Energy Use'!$F$18:$F$31,$A22)/SUMIFS('Poland Residential Energy Use'!$E:$E,'Poland Residential Energy Use'!$F:$F,$A22)</f>
        <v>47.169492106375841</v>
      </c>
      <c r="AK22" s="33">
        <f>AK4*SUMIFS('Poland Residential Energy Use'!$E$18:$E$31,'Poland Residential Energy Use'!$F$18:$F$31,$A22)/SUMIFS('Poland Residential Energy Use'!$E:$E,'Poland Residential Energy Use'!$F:$F,$A22)</f>
        <v>47.004620888811331</v>
      </c>
      <c r="AL22" s="33">
        <f>AL4*SUMIFS('Poland Residential Energy Use'!$E$18:$E$31,'Poland Residential Energy Use'!$F$18:$F$31,$A22)/SUMIFS('Poland Residential Energy Use'!$E:$E,'Poland Residential Energy Use'!$F:$F,$A22)</f>
        <v>46.839749671246821</v>
      </c>
      <c r="AM22" s="33">
        <f>AM4*SUMIFS('Poland Residential Energy Use'!$E$18:$E$31,'Poland Residential Energy Use'!$F$18:$F$31,$A22)/SUMIFS('Poland Residential Energy Use'!$E:$E,'Poland Residential Energy Use'!$F:$F,$A22)</f>
        <v>46.674878453682318</v>
      </c>
      <c r="AN22" s="33">
        <f>AN4*SUMIFS('Poland Residential Energy Use'!$E$18:$E$31,'Poland Residential Energy Use'!$F$18:$F$31,$A22)/SUMIFS('Poland Residential Energy Use'!$E:$E,'Poland Residential Energy Use'!$F:$F,$A22)</f>
        <v>46.510007236117808</v>
      </c>
      <c r="AO22" s="33">
        <f>AO4*SUMIFS('Poland Residential Energy Use'!$E$18:$E$31,'Poland Residential Energy Use'!$F$18:$F$31,$A22)/SUMIFS('Poland Residential Energy Use'!$E:$E,'Poland Residential Energy Use'!$F:$F,$A22)</f>
        <v>46.345136018553305</v>
      </c>
      <c r="AP22" s="33">
        <f>AP4*SUMIFS('Poland Residential Energy Use'!$E$18:$E$31,'Poland Residential Energy Use'!$F$18:$F$31,$A22)/SUMIFS('Poland Residential Energy Use'!$E:$E,'Poland Residential Energy Use'!$F:$F,$A22)</f>
        <v>46.180264800988802</v>
      </c>
    </row>
    <row r="23" spans="1:42">
      <c r="A23" s="1" t="s">
        <v>72</v>
      </c>
      <c r="B23" s="33">
        <f>B5*SUMIFS('Poland Residential Energy Use'!$E$18:$E$31,'Poland Residential Energy Use'!$F$18:$F$31,$A23)/SUMIFS('Poland Residential Energy Use'!$E:$E,'Poland Residential Energy Use'!$F:$F,$A23)</f>
        <v>10.85842857850119</v>
      </c>
      <c r="C23" s="33">
        <f>C5*SUMIFS('Poland Residential Energy Use'!$E$18:$E$31,'Poland Residential Energy Use'!$F$18:$F$31,$A23)/SUMIFS('Poland Residential Energy Use'!$E:$E,'Poland Residential Energy Use'!$F:$F,$A23)</f>
        <v>10.968913199772061</v>
      </c>
      <c r="D23" s="33">
        <f>D5*SUMIFS('Poland Residential Energy Use'!$E$18:$E$31,'Poland Residential Energy Use'!$F$18:$F$31,$A23)/SUMIFS('Poland Residential Energy Use'!$E:$E,'Poland Residential Energy Use'!$F:$F,$A23)</f>
        <v>11.079397821042932</v>
      </c>
      <c r="E23" s="33">
        <f>E5*SUMIFS('Poland Residential Energy Use'!$E$18:$E$31,'Poland Residential Energy Use'!$F$18:$F$31,$A23)/SUMIFS('Poland Residential Energy Use'!$E:$E,'Poland Residential Energy Use'!$F:$F,$A23)</f>
        <v>11.189882442313802</v>
      </c>
      <c r="F23" s="33">
        <f>F5*SUMIFS('Poland Residential Energy Use'!$E$18:$E$31,'Poland Residential Energy Use'!$F$18:$F$31,$A23)/SUMIFS('Poland Residential Energy Use'!$E:$E,'Poland Residential Energy Use'!$F:$F,$A23)</f>
        <v>11.300367063584673</v>
      </c>
      <c r="G23" s="33">
        <f>G5*SUMIFS('Poland Residential Energy Use'!$E$18:$E$31,'Poland Residential Energy Use'!$F$18:$F$31,$A23)/SUMIFS('Poland Residential Energy Use'!$E:$E,'Poland Residential Energy Use'!$F:$F,$A23)</f>
        <v>11.410851684855546</v>
      </c>
      <c r="H23" s="33">
        <f>H5*SUMIFS('Poland Residential Energy Use'!$E$18:$E$31,'Poland Residential Energy Use'!$F$18:$F$31,$A23)/SUMIFS('Poland Residential Energy Use'!$E:$E,'Poland Residential Energy Use'!$F:$F,$A23)</f>
        <v>11.521336306126415</v>
      </c>
      <c r="I23" s="33">
        <f>I5*SUMIFS('Poland Residential Energy Use'!$E$18:$E$31,'Poland Residential Energy Use'!$F$18:$F$31,$A23)/SUMIFS('Poland Residential Energy Use'!$E:$E,'Poland Residential Energy Use'!$F:$F,$A23)</f>
        <v>11.631820927397287</v>
      </c>
      <c r="J23" s="33">
        <f>J5*SUMIFS('Poland Residential Energy Use'!$E$18:$E$31,'Poland Residential Energy Use'!$F$18:$F$31,$A23)/SUMIFS('Poland Residential Energy Use'!$E:$E,'Poland Residential Energy Use'!$F:$F,$A23)</f>
        <v>11.742305548668158</v>
      </c>
      <c r="K23" s="33">
        <f>K5*SUMIFS('Poland Residential Energy Use'!$E$18:$E$31,'Poland Residential Energy Use'!$F$18:$F$31,$A23)/SUMIFS('Poland Residential Energy Use'!$E:$E,'Poland Residential Energy Use'!$F:$F,$A23)</f>
        <v>11.852790169939027</v>
      </c>
      <c r="L23" s="33">
        <f>L5*SUMIFS('Poland Residential Energy Use'!$E$18:$E$31,'Poland Residential Energy Use'!$F$18:$F$31,$A23)/SUMIFS('Poland Residential Energy Use'!$E:$E,'Poland Residential Energy Use'!$F:$F,$A23)</f>
        <v>11.963274791209898</v>
      </c>
      <c r="M23" s="33">
        <f>M5*SUMIFS('Poland Residential Energy Use'!$E$18:$E$31,'Poland Residential Energy Use'!$F$18:$F$31,$A23)/SUMIFS('Poland Residential Energy Use'!$E:$E,'Poland Residential Energy Use'!$F:$F,$A23)</f>
        <v>12.056523811562512</v>
      </c>
      <c r="N23" s="33">
        <f>N5*SUMIFS('Poland Residential Energy Use'!$E$18:$E$31,'Poland Residential Energy Use'!$F$18:$F$31,$A23)/SUMIFS('Poland Residential Energy Use'!$E:$E,'Poland Residential Energy Use'!$F:$F,$A23)</f>
        <v>12.149772831915129</v>
      </c>
      <c r="O23" s="33">
        <f>O5*SUMIFS('Poland Residential Energy Use'!$E$18:$E$31,'Poland Residential Energy Use'!$F$18:$F$31,$A23)/SUMIFS('Poland Residential Energy Use'!$E:$E,'Poland Residential Energy Use'!$F:$F,$A23)</f>
        <v>12.243021852267745</v>
      </c>
      <c r="P23" s="33">
        <f>P5*SUMIFS('Poland Residential Energy Use'!$E$18:$E$31,'Poland Residential Energy Use'!$F$18:$F$31,$A23)/SUMIFS('Poland Residential Energy Use'!$E:$E,'Poland Residential Energy Use'!$F:$F,$A23)</f>
        <v>12.336270872620359</v>
      </c>
      <c r="Q23" s="33">
        <f>Q5*SUMIFS('Poland Residential Energy Use'!$E$18:$E$31,'Poland Residential Energy Use'!$F$18:$F$31,$A23)/SUMIFS('Poland Residential Energy Use'!$E:$E,'Poland Residential Energy Use'!$F:$F,$A23)</f>
        <v>12.429519892972973</v>
      </c>
      <c r="R23" s="33">
        <f>R5*SUMIFS('Poland Residential Energy Use'!$E$18:$E$31,'Poland Residential Energy Use'!$F$18:$F$31,$A23)/SUMIFS('Poland Residential Energy Use'!$E:$E,'Poland Residential Energy Use'!$F:$F,$A23)</f>
        <v>12.52276891332559</v>
      </c>
      <c r="S23" s="33">
        <f>S5*SUMIFS('Poland Residential Energy Use'!$E$18:$E$31,'Poland Residential Energy Use'!$F$18:$F$31,$A23)/SUMIFS('Poland Residential Energy Use'!$E:$E,'Poland Residential Energy Use'!$F:$F,$A23)</f>
        <v>12.616017933678206</v>
      </c>
      <c r="T23" s="33">
        <f>T5*SUMIFS('Poland Residential Energy Use'!$E$18:$E$31,'Poland Residential Energy Use'!$F$18:$F$31,$A23)/SUMIFS('Poland Residential Energy Use'!$E:$E,'Poland Residential Energy Use'!$F:$F,$A23)</f>
        <v>12.70926695403082</v>
      </c>
      <c r="U23" s="33">
        <f>U5*SUMIFS('Poland Residential Energy Use'!$E$18:$E$31,'Poland Residential Energy Use'!$F$18:$F$31,$A23)/SUMIFS('Poland Residential Energy Use'!$E:$E,'Poland Residential Energy Use'!$F:$F,$A23)</f>
        <v>12.802515974383434</v>
      </c>
      <c r="V23" s="33">
        <f>V5*SUMIFS('Poland Residential Energy Use'!$E$18:$E$31,'Poland Residential Energy Use'!$F$18:$F$31,$A23)/SUMIFS('Poland Residential Energy Use'!$E:$E,'Poland Residential Energy Use'!$F:$F,$A23)</f>
        <v>12.895764994736052</v>
      </c>
      <c r="W23" s="33">
        <f>W5*SUMIFS('Poland Residential Energy Use'!$E$18:$E$31,'Poland Residential Energy Use'!$F$18:$F$31,$A23)/SUMIFS('Poland Residential Energy Use'!$E:$E,'Poland Residential Energy Use'!$F:$F,$A23)</f>
        <v>12.901068256557053</v>
      </c>
      <c r="X23" s="33">
        <f>X5*SUMIFS('Poland Residential Energy Use'!$E$18:$E$31,'Poland Residential Energy Use'!$F$18:$F$31,$A23)/SUMIFS('Poland Residential Energy Use'!$E:$E,'Poland Residential Energy Use'!$F:$F,$A23)</f>
        <v>12.906371518378053</v>
      </c>
      <c r="Y23" s="33">
        <f>Y5*SUMIFS('Poland Residential Energy Use'!$E$18:$E$31,'Poland Residential Energy Use'!$F$18:$F$31,$A23)/SUMIFS('Poland Residential Energy Use'!$E:$E,'Poland Residential Energy Use'!$F:$F,$A23)</f>
        <v>12.911674780199057</v>
      </c>
      <c r="Z23" s="33">
        <f>Z5*SUMIFS('Poland Residential Energy Use'!$E$18:$E$31,'Poland Residential Energy Use'!$F$18:$F$31,$A23)/SUMIFS('Poland Residential Energy Use'!$E:$E,'Poland Residential Energy Use'!$F:$F,$A23)</f>
        <v>12.916978042020057</v>
      </c>
      <c r="AA23" s="33">
        <f>AA5*SUMIFS('Poland Residential Energy Use'!$E$18:$E$31,'Poland Residential Energy Use'!$F$18:$F$31,$A23)/SUMIFS('Poland Residential Energy Use'!$E:$E,'Poland Residential Energy Use'!$F:$F,$A23)</f>
        <v>12.922281303841061</v>
      </c>
      <c r="AB23" s="33">
        <f>AB5*SUMIFS('Poland Residential Energy Use'!$E$18:$E$31,'Poland Residential Energy Use'!$F$18:$F$31,$A23)/SUMIFS('Poland Residential Energy Use'!$E:$E,'Poland Residential Energy Use'!$F:$F,$A23)</f>
        <v>12.927584565662061</v>
      </c>
      <c r="AC23" s="33">
        <f>AC5*SUMIFS('Poland Residential Energy Use'!$E$18:$E$31,'Poland Residential Energy Use'!$F$18:$F$31,$A23)/SUMIFS('Poland Residential Energy Use'!$E:$E,'Poland Residential Energy Use'!$F:$F,$A23)</f>
        <v>12.932887827483063</v>
      </c>
      <c r="AD23" s="33">
        <f>AD5*SUMIFS('Poland Residential Energy Use'!$E$18:$E$31,'Poland Residential Energy Use'!$F$18:$F$31,$A23)/SUMIFS('Poland Residential Energy Use'!$E:$E,'Poland Residential Energy Use'!$F:$F,$A23)</f>
        <v>12.938191089304066</v>
      </c>
      <c r="AE23" s="33">
        <f>AE5*SUMIFS('Poland Residential Energy Use'!$E$18:$E$31,'Poland Residential Energy Use'!$F$18:$F$31,$A23)/SUMIFS('Poland Residential Energy Use'!$E:$E,'Poland Residential Energy Use'!$F:$F,$A23)</f>
        <v>12.943494351125066</v>
      </c>
      <c r="AF23" s="33">
        <f>AF5*SUMIFS('Poland Residential Energy Use'!$E$18:$E$31,'Poland Residential Energy Use'!$F$18:$F$31,$A23)/SUMIFS('Poland Residential Energy Use'!$E:$E,'Poland Residential Energy Use'!$F:$F,$A23)</f>
        <v>12.948797612946068</v>
      </c>
      <c r="AG23" s="33">
        <f>AG5*SUMIFS('Poland Residential Energy Use'!$E$18:$E$31,'Poland Residential Energy Use'!$F$18:$F$31,$A23)/SUMIFS('Poland Residential Energy Use'!$E:$E,'Poland Residential Energy Use'!$F:$F,$A23)</f>
        <v>12.904161825952636</v>
      </c>
      <c r="AH23" s="33">
        <f>AH5*SUMIFS('Poland Residential Energy Use'!$E$18:$E$31,'Poland Residential Energy Use'!$F$18:$F$31,$A23)/SUMIFS('Poland Residential Energy Use'!$E:$E,'Poland Residential Energy Use'!$F:$F,$A23)</f>
        <v>12.859526038959205</v>
      </c>
      <c r="AI23" s="33">
        <f>AI5*SUMIFS('Poland Residential Energy Use'!$E$18:$E$31,'Poland Residential Energy Use'!$F$18:$F$31,$A23)/SUMIFS('Poland Residential Energy Use'!$E:$E,'Poland Residential Energy Use'!$F:$F,$A23)</f>
        <v>12.814890251965773</v>
      </c>
      <c r="AJ23" s="33">
        <f>AJ5*SUMIFS('Poland Residential Energy Use'!$E$18:$E$31,'Poland Residential Energy Use'!$F$18:$F$31,$A23)/SUMIFS('Poland Residential Energy Use'!$E:$E,'Poland Residential Energy Use'!$F:$F,$A23)</f>
        <v>12.770254464972341</v>
      </c>
      <c r="AK23" s="33">
        <f>AK5*SUMIFS('Poland Residential Energy Use'!$E$18:$E$31,'Poland Residential Energy Use'!$F$18:$F$31,$A23)/SUMIFS('Poland Residential Energy Use'!$E:$E,'Poland Residential Energy Use'!$F:$F,$A23)</f>
        <v>12.725618677978908</v>
      </c>
      <c r="AL23" s="33">
        <f>AL5*SUMIFS('Poland Residential Energy Use'!$E$18:$E$31,'Poland Residential Energy Use'!$F$18:$F$31,$A23)/SUMIFS('Poland Residential Energy Use'!$E:$E,'Poland Residential Energy Use'!$F:$F,$A23)</f>
        <v>12.680982890985476</v>
      </c>
      <c r="AM23" s="33">
        <f>AM5*SUMIFS('Poland Residential Energy Use'!$E$18:$E$31,'Poland Residential Energy Use'!$F$18:$F$31,$A23)/SUMIFS('Poland Residential Energy Use'!$E:$E,'Poland Residential Energy Use'!$F:$F,$A23)</f>
        <v>12.636347103992044</v>
      </c>
      <c r="AN23" s="33">
        <f>AN5*SUMIFS('Poland Residential Energy Use'!$E$18:$E$31,'Poland Residential Energy Use'!$F$18:$F$31,$A23)/SUMIFS('Poland Residential Energy Use'!$E:$E,'Poland Residential Energy Use'!$F:$F,$A23)</f>
        <v>12.591711316998612</v>
      </c>
      <c r="AO23" s="33">
        <f>AO5*SUMIFS('Poland Residential Energy Use'!$E$18:$E$31,'Poland Residential Energy Use'!$F$18:$F$31,$A23)/SUMIFS('Poland Residential Energy Use'!$E:$E,'Poland Residential Energy Use'!$F:$F,$A23)</f>
        <v>12.547075530005181</v>
      </c>
      <c r="AP23" s="33">
        <f>AP5*SUMIFS('Poland Residential Energy Use'!$E$18:$E$31,'Poland Residential Energy Use'!$F$18:$F$31,$A23)/SUMIFS('Poland Residential Energy Use'!$E:$E,'Poland Residential Energy Use'!$F:$F,$A23)</f>
        <v>12.502439743011749</v>
      </c>
    </row>
    <row r="24" spans="1:42">
      <c r="A24" s="1" t="s">
        <v>73</v>
      </c>
      <c r="B24" s="33">
        <f>B6*SUMIFS('Poland Residential Energy Use'!$E$18:$E$31,'Poland Residential Energy Use'!$F$18:$F$31,$A24)/SUMIFS('Poland Residential Energy Use'!$E:$E,'Poland Residential Energy Use'!$F:$F,$A24)</f>
        <v>0.28682929374593236</v>
      </c>
      <c r="C24" s="33">
        <f>C6*SUMIFS('Poland Residential Energy Use'!$E$18:$E$31,'Poland Residential Energy Use'!$F$18:$F$31,$A24)/SUMIFS('Poland Residential Energy Use'!$E:$E,'Poland Residential Energy Use'!$F:$F,$A24)</f>
        <v>0.28974778472828822</v>
      </c>
      <c r="D24" s="33">
        <f>D6*SUMIFS('Poland Residential Energy Use'!$E$18:$E$31,'Poland Residential Energy Use'!$F$18:$F$31,$A24)/SUMIFS('Poland Residential Energy Use'!$E:$E,'Poland Residential Energy Use'!$F:$F,$A24)</f>
        <v>0.29266627571064407</v>
      </c>
      <c r="E24" s="33">
        <f>E6*SUMIFS('Poland Residential Energy Use'!$E$18:$E$31,'Poland Residential Energy Use'!$F$18:$F$31,$A24)/SUMIFS('Poland Residential Energy Use'!$E:$E,'Poland Residential Energy Use'!$F:$F,$A24)</f>
        <v>0.29558476669299988</v>
      </c>
      <c r="F24" s="33">
        <f>F6*SUMIFS('Poland Residential Energy Use'!$E$18:$E$31,'Poland Residential Energy Use'!$F$18:$F$31,$A24)/SUMIFS('Poland Residential Energy Use'!$E:$E,'Poland Residential Energy Use'!$F:$F,$A24)</f>
        <v>0.29850325767535568</v>
      </c>
      <c r="G24" s="33">
        <f>G6*SUMIFS('Poland Residential Energy Use'!$E$18:$E$31,'Poland Residential Energy Use'!$F$18:$F$31,$A24)/SUMIFS('Poland Residential Energy Use'!$E:$E,'Poland Residential Energy Use'!$F:$F,$A24)</f>
        <v>0.30142174865771154</v>
      </c>
      <c r="H24" s="33">
        <f>H6*SUMIFS('Poland Residential Energy Use'!$E$18:$E$31,'Poland Residential Energy Use'!$F$18:$F$31,$A24)/SUMIFS('Poland Residential Energy Use'!$E:$E,'Poland Residential Energy Use'!$F:$F,$A24)</f>
        <v>0.3043402396400674</v>
      </c>
      <c r="I24" s="33">
        <f>I6*SUMIFS('Poland Residential Energy Use'!$E$18:$E$31,'Poland Residential Energy Use'!$F$18:$F$31,$A24)/SUMIFS('Poland Residential Energy Use'!$E:$E,'Poland Residential Energy Use'!$F:$F,$A24)</f>
        <v>0.30725873062242326</v>
      </c>
      <c r="J24" s="33">
        <f>J6*SUMIFS('Poland Residential Energy Use'!$E$18:$E$31,'Poland Residential Energy Use'!$F$18:$F$31,$A24)/SUMIFS('Poland Residential Energy Use'!$E:$E,'Poland Residential Energy Use'!$F:$F,$A24)</f>
        <v>0.31017722160477906</v>
      </c>
      <c r="K24" s="33">
        <f>K6*SUMIFS('Poland Residential Energy Use'!$E$18:$E$31,'Poland Residential Energy Use'!$F$18:$F$31,$A24)/SUMIFS('Poland Residential Energy Use'!$E:$E,'Poland Residential Energy Use'!$F:$F,$A24)</f>
        <v>0.31309571258713492</v>
      </c>
      <c r="L24" s="33">
        <f>L6*SUMIFS('Poland Residential Energy Use'!$E$18:$E$31,'Poland Residential Energy Use'!$F$18:$F$31,$A24)/SUMIFS('Poland Residential Energy Use'!$E:$E,'Poland Residential Energy Use'!$F:$F,$A24)</f>
        <v>0.31601420356949073</v>
      </c>
      <c r="M24" s="33">
        <f>M6*SUMIFS('Poland Residential Energy Use'!$E$18:$E$31,'Poland Residential Energy Use'!$F$18:$F$31,$A24)/SUMIFS('Poland Residential Energy Use'!$E:$E,'Poland Residential Energy Use'!$F:$F,$A24)</f>
        <v>0.31847740995859913</v>
      </c>
      <c r="N24" s="33">
        <f>N6*SUMIFS('Poland Residential Energy Use'!$E$18:$E$31,'Poland Residential Energy Use'!$F$18:$F$31,$A24)/SUMIFS('Poland Residential Energy Use'!$E:$E,'Poland Residential Energy Use'!$F:$F,$A24)</f>
        <v>0.32094061634770743</v>
      </c>
      <c r="O24" s="33">
        <f>O6*SUMIFS('Poland Residential Energy Use'!$E$18:$E$31,'Poland Residential Energy Use'!$F$18:$F$31,$A24)/SUMIFS('Poland Residential Energy Use'!$E:$E,'Poland Residential Energy Use'!$F:$F,$A24)</f>
        <v>0.32340382273681573</v>
      </c>
      <c r="P24" s="33">
        <f>P6*SUMIFS('Poland Residential Energy Use'!$E$18:$E$31,'Poland Residential Energy Use'!$F$18:$F$31,$A24)/SUMIFS('Poland Residential Energy Use'!$E:$E,'Poland Residential Energy Use'!$F:$F,$A24)</f>
        <v>0.32586702912592413</v>
      </c>
      <c r="Q24" s="33">
        <f>Q6*SUMIFS('Poland Residential Energy Use'!$E$18:$E$31,'Poland Residential Energy Use'!$F$18:$F$31,$A24)/SUMIFS('Poland Residential Energy Use'!$E:$E,'Poland Residential Energy Use'!$F:$F,$A24)</f>
        <v>0.32833023551503243</v>
      </c>
      <c r="R24" s="33">
        <f>R6*SUMIFS('Poland Residential Energy Use'!$E$18:$E$31,'Poland Residential Energy Use'!$F$18:$F$31,$A24)/SUMIFS('Poland Residential Energy Use'!$E:$E,'Poland Residential Energy Use'!$F:$F,$A24)</f>
        <v>0.33079344190414078</v>
      </c>
      <c r="S24" s="33">
        <f>S6*SUMIFS('Poland Residential Energy Use'!$E$18:$E$31,'Poland Residential Energy Use'!$F$18:$F$31,$A24)/SUMIFS('Poland Residential Energy Use'!$E:$E,'Poland Residential Energy Use'!$F:$F,$A24)</f>
        <v>0.33325664829324908</v>
      </c>
      <c r="T24" s="33">
        <f>T6*SUMIFS('Poland Residential Energy Use'!$E$18:$E$31,'Poland Residential Energy Use'!$F$18:$F$31,$A24)/SUMIFS('Poland Residential Energy Use'!$E:$E,'Poland Residential Energy Use'!$F:$F,$A24)</f>
        <v>0.33571985468235743</v>
      </c>
      <c r="U24" s="33">
        <f>U6*SUMIFS('Poland Residential Energy Use'!$E$18:$E$31,'Poland Residential Energy Use'!$F$18:$F$31,$A24)/SUMIFS('Poland Residential Energy Use'!$E:$E,'Poland Residential Energy Use'!$F:$F,$A24)</f>
        <v>0.33818306107146573</v>
      </c>
      <c r="V24" s="33">
        <f>V6*SUMIFS('Poland Residential Energy Use'!$E$18:$E$31,'Poland Residential Energy Use'!$F$18:$F$31,$A24)/SUMIFS('Poland Residential Energy Use'!$E:$E,'Poland Residential Energy Use'!$F:$F,$A24)</f>
        <v>0.34064626746057408</v>
      </c>
      <c r="W24" s="33">
        <f>W6*SUMIFS('Poland Residential Energy Use'!$E$18:$E$31,'Poland Residential Energy Use'!$F$18:$F$31,$A24)/SUMIFS('Poland Residential Energy Use'!$E:$E,'Poland Residential Energy Use'!$F:$F,$A24)</f>
        <v>0.34078635502772719</v>
      </c>
      <c r="X24" s="33">
        <f>X6*SUMIFS('Poland Residential Energy Use'!$E$18:$E$31,'Poland Residential Energy Use'!$F$18:$F$31,$A24)/SUMIFS('Poland Residential Energy Use'!$E:$E,'Poland Residential Energy Use'!$F:$F,$A24)</f>
        <v>0.34092644259488031</v>
      </c>
      <c r="Y24" s="33">
        <f>Y6*SUMIFS('Poland Residential Energy Use'!$E$18:$E$31,'Poland Residential Energy Use'!$F$18:$F$31,$A24)/SUMIFS('Poland Residential Energy Use'!$E:$E,'Poland Residential Energy Use'!$F:$F,$A24)</f>
        <v>0.34106653016203337</v>
      </c>
      <c r="Z24" s="33">
        <f>Z6*SUMIFS('Poland Residential Energy Use'!$E$18:$E$31,'Poland Residential Energy Use'!$F$18:$F$31,$A24)/SUMIFS('Poland Residential Energy Use'!$E:$E,'Poland Residential Energy Use'!$F:$F,$A24)</f>
        <v>0.34120661772918648</v>
      </c>
      <c r="AA24" s="33">
        <f>AA6*SUMIFS('Poland Residential Energy Use'!$E$18:$E$31,'Poland Residential Energy Use'!$F$18:$F$31,$A24)/SUMIFS('Poland Residential Energy Use'!$E:$E,'Poland Residential Energy Use'!$F:$F,$A24)</f>
        <v>0.34134670529633948</v>
      </c>
      <c r="AB24" s="33">
        <f>AB6*SUMIFS('Poland Residential Energy Use'!$E$18:$E$31,'Poland Residential Energy Use'!$F$18:$F$31,$A24)/SUMIFS('Poland Residential Energy Use'!$E:$E,'Poland Residential Energy Use'!$F:$F,$A24)</f>
        <v>0.34148679286349259</v>
      </c>
      <c r="AC24" s="33">
        <f>AC6*SUMIFS('Poland Residential Energy Use'!$E$18:$E$31,'Poland Residential Energy Use'!$F$18:$F$31,$A24)/SUMIFS('Poland Residential Energy Use'!$E:$E,'Poland Residential Energy Use'!$F:$F,$A24)</f>
        <v>0.34162688043064565</v>
      </c>
      <c r="AD24" s="33">
        <f>AD6*SUMIFS('Poland Residential Energy Use'!$E$18:$E$31,'Poland Residential Energy Use'!$F$18:$F$31,$A24)/SUMIFS('Poland Residential Energy Use'!$E:$E,'Poland Residential Energy Use'!$F:$F,$A24)</f>
        <v>0.34176696799779877</v>
      </c>
      <c r="AE24" s="33">
        <f>AE6*SUMIFS('Poland Residential Energy Use'!$E$18:$E$31,'Poland Residential Energy Use'!$F$18:$F$31,$A24)/SUMIFS('Poland Residential Energy Use'!$E:$E,'Poland Residential Energy Use'!$F:$F,$A24)</f>
        <v>0.34190705556495182</v>
      </c>
      <c r="AF24" s="33">
        <f>AF6*SUMIFS('Poland Residential Energy Use'!$E$18:$E$31,'Poland Residential Energy Use'!$F$18:$F$31,$A24)/SUMIFS('Poland Residential Energy Use'!$E:$E,'Poland Residential Energy Use'!$F:$F,$A24)</f>
        <v>0.34204714313210494</v>
      </c>
      <c r="AG24" s="33">
        <f>AG6*SUMIFS('Poland Residential Energy Use'!$E$18:$E$31,'Poland Residential Energy Use'!$F$18:$F$31,$A24)/SUMIFS('Poland Residential Energy Use'!$E:$E,'Poland Residential Energy Use'!$F:$F,$A24)</f>
        <v>0.34086807277523312</v>
      </c>
      <c r="AH24" s="33">
        <f>AH6*SUMIFS('Poland Residential Energy Use'!$E$18:$E$31,'Poland Residential Energy Use'!$F$18:$F$31,$A24)/SUMIFS('Poland Residential Energy Use'!$E:$E,'Poland Residential Energy Use'!$F:$F,$A24)</f>
        <v>0.33968900241836136</v>
      </c>
      <c r="AI24" s="33">
        <f>AI6*SUMIFS('Poland Residential Energy Use'!$E$18:$E$31,'Poland Residential Energy Use'!$F$18:$F$31,$A24)/SUMIFS('Poland Residential Energy Use'!$E:$E,'Poland Residential Energy Use'!$F:$F,$A24)</f>
        <v>0.3385099320614896</v>
      </c>
      <c r="AJ24" s="33">
        <f>AJ6*SUMIFS('Poland Residential Energy Use'!$E$18:$E$31,'Poland Residential Energy Use'!$F$18:$F$31,$A24)/SUMIFS('Poland Residential Energy Use'!$E:$E,'Poland Residential Energy Use'!$F:$F,$A24)</f>
        <v>0.33733086170461785</v>
      </c>
      <c r="AK24" s="33">
        <f>AK6*SUMIFS('Poland Residential Energy Use'!$E$18:$E$31,'Poland Residential Energy Use'!$F$18:$F$31,$A24)/SUMIFS('Poland Residential Energy Use'!$E:$E,'Poland Residential Energy Use'!$F:$F,$A24)</f>
        <v>0.33615179134774609</v>
      </c>
      <c r="AL24" s="33">
        <f>AL6*SUMIFS('Poland Residential Energy Use'!$E$18:$E$31,'Poland Residential Energy Use'!$F$18:$F$31,$A24)/SUMIFS('Poland Residential Energy Use'!$E:$E,'Poland Residential Energy Use'!$F:$F,$A24)</f>
        <v>0.33497272099087433</v>
      </c>
      <c r="AM24" s="33">
        <f>AM6*SUMIFS('Poland Residential Energy Use'!$E$18:$E$31,'Poland Residential Energy Use'!$F$18:$F$31,$A24)/SUMIFS('Poland Residential Energy Use'!$E:$E,'Poland Residential Energy Use'!$F:$F,$A24)</f>
        <v>0.33379365063400251</v>
      </c>
      <c r="AN24" s="33">
        <f>AN6*SUMIFS('Poland Residential Energy Use'!$E$18:$E$31,'Poland Residential Energy Use'!$F$18:$F$31,$A24)/SUMIFS('Poland Residential Energy Use'!$E:$E,'Poland Residential Energy Use'!$F:$F,$A24)</f>
        <v>0.33261458027713081</v>
      </c>
      <c r="AO24" s="33">
        <f>AO6*SUMIFS('Poland Residential Energy Use'!$E$18:$E$31,'Poland Residential Energy Use'!$F$18:$F$31,$A24)/SUMIFS('Poland Residential Energy Use'!$E:$E,'Poland Residential Energy Use'!$F:$F,$A24)</f>
        <v>0.33143550992025905</v>
      </c>
      <c r="AP24" s="33">
        <f>AP6*SUMIFS('Poland Residential Energy Use'!$E$18:$E$31,'Poland Residential Energy Use'!$F$18:$F$31,$A24)/SUMIFS('Poland Residential Energy Use'!$E:$E,'Poland Residential Energy Use'!$F:$F,$A24)</f>
        <v>0.33025643956338724</v>
      </c>
    </row>
    <row r="25" spans="1:42">
      <c r="A25" s="1" t="s">
        <v>8</v>
      </c>
      <c r="B25" s="33">
        <f>B7*SUMIFS('Poland Residential Energy Use'!$E$18:$E$31,'Poland Residential Energy Use'!$F$18:$F$31,$A25)/SUMIFS('Poland Residential Energy Use'!$E:$E,'Poland Residential Energy Use'!$F:$F,$A25)</f>
        <v>0.36690099485954719</v>
      </c>
      <c r="C25" s="33">
        <f>C7*SUMIFS('Poland Residential Energy Use'!$E$18:$E$31,'Poland Residential Energy Use'!$F$18:$F$31,$A25)/SUMIFS('Poland Residential Energy Use'!$E:$E,'Poland Residential Energy Use'!$F:$F,$A25)</f>
        <v>0.37063421621546444</v>
      </c>
      <c r="D25" s="33">
        <f>D7*SUMIFS('Poland Residential Energy Use'!$E$18:$E$31,'Poland Residential Energy Use'!$F$18:$F$31,$A25)/SUMIFS('Poland Residential Energy Use'!$E:$E,'Poland Residential Energy Use'!$F:$F,$A25)</f>
        <v>0.37436743757138163</v>
      </c>
      <c r="E25" s="33">
        <f>E7*SUMIFS('Poland Residential Energy Use'!$E$18:$E$31,'Poland Residential Energy Use'!$F$18:$F$31,$A25)/SUMIFS('Poland Residential Energy Use'!$E:$E,'Poland Residential Energy Use'!$F:$F,$A25)</f>
        <v>0.37810065892729894</v>
      </c>
      <c r="F25" s="33">
        <f>F7*SUMIFS('Poland Residential Energy Use'!$E$18:$E$31,'Poland Residential Energy Use'!$F$18:$F$31,$A25)/SUMIFS('Poland Residential Energy Use'!$E:$E,'Poland Residential Energy Use'!$F:$F,$A25)</f>
        <v>0.38183388028321613</v>
      </c>
      <c r="G25" s="33">
        <f>G7*SUMIFS('Poland Residential Energy Use'!$E$18:$E$31,'Poland Residential Energy Use'!$F$18:$F$31,$A25)/SUMIFS('Poland Residential Energy Use'!$E:$E,'Poland Residential Energy Use'!$F:$F,$A25)</f>
        <v>0.38556710163913344</v>
      </c>
      <c r="H25" s="33">
        <f>H7*SUMIFS('Poland Residential Energy Use'!$E$18:$E$31,'Poland Residential Energy Use'!$F$18:$F$31,$A25)/SUMIFS('Poland Residential Energy Use'!$E:$E,'Poland Residential Energy Use'!$F:$F,$A25)</f>
        <v>0.38930032299505068</v>
      </c>
      <c r="I25" s="33">
        <f>I7*SUMIFS('Poland Residential Energy Use'!$E$18:$E$31,'Poland Residential Energy Use'!$F$18:$F$31,$A25)/SUMIFS('Poland Residential Energy Use'!$E:$E,'Poland Residential Energy Use'!$F:$F,$A25)</f>
        <v>0.39303354435096788</v>
      </c>
      <c r="J25" s="33">
        <f>J7*SUMIFS('Poland Residential Energy Use'!$E$18:$E$31,'Poland Residential Energy Use'!$F$18:$F$31,$A25)/SUMIFS('Poland Residential Energy Use'!$E:$E,'Poland Residential Energy Use'!$F:$F,$A25)</f>
        <v>0.39676676570688518</v>
      </c>
      <c r="K25" s="33">
        <f>K7*SUMIFS('Poland Residential Energy Use'!$E$18:$E$31,'Poland Residential Energy Use'!$F$18:$F$31,$A25)/SUMIFS('Poland Residential Energy Use'!$E:$E,'Poland Residential Energy Use'!$F:$F,$A25)</f>
        <v>0.40049998706280238</v>
      </c>
      <c r="L25" s="33">
        <f>L7*SUMIFS('Poland Residential Energy Use'!$E$18:$E$31,'Poland Residential Energy Use'!$F$18:$F$31,$A25)/SUMIFS('Poland Residential Energy Use'!$E:$E,'Poland Residential Energy Use'!$F:$F,$A25)</f>
        <v>0.40423320841871963</v>
      </c>
      <c r="M25" s="33">
        <f>M7*SUMIFS('Poland Residential Energy Use'!$E$18:$E$31,'Poland Residential Energy Use'!$F$18:$F$31,$A25)/SUMIFS('Poland Residential Energy Use'!$E:$E,'Poland Residential Energy Use'!$F:$F,$A25)</f>
        <v>0.40738404724311378</v>
      </c>
      <c r="N25" s="33">
        <f>N7*SUMIFS('Poland Residential Energy Use'!$E$18:$E$31,'Poland Residential Energy Use'!$F$18:$F$31,$A25)/SUMIFS('Poland Residential Energy Use'!$E:$E,'Poland Residential Energy Use'!$F:$F,$A25)</f>
        <v>0.41053488606750799</v>
      </c>
      <c r="O25" s="33">
        <f>O7*SUMIFS('Poland Residential Energy Use'!$E$18:$E$31,'Poland Residential Energy Use'!$F$18:$F$31,$A25)/SUMIFS('Poland Residential Energy Use'!$E:$E,'Poland Residential Energy Use'!$F:$F,$A25)</f>
        <v>0.41368572489190208</v>
      </c>
      <c r="P25" s="33">
        <f>P7*SUMIFS('Poland Residential Energy Use'!$E$18:$E$31,'Poland Residential Energy Use'!$F$18:$F$31,$A25)/SUMIFS('Poland Residential Energy Use'!$E:$E,'Poland Residential Energy Use'!$F:$F,$A25)</f>
        <v>0.41683656371629629</v>
      </c>
      <c r="Q25" s="33">
        <f>Q7*SUMIFS('Poland Residential Energy Use'!$E$18:$E$31,'Poland Residential Energy Use'!$F$18:$F$31,$A25)/SUMIFS('Poland Residential Energy Use'!$E:$E,'Poland Residential Energy Use'!$F:$F,$A25)</f>
        <v>0.4199874025406905</v>
      </c>
      <c r="R25" s="33">
        <f>R7*SUMIFS('Poland Residential Energy Use'!$E$18:$E$31,'Poland Residential Energy Use'!$F$18:$F$31,$A25)/SUMIFS('Poland Residential Energy Use'!$E:$E,'Poland Residential Energy Use'!$F:$F,$A25)</f>
        <v>0.4231382413650846</v>
      </c>
      <c r="S25" s="33">
        <f>S7*SUMIFS('Poland Residential Energy Use'!$E$18:$E$31,'Poland Residential Energy Use'!$F$18:$F$31,$A25)/SUMIFS('Poland Residential Energy Use'!$E:$E,'Poland Residential Energy Use'!$F:$F,$A25)</f>
        <v>0.42628908018947875</v>
      </c>
      <c r="T25" s="33">
        <f>T7*SUMIFS('Poland Residential Energy Use'!$E$18:$E$31,'Poland Residential Energy Use'!$F$18:$F$31,$A25)/SUMIFS('Poland Residential Energy Use'!$E:$E,'Poland Residential Energy Use'!$F:$F,$A25)</f>
        <v>0.42943991901387291</v>
      </c>
      <c r="U25" s="33">
        <f>U7*SUMIFS('Poland Residential Energy Use'!$E$18:$E$31,'Poland Residential Energy Use'!$F$18:$F$31,$A25)/SUMIFS('Poland Residential Energy Use'!$E:$E,'Poland Residential Energy Use'!$F:$F,$A25)</f>
        <v>0.43259075783826706</v>
      </c>
      <c r="V25" s="33">
        <f>V7*SUMIFS('Poland Residential Energy Use'!$E$18:$E$31,'Poland Residential Energy Use'!$F$18:$F$31,$A25)/SUMIFS('Poland Residential Energy Use'!$E:$E,'Poland Residential Energy Use'!$F:$F,$A25)</f>
        <v>0.43574159666266127</v>
      </c>
      <c r="W25" s="33">
        <f>W7*SUMIFS('Poland Residential Energy Use'!$E$18:$E$31,'Poland Residential Energy Use'!$F$18:$F$31,$A25)/SUMIFS('Poland Residential Energy Use'!$E:$E,'Poland Residential Energy Use'!$F:$F,$A25)</f>
        <v>0.43592079128774525</v>
      </c>
      <c r="X25" s="33">
        <f>X7*SUMIFS('Poland Residential Energy Use'!$E$18:$E$31,'Poland Residential Energy Use'!$F$18:$F$31,$A25)/SUMIFS('Poland Residential Energy Use'!$E:$E,'Poland Residential Energy Use'!$F:$F,$A25)</f>
        <v>0.43609998591282939</v>
      </c>
      <c r="Y25" s="33">
        <f>Y7*SUMIFS('Poland Residential Energy Use'!$E$18:$E$31,'Poland Residential Energy Use'!$F$18:$F$31,$A25)/SUMIFS('Poland Residential Energy Use'!$E:$E,'Poland Residential Energy Use'!$F:$F,$A25)</f>
        <v>0.43627918053791337</v>
      </c>
      <c r="Z25" s="33">
        <f>Z7*SUMIFS('Poland Residential Energy Use'!$E$18:$E$31,'Poland Residential Energy Use'!$F$18:$F$31,$A25)/SUMIFS('Poland Residential Energy Use'!$E:$E,'Poland Residential Energy Use'!$F:$F,$A25)</f>
        <v>0.43645837516299735</v>
      </c>
      <c r="AA25" s="33">
        <f>AA7*SUMIFS('Poland Residential Energy Use'!$E$18:$E$31,'Poland Residential Energy Use'!$F$18:$F$31,$A25)/SUMIFS('Poland Residential Energy Use'!$E:$E,'Poland Residential Energy Use'!$F:$F,$A25)</f>
        <v>0.43663756978808149</v>
      </c>
      <c r="AB25" s="33">
        <f>AB7*SUMIFS('Poland Residential Energy Use'!$E$18:$E$31,'Poland Residential Energy Use'!$F$18:$F$31,$A25)/SUMIFS('Poland Residential Energy Use'!$E:$E,'Poland Residential Energy Use'!$F:$F,$A25)</f>
        <v>0.43681676441316547</v>
      </c>
      <c r="AC25" s="33">
        <f>AC7*SUMIFS('Poland Residential Energy Use'!$E$18:$E$31,'Poland Residential Energy Use'!$F$18:$F$31,$A25)/SUMIFS('Poland Residential Energy Use'!$E:$E,'Poland Residential Energy Use'!$F:$F,$A25)</f>
        <v>0.4369959590382495</v>
      </c>
      <c r="AD25" s="33">
        <f>AD7*SUMIFS('Poland Residential Energy Use'!$E$18:$E$31,'Poland Residential Energy Use'!$F$18:$F$31,$A25)/SUMIFS('Poland Residential Energy Use'!$E:$E,'Poland Residential Energy Use'!$F:$F,$A25)</f>
        <v>0.43717515366333348</v>
      </c>
      <c r="AE25" s="33">
        <f>AE7*SUMIFS('Poland Residential Energy Use'!$E$18:$E$31,'Poland Residential Energy Use'!$F$18:$F$31,$A25)/SUMIFS('Poland Residential Energy Use'!$E:$E,'Poland Residential Energy Use'!$F:$F,$A25)</f>
        <v>0.43735434828841752</v>
      </c>
      <c r="AF25" s="33">
        <f>AF7*SUMIFS('Poland Residential Energy Use'!$E$18:$E$31,'Poland Residential Energy Use'!$F$18:$F$31,$A25)/SUMIFS('Poland Residential Energy Use'!$E:$E,'Poland Residential Energy Use'!$F:$F,$A25)</f>
        <v>0.43753354291350161</v>
      </c>
      <c r="AG25" s="33">
        <f>AG7*SUMIFS('Poland Residential Energy Use'!$E$18:$E$31,'Poland Residential Energy Use'!$F$18:$F$31,$A25)/SUMIFS('Poland Residential Energy Use'!$E:$E,'Poland Residential Energy Use'!$F:$F,$A25)</f>
        <v>0.43602532148571099</v>
      </c>
      <c r="AH25" s="33">
        <f>AH7*SUMIFS('Poland Residential Energy Use'!$E$18:$E$31,'Poland Residential Energy Use'!$F$18:$F$31,$A25)/SUMIFS('Poland Residential Energy Use'!$E:$E,'Poland Residential Energy Use'!$F:$F,$A25)</f>
        <v>0.43451710005792044</v>
      </c>
      <c r="AI25" s="33">
        <f>AI7*SUMIFS('Poland Residential Energy Use'!$E$18:$E$31,'Poland Residential Energy Use'!$F$18:$F$31,$A25)/SUMIFS('Poland Residential Energy Use'!$E:$E,'Poland Residential Energy Use'!$F:$F,$A25)</f>
        <v>0.43300887863012988</v>
      </c>
      <c r="AJ25" s="33">
        <f>AJ7*SUMIFS('Poland Residential Energy Use'!$E$18:$E$31,'Poland Residential Energy Use'!$F$18:$F$31,$A25)/SUMIFS('Poland Residential Energy Use'!$E:$E,'Poland Residential Energy Use'!$F:$F,$A25)</f>
        <v>0.43150065720233932</v>
      </c>
      <c r="AK25" s="33">
        <f>AK7*SUMIFS('Poland Residential Energy Use'!$E$18:$E$31,'Poland Residential Energy Use'!$F$18:$F$31,$A25)/SUMIFS('Poland Residential Energy Use'!$E:$E,'Poland Residential Energy Use'!$F:$F,$A25)</f>
        <v>0.42999243577454871</v>
      </c>
      <c r="AL25" s="33">
        <f>AL7*SUMIFS('Poland Residential Energy Use'!$E$18:$E$31,'Poland Residential Energy Use'!$F$18:$F$31,$A25)/SUMIFS('Poland Residential Energy Use'!$E:$E,'Poland Residential Energy Use'!$F:$F,$A25)</f>
        <v>0.4284842143467581</v>
      </c>
      <c r="AM25" s="33">
        <f>AM7*SUMIFS('Poland Residential Energy Use'!$E$18:$E$31,'Poland Residential Energy Use'!$F$18:$F$31,$A25)/SUMIFS('Poland Residential Energy Use'!$E:$E,'Poland Residential Energy Use'!$F:$F,$A25)</f>
        <v>0.42697599291896748</v>
      </c>
      <c r="AN25" s="33">
        <f>AN7*SUMIFS('Poland Residential Energy Use'!$E$18:$E$31,'Poland Residential Energy Use'!$F$18:$F$31,$A25)/SUMIFS('Poland Residential Energy Use'!$E:$E,'Poland Residential Energy Use'!$F:$F,$A25)</f>
        <v>0.42546777149117698</v>
      </c>
      <c r="AO25" s="33">
        <f>AO7*SUMIFS('Poland Residential Energy Use'!$E$18:$E$31,'Poland Residential Energy Use'!$F$18:$F$31,$A25)/SUMIFS('Poland Residential Energy Use'!$E:$E,'Poland Residential Energy Use'!$F:$F,$A25)</f>
        <v>0.42395955006338643</v>
      </c>
      <c r="AP25" s="33">
        <f>AP7*SUMIFS('Poland Residential Energy Use'!$E$18:$E$31,'Poland Residential Energy Use'!$F$18:$F$31,$A25)/SUMIFS('Poland Residential Energy Use'!$E:$E,'Poland Residential Energy Use'!$F:$F,$A25)</f>
        <v>0.42245132863559587</v>
      </c>
    </row>
    <row r="26" spans="1:42">
      <c r="A26" s="1" t="s">
        <v>74</v>
      </c>
      <c r="B26" s="33">
        <f>B8*SUMIFS('Poland Residential Energy Use'!$E$18:$E$31,'Poland Residential Energy Use'!$F$18:$F$31,$A26)/SUMIFS('Poland Residential Energy Use'!$E:$E,'Poland Residential Energy Use'!$F:$F,$A26)</f>
        <v>21.975200033765784</v>
      </c>
      <c r="C26" s="33">
        <f>C8*SUMIFS('Poland Residential Energy Use'!$E$18:$E$31,'Poland Residential Energy Use'!$F$18:$F$31,$A26)/SUMIFS('Poland Residential Energy Use'!$E:$E,'Poland Residential Energy Use'!$F:$F,$A26)</f>
        <v>22.198797917707239</v>
      </c>
      <c r="D26" s="33">
        <f>D8*SUMIFS('Poland Residential Energy Use'!$E$18:$E$31,'Poland Residential Energy Use'!$F$18:$F$31,$A26)/SUMIFS('Poland Residential Energy Use'!$E:$E,'Poland Residential Energy Use'!$F:$F,$A26)</f>
        <v>22.422395801648687</v>
      </c>
      <c r="E26" s="33">
        <f>E8*SUMIFS('Poland Residential Energy Use'!$E$18:$E$31,'Poland Residential Energy Use'!$F$18:$F$31,$A26)/SUMIFS('Poland Residential Energy Use'!$E:$E,'Poland Residential Energy Use'!$F:$F,$A26)</f>
        <v>22.645993685590138</v>
      </c>
      <c r="F26" s="33">
        <f>F8*SUMIFS('Poland Residential Energy Use'!$E$18:$E$31,'Poland Residential Energy Use'!$F$18:$F$31,$A26)/SUMIFS('Poland Residential Energy Use'!$E:$E,'Poland Residential Energy Use'!$F:$F,$A26)</f>
        <v>22.86959156953159</v>
      </c>
      <c r="G26" s="33">
        <f>G8*SUMIFS('Poland Residential Energy Use'!$E$18:$E$31,'Poland Residential Energy Use'!$F$18:$F$31,$A26)/SUMIFS('Poland Residential Energy Use'!$E:$E,'Poland Residential Energy Use'!$F:$F,$A26)</f>
        <v>23.093189453473041</v>
      </c>
      <c r="H26" s="33">
        <f>H8*SUMIFS('Poland Residential Energy Use'!$E$18:$E$31,'Poland Residential Energy Use'!$F$18:$F$31,$A26)/SUMIFS('Poland Residential Energy Use'!$E:$E,'Poland Residential Energy Use'!$F:$F,$A26)</f>
        <v>23.316787337414489</v>
      </c>
      <c r="I26" s="33">
        <f>I8*SUMIFS('Poland Residential Energy Use'!$E$18:$E$31,'Poland Residential Energy Use'!$F$18:$F$31,$A26)/SUMIFS('Poland Residential Energy Use'!$E:$E,'Poland Residential Energy Use'!$F:$F,$A26)</f>
        <v>23.54038522135594</v>
      </c>
      <c r="J26" s="33">
        <f>J8*SUMIFS('Poland Residential Energy Use'!$E$18:$E$31,'Poland Residential Energy Use'!$F$18:$F$31,$A26)/SUMIFS('Poland Residential Energy Use'!$E:$E,'Poland Residential Energy Use'!$F:$F,$A26)</f>
        <v>23.763983105297392</v>
      </c>
      <c r="K26" s="33">
        <f>K8*SUMIFS('Poland Residential Energy Use'!$E$18:$E$31,'Poland Residential Energy Use'!$F$18:$F$31,$A26)/SUMIFS('Poland Residential Energy Use'!$E:$E,'Poland Residential Energy Use'!$F:$F,$A26)</f>
        <v>23.987580989238843</v>
      </c>
      <c r="L26" s="33">
        <f>L8*SUMIFS('Poland Residential Energy Use'!$E$18:$E$31,'Poland Residential Energy Use'!$F$18:$F$31,$A26)/SUMIFS('Poland Residential Energy Use'!$E:$E,'Poland Residential Energy Use'!$F:$F,$A26)</f>
        <v>24.211178873180291</v>
      </c>
      <c r="M26" s="33">
        <f>M8*SUMIFS('Poland Residential Energy Use'!$E$18:$E$31,'Poland Residential Energy Use'!$F$18:$F$31,$A26)/SUMIFS('Poland Residential Energy Use'!$E:$E,'Poland Residential Energy Use'!$F:$F,$A26)</f>
        <v>24.399895487226878</v>
      </c>
      <c r="N26" s="33">
        <f>N8*SUMIFS('Poland Residential Energy Use'!$E$18:$E$31,'Poland Residential Energy Use'!$F$18:$F$31,$A26)/SUMIFS('Poland Residential Energy Use'!$E:$E,'Poland Residential Energy Use'!$F:$F,$A26)</f>
        <v>24.588612101273458</v>
      </c>
      <c r="O26" s="33">
        <f>O8*SUMIFS('Poland Residential Energy Use'!$E$18:$E$31,'Poland Residential Energy Use'!$F$18:$F$31,$A26)/SUMIFS('Poland Residential Energy Use'!$E:$E,'Poland Residential Energy Use'!$F:$F,$A26)</f>
        <v>24.777328715320049</v>
      </c>
      <c r="P26" s="33">
        <f>P8*SUMIFS('Poland Residential Energy Use'!$E$18:$E$31,'Poland Residential Energy Use'!$F$18:$F$31,$A26)/SUMIFS('Poland Residential Energy Use'!$E:$E,'Poland Residential Energy Use'!$F:$F,$A26)</f>
        <v>24.966045329366633</v>
      </c>
      <c r="Q26" s="33">
        <f>Q8*SUMIFS('Poland Residential Energy Use'!$E$18:$E$31,'Poland Residential Energy Use'!$F$18:$F$31,$A26)/SUMIFS('Poland Residential Energy Use'!$E:$E,'Poland Residential Energy Use'!$F:$F,$A26)</f>
        <v>25.154761943413217</v>
      </c>
      <c r="R26" s="33">
        <f>R8*SUMIFS('Poland Residential Energy Use'!$E$18:$E$31,'Poland Residential Energy Use'!$F$18:$F$31,$A26)/SUMIFS('Poland Residential Energy Use'!$E:$E,'Poland Residential Energy Use'!$F:$F,$A26)</f>
        <v>25.3434785574598</v>
      </c>
      <c r="S26" s="33">
        <f>S8*SUMIFS('Poland Residential Energy Use'!$E$18:$E$31,'Poland Residential Energy Use'!$F$18:$F$31,$A26)/SUMIFS('Poland Residential Energy Use'!$E:$E,'Poland Residential Energy Use'!$F:$F,$A26)</f>
        <v>25.532195171506384</v>
      </c>
      <c r="T26" s="33">
        <f>T8*SUMIFS('Poland Residential Energy Use'!$E$18:$E$31,'Poland Residential Energy Use'!$F$18:$F$31,$A26)/SUMIFS('Poland Residential Energy Use'!$E:$E,'Poland Residential Energy Use'!$F:$F,$A26)</f>
        <v>25.720911785552975</v>
      </c>
      <c r="U26" s="33">
        <f>U8*SUMIFS('Poland Residential Energy Use'!$E$18:$E$31,'Poland Residential Energy Use'!$F$18:$F$31,$A26)/SUMIFS('Poland Residential Energy Use'!$E:$E,'Poland Residential Energy Use'!$F:$F,$A26)</f>
        <v>25.909628399599558</v>
      </c>
      <c r="V26" s="33">
        <f>V8*SUMIFS('Poland Residential Energy Use'!$E$18:$E$31,'Poland Residential Energy Use'!$F$18:$F$31,$A26)/SUMIFS('Poland Residential Energy Use'!$E:$E,'Poland Residential Energy Use'!$F:$F,$A26)</f>
        <v>26.098345013646146</v>
      </c>
      <c r="W26" s="33">
        <f>W8*SUMIFS('Poland Residential Energy Use'!$E$18:$E$31,'Poland Residential Energy Use'!$F$18:$F$31,$A26)/SUMIFS('Poland Residential Energy Use'!$E:$E,'Poland Residential Energy Use'!$F:$F,$A26)</f>
        <v>26.109077712075333</v>
      </c>
      <c r="X26" s="33">
        <f>X8*SUMIFS('Poland Residential Energy Use'!$E$18:$E$31,'Poland Residential Energy Use'!$F$18:$F$31,$A26)/SUMIFS('Poland Residential Energy Use'!$E:$E,'Poland Residential Energy Use'!$F:$F,$A26)</f>
        <v>26.119810410504517</v>
      </c>
      <c r="Y26" s="33">
        <f>Y8*SUMIFS('Poland Residential Energy Use'!$E$18:$E$31,'Poland Residential Energy Use'!$F$18:$F$31,$A26)/SUMIFS('Poland Residential Energy Use'!$E:$E,'Poland Residential Energy Use'!$F:$F,$A26)</f>
        <v>26.130543108933708</v>
      </c>
      <c r="Z26" s="33">
        <f>Z8*SUMIFS('Poland Residential Energy Use'!$E$18:$E$31,'Poland Residential Energy Use'!$F$18:$F$31,$A26)/SUMIFS('Poland Residential Energy Use'!$E:$E,'Poland Residential Energy Use'!$F:$F,$A26)</f>
        <v>26.141275807362899</v>
      </c>
      <c r="AA26" s="33">
        <f>AA8*SUMIFS('Poland Residential Energy Use'!$E$18:$E$31,'Poland Residential Energy Use'!$F$18:$F$31,$A26)/SUMIFS('Poland Residential Energy Use'!$E:$E,'Poland Residential Energy Use'!$F:$F,$A26)</f>
        <v>26.152008505792089</v>
      </c>
      <c r="AB26" s="33">
        <f>AB8*SUMIFS('Poland Residential Energy Use'!$E$18:$E$31,'Poland Residential Energy Use'!$F$18:$F$31,$A26)/SUMIFS('Poland Residential Energy Use'!$E:$E,'Poland Residential Energy Use'!$F:$F,$A26)</f>
        <v>26.162741204221277</v>
      </c>
      <c r="AC26" s="33">
        <f>AC8*SUMIFS('Poland Residential Energy Use'!$E$18:$E$31,'Poland Residential Energy Use'!$F$18:$F$31,$A26)/SUMIFS('Poland Residential Energy Use'!$E:$E,'Poland Residential Energy Use'!$F:$F,$A26)</f>
        <v>26.173473902650468</v>
      </c>
      <c r="AD26" s="33">
        <f>AD8*SUMIFS('Poland Residential Energy Use'!$E$18:$E$31,'Poland Residential Energy Use'!$F$18:$F$31,$A26)/SUMIFS('Poland Residential Energy Use'!$E:$E,'Poland Residential Energy Use'!$F:$F,$A26)</f>
        <v>26.184206601079655</v>
      </c>
      <c r="AE26" s="33">
        <f>AE8*SUMIFS('Poland Residential Energy Use'!$E$18:$E$31,'Poland Residential Energy Use'!$F$18:$F$31,$A26)/SUMIFS('Poland Residential Energy Use'!$E:$E,'Poland Residential Energy Use'!$F:$F,$A26)</f>
        <v>26.194939299508842</v>
      </c>
      <c r="AF26" s="33">
        <f>AF8*SUMIFS('Poland Residential Energy Use'!$E$18:$E$31,'Poland Residential Energy Use'!$F$18:$F$31,$A26)/SUMIFS('Poland Residential Energy Use'!$E:$E,'Poland Residential Energy Use'!$F:$F,$A26)</f>
        <v>26.205671997938033</v>
      </c>
      <c r="AG26" s="33">
        <f>AG8*SUMIFS('Poland Residential Energy Use'!$E$18:$E$31,'Poland Residential Energy Use'!$F$18:$F$31,$A26)/SUMIFS('Poland Residential Energy Use'!$E:$E,'Poland Residential Energy Use'!$F:$F,$A26)</f>
        <v>26.115338452825686</v>
      </c>
      <c r="AH26" s="33">
        <f>AH8*SUMIFS('Poland Residential Energy Use'!$E$18:$E$31,'Poland Residential Energy Use'!$F$18:$F$31,$A26)/SUMIFS('Poland Residential Energy Use'!$E:$E,'Poland Residential Energy Use'!$F:$F,$A26)</f>
        <v>26.025004907713342</v>
      </c>
      <c r="AI26" s="33">
        <f>AI8*SUMIFS('Poland Residential Energy Use'!$E$18:$E$31,'Poland Residential Energy Use'!$F$18:$F$31,$A26)/SUMIFS('Poland Residential Energy Use'!$E:$E,'Poland Residential Energy Use'!$F:$F,$A26)</f>
        <v>25.934671362600998</v>
      </c>
      <c r="AJ26" s="33">
        <f>AJ8*SUMIFS('Poland Residential Energy Use'!$E$18:$E$31,'Poland Residential Energy Use'!$F$18:$F$31,$A26)/SUMIFS('Poland Residential Energy Use'!$E:$E,'Poland Residential Energy Use'!$F:$F,$A26)</f>
        <v>25.84433781748865</v>
      </c>
      <c r="AK26" s="33">
        <f>AK8*SUMIFS('Poland Residential Energy Use'!$E$18:$E$31,'Poland Residential Energy Use'!$F$18:$F$31,$A26)/SUMIFS('Poland Residential Energy Use'!$E:$E,'Poland Residential Energy Use'!$F:$F,$A26)</f>
        <v>25.754004272376299</v>
      </c>
      <c r="AL26" s="33">
        <f>AL8*SUMIFS('Poland Residential Energy Use'!$E$18:$E$31,'Poland Residential Energy Use'!$F$18:$F$31,$A26)/SUMIFS('Poland Residential Energy Use'!$E:$E,'Poland Residential Energy Use'!$F:$F,$A26)</f>
        <v>25.663670727263955</v>
      </c>
      <c r="AM26" s="33">
        <f>AM8*SUMIFS('Poland Residential Energy Use'!$E$18:$E$31,'Poland Residential Energy Use'!$F$18:$F$31,$A26)/SUMIFS('Poland Residential Energy Use'!$E:$E,'Poland Residential Energy Use'!$F:$F,$A26)</f>
        <v>25.573337182151608</v>
      </c>
      <c r="AN26" s="33">
        <f>AN8*SUMIFS('Poland Residential Energy Use'!$E$18:$E$31,'Poland Residential Energy Use'!$F$18:$F$31,$A26)/SUMIFS('Poland Residential Energy Use'!$E:$E,'Poland Residential Energy Use'!$F:$F,$A26)</f>
        <v>25.483003637039264</v>
      </c>
      <c r="AO26" s="33">
        <f>AO8*SUMIFS('Poland Residential Energy Use'!$E$18:$E$31,'Poland Residential Energy Use'!$F$18:$F$31,$A26)/SUMIFS('Poland Residential Energy Use'!$E:$E,'Poland Residential Energy Use'!$F:$F,$A26)</f>
        <v>25.392670091926917</v>
      </c>
      <c r="AP26" s="33">
        <f>AP8*SUMIFS('Poland Residential Energy Use'!$E$18:$E$31,'Poland Residential Energy Use'!$F$18:$F$31,$A26)/SUMIFS('Poland Residential Energy Use'!$E:$E,'Poland Residential Energy Use'!$F:$F,$A26)</f>
        <v>25.302336546814573</v>
      </c>
    </row>
    <row r="28" spans="1:42">
      <c r="A28" s="2" t="s">
        <v>84</v>
      </c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</row>
    <row r="29" spans="1:42">
      <c r="A29" s="38" t="s">
        <v>85</v>
      </c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  <c r="AA29" s="39"/>
      <c r="AB29" s="39"/>
      <c r="AC29" s="39"/>
      <c r="AD29" s="39"/>
      <c r="AE29" s="39"/>
      <c r="AF29" s="39"/>
      <c r="AG29" s="39"/>
      <c r="AH29" s="39"/>
      <c r="AI29" s="39"/>
      <c r="AJ29" s="39"/>
      <c r="AK29" s="39"/>
      <c r="AL29" s="39"/>
      <c r="AM29" s="39"/>
      <c r="AN29" s="39"/>
      <c r="AO29" s="39"/>
      <c r="AP29" s="39"/>
    </row>
    <row r="30" spans="1:42">
      <c r="A30" s="1" t="s">
        <v>1</v>
      </c>
      <c r="B30" s="36">
        <v>2010</v>
      </c>
      <c r="C30" s="1">
        <v>2011</v>
      </c>
      <c r="D30" s="1">
        <v>2012</v>
      </c>
      <c r="E30" s="1">
        <v>2013</v>
      </c>
      <c r="F30" s="1">
        <v>2014</v>
      </c>
      <c r="G30" s="1">
        <v>2015</v>
      </c>
      <c r="H30" s="1">
        <v>2016</v>
      </c>
      <c r="I30" s="1">
        <v>2017</v>
      </c>
      <c r="J30" s="1">
        <v>2018</v>
      </c>
      <c r="K30" s="1">
        <v>2019</v>
      </c>
      <c r="L30" s="36">
        <v>2020</v>
      </c>
      <c r="M30" s="1">
        <v>2021</v>
      </c>
      <c r="N30" s="1">
        <v>2022</v>
      </c>
      <c r="O30" s="1">
        <v>2023</v>
      </c>
      <c r="P30" s="1">
        <v>2024</v>
      </c>
      <c r="Q30" s="1">
        <v>2025</v>
      </c>
      <c r="R30" s="1">
        <v>2026</v>
      </c>
      <c r="S30" s="1">
        <v>2027</v>
      </c>
      <c r="T30" s="1">
        <v>2028</v>
      </c>
      <c r="U30" s="1">
        <v>2029</v>
      </c>
      <c r="V30" s="36">
        <v>2030</v>
      </c>
      <c r="W30" s="1">
        <v>2031</v>
      </c>
      <c r="X30" s="1">
        <v>2032</v>
      </c>
      <c r="Y30" s="1">
        <v>2033</v>
      </c>
      <c r="Z30" s="1">
        <v>2034</v>
      </c>
      <c r="AA30" s="1">
        <v>2035</v>
      </c>
      <c r="AB30" s="1">
        <v>2036</v>
      </c>
      <c r="AC30" s="1">
        <v>2037</v>
      </c>
      <c r="AD30" s="1">
        <v>2038</v>
      </c>
      <c r="AE30" s="1">
        <v>2039</v>
      </c>
      <c r="AF30" s="36">
        <v>2040</v>
      </c>
      <c r="AG30" s="1">
        <v>2041</v>
      </c>
      <c r="AH30" s="1">
        <v>2042</v>
      </c>
      <c r="AI30" s="1">
        <v>2043</v>
      </c>
      <c r="AJ30" s="1">
        <v>2044</v>
      </c>
      <c r="AK30" s="1">
        <v>2045</v>
      </c>
      <c r="AL30" s="1">
        <v>2046</v>
      </c>
      <c r="AM30" s="1">
        <v>2047</v>
      </c>
      <c r="AN30" s="1">
        <v>2048</v>
      </c>
      <c r="AO30" s="1">
        <v>2049</v>
      </c>
      <c r="AP30" s="36">
        <v>2050</v>
      </c>
    </row>
    <row r="31" spans="1:42">
      <c r="A31" s="1" t="s">
        <v>70</v>
      </c>
      <c r="B31" s="37">
        <f>'Table II.B.4'!$C$4</f>
        <v>43.3</v>
      </c>
      <c r="C31" s="33">
        <f>$B31+($L31-$B31)*(C$2-$B$2)/($L$2-$B$2)</f>
        <v>44.449999999999996</v>
      </c>
      <c r="D31" s="33">
        <f t="shared" ref="D31:K36" si="8">$B31+($L31-$B31)*(D$2-$B$2)/($L$2-$B$2)</f>
        <v>45.599999999999994</v>
      </c>
      <c r="E31" s="33">
        <f t="shared" si="8"/>
        <v>46.75</v>
      </c>
      <c r="F31" s="33">
        <f t="shared" si="8"/>
        <v>47.9</v>
      </c>
      <c r="G31" s="33">
        <f t="shared" si="8"/>
        <v>49.05</v>
      </c>
      <c r="H31" s="33">
        <f t="shared" si="8"/>
        <v>50.199999999999996</v>
      </c>
      <c r="I31" s="33">
        <f t="shared" si="8"/>
        <v>51.349999999999994</v>
      </c>
      <c r="J31" s="33">
        <f t="shared" si="8"/>
        <v>52.5</v>
      </c>
      <c r="K31" s="33">
        <f t="shared" si="8"/>
        <v>53.65</v>
      </c>
      <c r="L31" s="37">
        <f>'Table II.B.4'!$C$5</f>
        <v>54.8</v>
      </c>
      <c r="M31" s="33">
        <f>$L31+($V31-$L31)*(M$2-$L$2)/($V$2-$L$2)</f>
        <v>55.309999999999995</v>
      </c>
      <c r="N31" s="33">
        <f t="shared" ref="N31:U31" si="9">$L31+($V31-$L31)*(N$2-$L$2)/($V$2-$L$2)</f>
        <v>55.82</v>
      </c>
      <c r="O31" s="33">
        <f t="shared" si="9"/>
        <v>56.33</v>
      </c>
      <c r="P31" s="33">
        <f t="shared" si="9"/>
        <v>56.839999999999996</v>
      </c>
      <c r="Q31" s="33">
        <f t="shared" si="9"/>
        <v>57.349999999999994</v>
      </c>
      <c r="R31" s="33">
        <f t="shared" si="9"/>
        <v>57.86</v>
      </c>
      <c r="S31" s="33">
        <f t="shared" si="9"/>
        <v>58.37</v>
      </c>
      <c r="T31" s="33">
        <f t="shared" si="9"/>
        <v>58.879999999999995</v>
      </c>
      <c r="U31" s="33">
        <f t="shared" si="9"/>
        <v>59.39</v>
      </c>
      <c r="V31" s="37">
        <f>'Table II.B.4'!$C$6</f>
        <v>59.9</v>
      </c>
      <c r="W31" s="33">
        <f>$V31+($AF31-$V31)*(W$2-$V$2)/($AF$2-$V$2)</f>
        <v>60.25</v>
      </c>
      <c r="X31" s="33">
        <f t="shared" ref="X31:AE31" si="10">$V31+($AF31-$V31)*(X$2-$V$2)/($AF$2-$V$2)</f>
        <v>60.6</v>
      </c>
      <c r="Y31" s="33">
        <f t="shared" si="10"/>
        <v>60.949999999999996</v>
      </c>
      <c r="Z31" s="33">
        <f t="shared" si="10"/>
        <v>61.3</v>
      </c>
      <c r="AA31" s="33">
        <f t="shared" si="10"/>
        <v>61.65</v>
      </c>
      <c r="AB31" s="33">
        <f t="shared" si="10"/>
        <v>62</v>
      </c>
      <c r="AC31" s="33">
        <f t="shared" si="10"/>
        <v>62.35</v>
      </c>
      <c r="AD31" s="33">
        <f t="shared" si="10"/>
        <v>62.699999999999996</v>
      </c>
      <c r="AE31" s="33">
        <f t="shared" si="10"/>
        <v>63.05</v>
      </c>
      <c r="AF31" s="37">
        <f>'Table II.B.4'!$C$7</f>
        <v>63.4</v>
      </c>
      <c r="AG31" s="33">
        <f>$AF31+($AP31-$AF31)*(AG$2-$AF$2)/($AP$2-$AF$2)</f>
        <v>63.56</v>
      </c>
      <c r="AH31" s="33">
        <f t="shared" ref="AH31:AO31" si="11">$AF31+($AP31-$AF31)*(AH$2-$AF$2)/($AP$2-$AF$2)</f>
        <v>63.72</v>
      </c>
      <c r="AI31" s="33">
        <f t="shared" si="11"/>
        <v>63.879999999999995</v>
      </c>
      <c r="AJ31" s="33">
        <f t="shared" si="11"/>
        <v>64.039999999999992</v>
      </c>
      <c r="AK31" s="33">
        <f t="shared" si="11"/>
        <v>64.2</v>
      </c>
      <c r="AL31" s="33">
        <f t="shared" si="11"/>
        <v>64.36</v>
      </c>
      <c r="AM31" s="33">
        <f t="shared" si="11"/>
        <v>64.52</v>
      </c>
      <c r="AN31" s="33">
        <f t="shared" si="11"/>
        <v>64.680000000000007</v>
      </c>
      <c r="AO31" s="33">
        <f t="shared" si="11"/>
        <v>64.84</v>
      </c>
      <c r="AP31" s="37">
        <f>'Table II.B.4'!$C$8</f>
        <v>65</v>
      </c>
    </row>
    <row r="32" spans="1:42">
      <c r="A32" s="1" t="s">
        <v>71</v>
      </c>
      <c r="B32" s="37">
        <f>('Table II.B.4'!$B$4-'Table II.B.4'!$C$4)*SUMIFS('Poland Residential Energy Use'!$E$4:$E$15,'Poland Residential Energy Use'!$F$4:$F$15,$A32)/SUM('Poland Residential Energy Use'!$E$4:$E$15)</f>
        <v>16.316355569731172</v>
      </c>
      <c r="C32" s="33">
        <f t="shared" ref="C32:C36" si="12">$B32+($L32-$B32)*(C$2-$B$2)/($L$2-$B$2)</f>
        <v>16.290179598228928</v>
      </c>
      <c r="D32" s="33">
        <f t="shared" si="8"/>
        <v>16.264003626726687</v>
      </c>
      <c r="E32" s="33">
        <f t="shared" si="8"/>
        <v>16.237827655224443</v>
      </c>
      <c r="F32" s="33">
        <f t="shared" si="8"/>
        <v>16.211651683722202</v>
      </c>
      <c r="G32" s="33">
        <f t="shared" si="8"/>
        <v>16.185475712219958</v>
      </c>
      <c r="H32" s="33">
        <f t="shared" si="8"/>
        <v>16.159299740717714</v>
      </c>
      <c r="I32" s="33">
        <f t="shared" si="8"/>
        <v>16.133123769215473</v>
      </c>
      <c r="J32" s="33">
        <f t="shared" si="8"/>
        <v>16.106947797713229</v>
      </c>
      <c r="K32" s="33">
        <f t="shared" si="8"/>
        <v>16.080771826210988</v>
      </c>
      <c r="L32" s="37">
        <f>('Table II.B.4'!$B$5-'Table II.B.4'!$C$5)*SUMIFS('Poland Residential Energy Use'!$E$4:$E$15,'Poland Residential Energy Use'!$F$4:$F$15,$A32)/SUM('Poland Residential Energy Use'!$E$4:$E$15)</f>
        <v>16.054595854708744</v>
      </c>
      <c r="M32" s="33">
        <f t="shared" ref="M32:U36" si="13">$L32+($V32-$L32)*(M$2-$L$2)/($V$2-$L$2)</f>
        <v>16.048778972152689</v>
      </c>
      <c r="N32" s="33">
        <f t="shared" si="13"/>
        <v>16.042962089596635</v>
      </c>
      <c r="O32" s="33">
        <f t="shared" si="13"/>
        <v>16.037145207040581</v>
      </c>
      <c r="P32" s="33">
        <f t="shared" si="13"/>
        <v>16.03132832448453</v>
      </c>
      <c r="Q32" s="33">
        <f t="shared" si="13"/>
        <v>16.025511441928476</v>
      </c>
      <c r="R32" s="33">
        <f t="shared" si="13"/>
        <v>16.019694559372422</v>
      </c>
      <c r="S32" s="33">
        <f t="shared" si="13"/>
        <v>16.013877676816367</v>
      </c>
      <c r="T32" s="33">
        <f t="shared" si="13"/>
        <v>16.008060794260313</v>
      </c>
      <c r="U32" s="33">
        <f t="shared" si="13"/>
        <v>16.002243911704259</v>
      </c>
      <c r="V32" s="37">
        <f>('Table II.B.4'!$B$6-'Table II.B.4'!$C$6)*SUMIFS('Poland Residential Energy Use'!$E$4:$E$15,'Poland Residential Energy Use'!$F$4:$F$15,$A32)/SUM('Poland Residential Energy Use'!$E$4:$E$15)</f>
        <v>15.996427029148206</v>
      </c>
      <c r="W32" s="33">
        <f t="shared" ref="W32:AE36" si="14">$V32+($AF32-$V32)*(W$2-$V$2)/($AF$2-$V$2)</f>
        <v>15.999335470426233</v>
      </c>
      <c r="X32" s="33">
        <f t="shared" si="14"/>
        <v>16.002243911704259</v>
      </c>
      <c r="Y32" s="33">
        <f t="shared" si="14"/>
        <v>16.005152352982286</v>
      </c>
      <c r="Z32" s="33">
        <f t="shared" si="14"/>
        <v>16.008060794260313</v>
      </c>
      <c r="AA32" s="33">
        <f t="shared" si="14"/>
        <v>16.01096923553834</v>
      </c>
      <c r="AB32" s="33">
        <f t="shared" si="14"/>
        <v>16.013877676816367</v>
      </c>
      <c r="AC32" s="33">
        <f t="shared" si="14"/>
        <v>16.016786118094391</v>
      </c>
      <c r="AD32" s="33">
        <f t="shared" si="14"/>
        <v>16.019694559372418</v>
      </c>
      <c r="AE32" s="33">
        <f t="shared" si="14"/>
        <v>16.022603000650445</v>
      </c>
      <c r="AF32" s="37">
        <f>('Table II.B.4'!$B$7-'Table II.B.4'!$C$7)*SUMIFS('Poland Residential Energy Use'!$E$4:$E$15,'Poland Residential Energy Use'!$F$4:$F$15,$A32)/SUM('Poland Residential Energy Use'!$E$4:$E$15)</f>
        <v>16.025511441928472</v>
      </c>
      <c r="AG32" s="33">
        <f t="shared" ref="AG32:AO36" si="15">$AF32+($AP32-$AF32)*(AG$2-$AF$2)/($AP$2-$AF$2)</f>
        <v>16.025511441928472</v>
      </c>
      <c r="AH32" s="33">
        <f t="shared" si="15"/>
        <v>16.025511441928472</v>
      </c>
      <c r="AI32" s="33">
        <f t="shared" si="15"/>
        <v>16.025511441928472</v>
      </c>
      <c r="AJ32" s="33">
        <f t="shared" si="15"/>
        <v>16.025511441928472</v>
      </c>
      <c r="AK32" s="33">
        <f t="shared" si="15"/>
        <v>16.025511441928472</v>
      </c>
      <c r="AL32" s="33">
        <f t="shared" si="15"/>
        <v>16.025511441928469</v>
      </c>
      <c r="AM32" s="33">
        <f t="shared" si="15"/>
        <v>16.025511441928469</v>
      </c>
      <c r="AN32" s="33">
        <f t="shared" si="15"/>
        <v>16.025511441928469</v>
      </c>
      <c r="AO32" s="33">
        <f t="shared" si="15"/>
        <v>16.025511441928469</v>
      </c>
      <c r="AP32" s="37">
        <f>('Table II.B.4'!$B$8-'Table II.B.4'!$C$8)*SUMIFS('Poland Residential Energy Use'!$E$4:$E$15,'Poland Residential Energy Use'!$F$4:$F$15,$A32)/SUM('Poland Residential Energy Use'!$E$4:$E$15)</f>
        <v>16.025511441928469</v>
      </c>
    </row>
    <row r="33" spans="1:42">
      <c r="A33" s="1" t="s">
        <v>72</v>
      </c>
      <c r="B33" s="37">
        <f>('Table II.B.4'!$B$4-'Table II.B.4'!$C$4)*SUMIFS('Poland Residential Energy Use'!$E$4:$E$15,'Poland Residential Energy Use'!$F$4:$F$15,$A33)/SUM('Poland Residential Energy Use'!$E$4:$E$15)</f>
        <v>11.107634940572931</v>
      </c>
      <c r="C33" s="33">
        <f t="shared" si="12"/>
        <v>11.089815205374151</v>
      </c>
      <c r="D33" s="33">
        <f t="shared" si="8"/>
        <v>11.07199547017537</v>
      </c>
      <c r="E33" s="33">
        <f t="shared" si="8"/>
        <v>11.054175734976591</v>
      </c>
      <c r="F33" s="33">
        <f t="shared" si="8"/>
        <v>11.036355999777809</v>
      </c>
      <c r="G33" s="33">
        <f t="shared" si="8"/>
        <v>11.01853626457903</v>
      </c>
      <c r="H33" s="33">
        <f t="shared" si="8"/>
        <v>11.00071652938025</v>
      </c>
      <c r="I33" s="33">
        <f t="shared" si="8"/>
        <v>10.982896794181469</v>
      </c>
      <c r="J33" s="33">
        <f t="shared" si="8"/>
        <v>10.96507705898269</v>
      </c>
      <c r="K33" s="33">
        <f t="shared" si="8"/>
        <v>10.947257323783909</v>
      </c>
      <c r="L33" s="37">
        <f>('Table II.B.4'!$B$5-'Table II.B.4'!$C$5)*SUMIFS('Poland Residential Energy Use'!$E$4:$E$15,'Poland Residential Energy Use'!$F$4:$F$15,$A33)/SUM('Poland Residential Energy Use'!$E$4:$E$15)</f>
        <v>10.929437588585129</v>
      </c>
      <c r="M33" s="33">
        <f t="shared" si="13"/>
        <v>10.925477647429844</v>
      </c>
      <c r="N33" s="33">
        <f t="shared" si="13"/>
        <v>10.92151770627456</v>
      </c>
      <c r="O33" s="33">
        <f t="shared" si="13"/>
        <v>10.917557765119277</v>
      </c>
      <c r="P33" s="33">
        <f t="shared" si="13"/>
        <v>10.913597823963991</v>
      </c>
      <c r="Q33" s="33">
        <f t="shared" si="13"/>
        <v>10.909637882808706</v>
      </c>
      <c r="R33" s="33">
        <f t="shared" si="13"/>
        <v>10.905677941653423</v>
      </c>
      <c r="S33" s="33">
        <f t="shared" si="13"/>
        <v>10.901718000498139</v>
      </c>
      <c r="T33" s="33">
        <f t="shared" si="13"/>
        <v>10.897758059342854</v>
      </c>
      <c r="U33" s="33">
        <f t="shared" si="13"/>
        <v>10.893798118187568</v>
      </c>
      <c r="V33" s="37">
        <f>('Table II.B.4'!$B$6-'Table II.B.4'!$C$6)*SUMIFS('Poland Residential Energy Use'!$E$4:$E$15,'Poland Residential Energy Use'!$F$4:$F$15,$A33)/SUM('Poland Residential Energy Use'!$E$4:$E$15)</f>
        <v>10.889838177032285</v>
      </c>
      <c r="W33" s="33">
        <f t="shared" si="14"/>
        <v>10.891818147609927</v>
      </c>
      <c r="X33" s="33">
        <f t="shared" si="14"/>
        <v>10.893798118187568</v>
      </c>
      <c r="Y33" s="33">
        <f t="shared" si="14"/>
        <v>10.895778088765212</v>
      </c>
      <c r="Z33" s="33">
        <f t="shared" si="14"/>
        <v>10.897758059342854</v>
      </c>
      <c r="AA33" s="33">
        <f t="shared" si="14"/>
        <v>10.899738029920496</v>
      </c>
      <c r="AB33" s="33">
        <f t="shared" si="14"/>
        <v>10.901718000498137</v>
      </c>
      <c r="AC33" s="33">
        <f t="shared" si="14"/>
        <v>10.903697971075779</v>
      </c>
      <c r="AD33" s="33">
        <f t="shared" si="14"/>
        <v>10.905677941653423</v>
      </c>
      <c r="AE33" s="33">
        <f t="shared" si="14"/>
        <v>10.907657912231064</v>
      </c>
      <c r="AF33" s="37">
        <f>('Table II.B.4'!$B$7-'Table II.B.4'!$C$7)*SUMIFS('Poland Residential Energy Use'!$E$4:$E$15,'Poland Residential Energy Use'!$F$4:$F$15,$A33)/SUM('Poland Residential Energy Use'!$E$4:$E$15)</f>
        <v>10.909637882808706</v>
      </c>
      <c r="AG33" s="33">
        <f t="shared" si="15"/>
        <v>10.909637882808706</v>
      </c>
      <c r="AH33" s="33">
        <f t="shared" si="15"/>
        <v>10.909637882808706</v>
      </c>
      <c r="AI33" s="33">
        <f t="shared" si="15"/>
        <v>10.909637882808706</v>
      </c>
      <c r="AJ33" s="33">
        <f t="shared" si="15"/>
        <v>10.909637882808706</v>
      </c>
      <c r="AK33" s="33">
        <f t="shared" si="15"/>
        <v>10.909637882808706</v>
      </c>
      <c r="AL33" s="33">
        <f t="shared" si="15"/>
        <v>10.909637882808706</v>
      </c>
      <c r="AM33" s="33">
        <f t="shared" si="15"/>
        <v>10.909637882808706</v>
      </c>
      <c r="AN33" s="33">
        <f t="shared" si="15"/>
        <v>10.909637882808706</v>
      </c>
      <c r="AO33" s="33">
        <f t="shared" si="15"/>
        <v>10.909637882808706</v>
      </c>
      <c r="AP33" s="37">
        <f>('Table II.B.4'!$B$8-'Table II.B.4'!$C$8)*SUMIFS('Poland Residential Energy Use'!$E$4:$E$15,'Poland Residential Energy Use'!$F$4:$F$15,$A33)/SUM('Poland Residential Energy Use'!$E$4:$E$15)</f>
        <v>10.909637882808706</v>
      </c>
    </row>
    <row r="34" spans="1:42">
      <c r="A34" s="1" t="s">
        <v>73</v>
      </c>
      <c r="B34" s="37">
        <f>('Table II.B.4'!$B$4-'Table II.B.4'!$C$4)*SUMIFS('Poland Residential Energy Use'!$E$4:$E$15,'Poland Residential Energy Use'!$F$4:$F$15,$A34)/SUM('Poland Residential Energy Use'!$E$4:$E$15)</f>
        <v>9.8110840938290103E-2</v>
      </c>
      <c r="C34" s="33">
        <f t="shared" si="12"/>
        <v>9.7953443867266107E-2</v>
      </c>
      <c r="D34" s="33">
        <f t="shared" si="8"/>
        <v>9.7796046796242111E-2</v>
      </c>
      <c r="E34" s="33">
        <f t="shared" si="8"/>
        <v>9.7638649725218116E-2</v>
      </c>
      <c r="F34" s="33">
        <f t="shared" si="8"/>
        <v>9.748125265419412E-2</v>
      </c>
      <c r="G34" s="33">
        <f t="shared" si="8"/>
        <v>9.7323855583170138E-2</v>
      </c>
      <c r="H34" s="33">
        <f t="shared" si="8"/>
        <v>9.7166458512146142E-2</v>
      </c>
      <c r="I34" s="33">
        <f t="shared" si="8"/>
        <v>9.7009061441122146E-2</v>
      </c>
      <c r="J34" s="33">
        <f t="shared" si="8"/>
        <v>9.6851664370098151E-2</v>
      </c>
      <c r="K34" s="33">
        <f t="shared" si="8"/>
        <v>9.6694267299074155E-2</v>
      </c>
      <c r="L34" s="37">
        <f>('Table II.B.4'!$B$5-'Table II.B.4'!$C$5)*SUMIFS('Poland Residential Energy Use'!$E$4:$E$15,'Poland Residential Energy Use'!$F$4:$F$15,$A34)/SUM('Poland Residential Energy Use'!$E$4:$E$15)</f>
        <v>9.6536870228050159E-2</v>
      </c>
      <c r="M34" s="33">
        <f t="shared" si="13"/>
        <v>9.6501893101155936E-2</v>
      </c>
      <c r="N34" s="33">
        <f t="shared" si="13"/>
        <v>9.6466915974261713E-2</v>
      </c>
      <c r="O34" s="33">
        <f t="shared" si="13"/>
        <v>9.6431938847367504E-2</v>
      </c>
      <c r="P34" s="33">
        <f t="shared" si="13"/>
        <v>9.6396961720473281E-2</v>
      </c>
      <c r="Q34" s="33">
        <f t="shared" si="13"/>
        <v>9.6361984593579059E-2</v>
      </c>
      <c r="R34" s="33">
        <f t="shared" si="13"/>
        <v>9.6327007466684836E-2</v>
      </c>
      <c r="S34" s="33">
        <f t="shared" si="13"/>
        <v>9.6292030339790613E-2</v>
      </c>
      <c r="T34" s="33">
        <f t="shared" si="13"/>
        <v>9.6257053212896404E-2</v>
      </c>
      <c r="U34" s="33">
        <f t="shared" si="13"/>
        <v>9.6222076086002181E-2</v>
      </c>
      <c r="V34" s="37">
        <f>('Table II.B.4'!$B$6-'Table II.B.4'!$C$6)*SUMIFS('Poland Residential Energy Use'!$E$4:$E$15,'Poland Residential Energy Use'!$F$4:$F$15,$A34)/SUM('Poland Residential Energy Use'!$E$4:$E$15)</f>
        <v>9.6187098959107958E-2</v>
      </c>
      <c r="W34" s="33">
        <f t="shared" si="14"/>
        <v>9.6204587522555063E-2</v>
      </c>
      <c r="X34" s="33">
        <f t="shared" si="14"/>
        <v>9.6222076086002181E-2</v>
      </c>
      <c r="Y34" s="33">
        <f t="shared" si="14"/>
        <v>9.6239564649449286E-2</v>
      </c>
      <c r="Z34" s="33">
        <f t="shared" si="14"/>
        <v>9.625705321289639E-2</v>
      </c>
      <c r="AA34" s="33">
        <f t="shared" si="14"/>
        <v>9.6274541776343509E-2</v>
      </c>
      <c r="AB34" s="33">
        <f t="shared" si="14"/>
        <v>9.6292030339790613E-2</v>
      </c>
      <c r="AC34" s="33">
        <f t="shared" si="14"/>
        <v>9.6309518903237717E-2</v>
      </c>
      <c r="AD34" s="33">
        <f t="shared" si="14"/>
        <v>9.6327007466684822E-2</v>
      </c>
      <c r="AE34" s="33">
        <f t="shared" si="14"/>
        <v>9.634449603013194E-2</v>
      </c>
      <c r="AF34" s="37">
        <f>('Table II.B.4'!$B$7-'Table II.B.4'!$C$7)*SUMIFS('Poland Residential Energy Use'!$E$4:$E$15,'Poland Residential Energy Use'!$F$4:$F$15,$A34)/SUM('Poland Residential Energy Use'!$E$4:$E$15)</f>
        <v>9.6361984593579045E-2</v>
      </c>
      <c r="AG34" s="33">
        <f t="shared" si="15"/>
        <v>9.6361984593579045E-2</v>
      </c>
      <c r="AH34" s="33">
        <f t="shared" si="15"/>
        <v>9.6361984593579045E-2</v>
      </c>
      <c r="AI34" s="33">
        <f t="shared" si="15"/>
        <v>9.6361984593579045E-2</v>
      </c>
      <c r="AJ34" s="33">
        <f t="shared" si="15"/>
        <v>9.6361984593579045E-2</v>
      </c>
      <c r="AK34" s="33">
        <f t="shared" si="15"/>
        <v>9.6361984593579031E-2</v>
      </c>
      <c r="AL34" s="33">
        <f t="shared" si="15"/>
        <v>9.6361984593579031E-2</v>
      </c>
      <c r="AM34" s="33">
        <f t="shared" si="15"/>
        <v>9.6361984593579031E-2</v>
      </c>
      <c r="AN34" s="33">
        <f t="shared" si="15"/>
        <v>9.6361984593579031E-2</v>
      </c>
      <c r="AO34" s="33">
        <f t="shared" si="15"/>
        <v>9.6361984593579031E-2</v>
      </c>
      <c r="AP34" s="37">
        <f>('Table II.B.4'!$B$8-'Table II.B.4'!$C$8)*SUMIFS('Poland Residential Energy Use'!$E$4:$E$15,'Poland Residential Energy Use'!$F$4:$F$15,$A34)/SUM('Poland Residential Energy Use'!$E$4:$E$15)</f>
        <v>9.6361984593579031E-2</v>
      </c>
    </row>
    <row r="35" spans="1:42">
      <c r="A35" s="1" t="s">
        <v>8</v>
      </c>
      <c r="B35" s="37">
        <f>('Table II.B.4'!$B$4-'Table II.B.4'!$C$4)*SUMIFS('Poland Residential Energy Use'!$E$4:$E$15,'Poland Residential Energy Use'!$F$4:$F$15,$A35)/SUM('Poland Residential Energy Use'!$E$4:$E$15)</f>
        <v>20.798694091696699</v>
      </c>
      <c r="C35" s="33">
        <f t="shared" si="12"/>
        <v>20.765327202779538</v>
      </c>
      <c r="D35" s="33">
        <f t="shared" si="8"/>
        <v>20.731960313862377</v>
      </c>
      <c r="E35" s="33">
        <f t="shared" si="8"/>
        <v>20.698593424945216</v>
      </c>
      <c r="F35" s="33">
        <f t="shared" si="8"/>
        <v>20.665226536028054</v>
      </c>
      <c r="G35" s="33">
        <f t="shared" si="8"/>
        <v>20.631859647110893</v>
      </c>
      <c r="H35" s="33">
        <f t="shared" si="8"/>
        <v>20.598492758193736</v>
      </c>
      <c r="I35" s="33">
        <f t="shared" si="8"/>
        <v>20.565125869276574</v>
      </c>
      <c r="J35" s="33">
        <f t="shared" si="8"/>
        <v>20.531758980359413</v>
      </c>
      <c r="K35" s="33">
        <f t="shared" si="8"/>
        <v>20.498392091442252</v>
      </c>
      <c r="L35" s="37">
        <f>('Table II.B.4'!$B$5-'Table II.B.4'!$C$5)*SUMIFS('Poland Residential Energy Use'!$E$4:$E$15,'Poland Residential Energy Use'!$F$4:$F$15,$A35)/SUM('Poland Residential Energy Use'!$E$4:$E$15)</f>
        <v>20.465025202525091</v>
      </c>
      <c r="M35" s="33">
        <f t="shared" si="13"/>
        <v>20.457610338321278</v>
      </c>
      <c r="N35" s="33">
        <f t="shared" si="13"/>
        <v>20.450195474117464</v>
      </c>
      <c r="O35" s="33">
        <f t="shared" si="13"/>
        <v>20.442780609913651</v>
      </c>
      <c r="P35" s="33">
        <f t="shared" si="13"/>
        <v>20.435365745709838</v>
      </c>
      <c r="Q35" s="33">
        <f t="shared" si="13"/>
        <v>20.427950881506025</v>
      </c>
      <c r="R35" s="33">
        <f t="shared" si="13"/>
        <v>20.420536017302211</v>
      </c>
      <c r="S35" s="33">
        <f t="shared" si="13"/>
        <v>20.413121153098398</v>
      </c>
      <c r="T35" s="33">
        <f t="shared" si="13"/>
        <v>20.405706288894585</v>
      </c>
      <c r="U35" s="33">
        <f t="shared" si="13"/>
        <v>20.398291424690772</v>
      </c>
      <c r="V35" s="37">
        <f>('Table II.B.4'!$B$6-'Table II.B.4'!$C$6)*SUMIFS('Poland Residential Energy Use'!$E$4:$E$15,'Poland Residential Energy Use'!$F$4:$F$15,$A35)/SUM('Poland Residential Energy Use'!$E$4:$E$15)</f>
        <v>20.390876560486959</v>
      </c>
      <c r="W35" s="33">
        <f t="shared" si="14"/>
        <v>20.394583992588863</v>
      </c>
      <c r="X35" s="33">
        <f t="shared" si="14"/>
        <v>20.398291424690772</v>
      </c>
      <c r="Y35" s="33">
        <f t="shared" si="14"/>
        <v>20.40199885679268</v>
      </c>
      <c r="Z35" s="33">
        <f t="shared" si="14"/>
        <v>20.405706288894585</v>
      </c>
      <c r="AA35" s="33">
        <f t="shared" si="14"/>
        <v>20.40941372099649</v>
      </c>
      <c r="AB35" s="33">
        <f t="shared" si="14"/>
        <v>20.413121153098398</v>
      </c>
      <c r="AC35" s="33">
        <f t="shared" si="14"/>
        <v>20.416828585200307</v>
      </c>
      <c r="AD35" s="33">
        <f t="shared" si="14"/>
        <v>20.420536017302211</v>
      </c>
      <c r="AE35" s="33">
        <f t="shared" si="14"/>
        <v>20.424243449404116</v>
      </c>
      <c r="AF35" s="37">
        <f>('Table II.B.4'!$B$7-'Table II.B.4'!$C$7)*SUMIFS('Poland Residential Energy Use'!$E$4:$E$15,'Poland Residential Energy Use'!$F$4:$F$15,$A35)/SUM('Poland Residential Energy Use'!$E$4:$E$15)</f>
        <v>20.427950881506025</v>
      </c>
      <c r="AG35" s="33">
        <f t="shared" si="15"/>
        <v>20.427950881506025</v>
      </c>
      <c r="AH35" s="33">
        <f t="shared" si="15"/>
        <v>20.427950881506025</v>
      </c>
      <c r="AI35" s="33">
        <f t="shared" si="15"/>
        <v>20.427950881506025</v>
      </c>
      <c r="AJ35" s="33">
        <f t="shared" si="15"/>
        <v>20.427950881506025</v>
      </c>
      <c r="AK35" s="33">
        <f t="shared" si="15"/>
        <v>20.427950881506021</v>
      </c>
      <c r="AL35" s="33">
        <f t="shared" si="15"/>
        <v>20.427950881506021</v>
      </c>
      <c r="AM35" s="33">
        <f t="shared" si="15"/>
        <v>20.427950881506021</v>
      </c>
      <c r="AN35" s="33">
        <f t="shared" si="15"/>
        <v>20.427950881506021</v>
      </c>
      <c r="AO35" s="33">
        <f t="shared" si="15"/>
        <v>20.427950881506021</v>
      </c>
      <c r="AP35" s="37">
        <f>('Table II.B.4'!$B$8-'Table II.B.4'!$C$8)*SUMIFS('Poland Residential Energy Use'!$E$4:$E$15,'Poland Residential Energy Use'!$F$4:$F$15,$A35)/SUM('Poland Residential Energy Use'!$E$4:$E$15)</f>
        <v>20.427950881506021</v>
      </c>
    </row>
    <row r="36" spans="1:42">
      <c r="A36" s="1" t="s">
        <v>74</v>
      </c>
      <c r="B36" s="37">
        <f>('Table II.B.4'!$B$4-'Table II.B.4'!$C$4)*SUMIFS('Poland Residential Energy Use'!$E$4:$E$15,'Poland Residential Energy Use'!$F$4:$F$15,$A36)/SUM('Poland Residential Energy Use'!$E$4:$E$15)</f>
        <v>7.7792045570609201</v>
      </c>
      <c r="C36" s="33">
        <f t="shared" si="12"/>
        <v>7.7667245497501272</v>
      </c>
      <c r="D36" s="33">
        <f t="shared" si="8"/>
        <v>7.7542445424393343</v>
      </c>
      <c r="E36" s="33">
        <f t="shared" si="8"/>
        <v>7.7417645351285405</v>
      </c>
      <c r="F36" s="33">
        <f t="shared" si="8"/>
        <v>7.7292845278177476</v>
      </c>
      <c r="G36" s="33">
        <f t="shared" si="8"/>
        <v>7.7168045205069546</v>
      </c>
      <c r="H36" s="33">
        <f t="shared" si="8"/>
        <v>7.7043245131961617</v>
      </c>
      <c r="I36" s="33">
        <f t="shared" si="8"/>
        <v>7.6918445058853688</v>
      </c>
      <c r="J36" s="33">
        <f t="shared" si="8"/>
        <v>7.679364498574575</v>
      </c>
      <c r="K36" s="33">
        <f t="shared" si="8"/>
        <v>7.6668844912637821</v>
      </c>
      <c r="L36" s="37">
        <f>('Table II.B.4'!$B$5-'Table II.B.4'!$C$5)*SUMIFS('Poland Residential Energy Use'!$E$4:$E$15,'Poland Residential Energy Use'!$F$4:$F$15,$A36)/SUM('Poland Residential Energy Use'!$E$4:$E$15)</f>
        <v>7.6544044839529892</v>
      </c>
      <c r="M36" s="33">
        <f t="shared" si="13"/>
        <v>7.651631148995035</v>
      </c>
      <c r="N36" s="33">
        <f t="shared" si="13"/>
        <v>7.6488578140370818</v>
      </c>
      <c r="O36" s="33">
        <f t="shared" si="13"/>
        <v>7.6460844790791276</v>
      </c>
      <c r="P36" s="33">
        <f t="shared" si="13"/>
        <v>7.6433111441211743</v>
      </c>
      <c r="Q36" s="33">
        <f t="shared" si="13"/>
        <v>7.6405378091632201</v>
      </c>
      <c r="R36" s="33">
        <f t="shared" si="13"/>
        <v>7.6377644742052659</v>
      </c>
      <c r="S36" s="33">
        <f t="shared" si="13"/>
        <v>7.6349911392473127</v>
      </c>
      <c r="T36" s="33">
        <f t="shared" si="13"/>
        <v>7.6322178042893585</v>
      </c>
      <c r="U36" s="33">
        <f t="shared" si="13"/>
        <v>7.6294444693314052</v>
      </c>
      <c r="V36" s="37">
        <f>('Table II.B.4'!$B$6-'Table II.B.4'!$C$6)*SUMIFS('Poland Residential Energy Use'!$E$4:$E$15,'Poland Residential Energy Use'!$F$4:$F$15,$A36)/SUM('Poland Residential Energy Use'!$E$4:$E$15)</f>
        <v>7.626671134373451</v>
      </c>
      <c r="W36" s="33">
        <f t="shared" si="14"/>
        <v>7.6280578018524281</v>
      </c>
      <c r="X36" s="33">
        <f t="shared" si="14"/>
        <v>7.6294444693314043</v>
      </c>
      <c r="Y36" s="33">
        <f t="shared" si="14"/>
        <v>7.6308311368103814</v>
      </c>
      <c r="Z36" s="33">
        <f t="shared" si="14"/>
        <v>7.6322178042893585</v>
      </c>
      <c r="AA36" s="33">
        <f t="shared" si="14"/>
        <v>7.6336044717683347</v>
      </c>
      <c r="AB36" s="33">
        <f t="shared" si="14"/>
        <v>7.6349911392473118</v>
      </c>
      <c r="AC36" s="33">
        <f t="shared" si="14"/>
        <v>7.6363778067262889</v>
      </c>
      <c r="AD36" s="33">
        <f t="shared" si="14"/>
        <v>7.6377644742052659</v>
      </c>
      <c r="AE36" s="33">
        <f t="shared" si="14"/>
        <v>7.6391511416842421</v>
      </c>
      <c r="AF36" s="37">
        <f>('Table II.B.4'!$B$7-'Table II.B.4'!$C$7)*SUMIFS('Poland Residential Energy Use'!$E$4:$E$15,'Poland Residential Energy Use'!$F$4:$F$15,$A36)/SUM('Poland Residential Energy Use'!$E$4:$E$15)</f>
        <v>7.6405378091632192</v>
      </c>
      <c r="AG36" s="33">
        <f t="shared" si="15"/>
        <v>7.6405378091632192</v>
      </c>
      <c r="AH36" s="33">
        <f t="shared" si="15"/>
        <v>7.6405378091632192</v>
      </c>
      <c r="AI36" s="33">
        <f t="shared" si="15"/>
        <v>7.6405378091632183</v>
      </c>
      <c r="AJ36" s="33">
        <f t="shared" si="15"/>
        <v>7.6405378091632183</v>
      </c>
      <c r="AK36" s="33">
        <f t="shared" si="15"/>
        <v>7.6405378091632183</v>
      </c>
      <c r="AL36" s="33">
        <f t="shared" si="15"/>
        <v>7.6405378091632183</v>
      </c>
      <c r="AM36" s="33">
        <f t="shared" si="15"/>
        <v>7.6405378091632183</v>
      </c>
      <c r="AN36" s="33">
        <f t="shared" si="15"/>
        <v>7.6405378091632175</v>
      </c>
      <c r="AO36" s="33">
        <f t="shared" si="15"/>
        <v>7.6405378091632175</v>
      </c>
      <c r="AP36" s="37">
        <f>('Table II.B.4'!$B$8-'Table II.B.4'!$C$8)*SUMIFS('Poland Residential Energy Use'!$E$4:$E$15,'Poland Residential Energy Use'!$F$4:$F$15,$A36)/SUM('Poland Residential Energy Use'!$E$4:$E$15)</f>
        <v>7.6405378091632175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A1:AP24"/>
  <sheetViews>
    <sheetView workbookViewId="0"/>
  </sheetViews>
  <sheetFormatPr defaultRowHeight="14.5"/>
  <cols>
    <col min="1" max="1" width="22.7265625" customWidth="1"/>
    <col min="2" max="2" width="8.7265625" customWidth="1"/>
  </cols>
  <sheetData>
    <row r="1" spans="1:42">
      <c r="A1" s="2" t="s">
        <v>80</v>
      </c>
      <c r="B1" s="7"/>
      <c r="C1" s="7"/>
      <c r="D1" s="7"/>
    </row>
    <row r="2" spans="1:42">
      <c r="B2">
        <v>2010</v>
      </c>
      <c r="C2">
        <v>2030</v>
      </c>
      <c r="D2">
        <v>2050</v>
      </c>
    </row>
    <row r="3" spans="1:42">
      <c r="A3" t="s">
        <v>65</v>
      </c>
      <c r="B3" s="6">
        <f>II.B.10!B9/SUM(II.B.10!B4:B11)</f>
        <v>8.1006543395840888E-2</v>
      </c>
      <c r="C3" s="6">
        <f>II.B.10!C9/SUM(II.B.10!C4:C11)</f>
        <v>0.14860468403688759</v>
      </c>
      <c r="D3" s="6">
        <f>II.B.10!D9/SUM(II.B.10!D4:D11)</f>
        <v>0.19301256632877437</v>
      </c>
    </row>
    <row r="4" spans="1:42">
      <c r="A4" t="s">
        <v>66</v>
      </c>
      <c r="B4" s="6">
        <f>II.B.10!B11/SUM(II.B.10!B4:B11)</f>
        <v>7.2535665421057907E-4</v>
      </c>
      <c r="C4" s="6">
        <f>II.B.10!C11/SUM(II.B.10!C4:C11)</f>
        <v>2.3745418298989733E-2</v>
      </c>
      <c r="D4" s="6">
        <f>II.B.10!D11/SUM(II.B.10!D4:D11)</f>
        <v>8.0565446570174962E-2</v>
      </c>
    </row>
    <row r="5" spans="1:42">
      <c r="A5" t="s">
        <v>67</v>
      </c>
      <c r="B5" s="6">
        <f>II.B.10!B6/SUM(II.B.10!B4:B11)</f>
        <v>0.1498437842919926</v>
      </c>
      <c r="C5" s="6">
        <f>II.B.10!C6/SUM(II.B.10!C4:C11)</f>
        <v>0.14104871130775906</v>
      </c>
      <c r="D5" s="6">
        <f>II.B.10!D6/SUM(II.B.10!D4:D11)</f>
        <v>8.7236610328283504E-2</v>
      </c>
    </row>
    <row r="6" spans="1:42">
      <c r="A6" t="s">
        <v>68</v>
      </c>
      <c r="B6" s="6">
        <f>SUM(II.B.10!B4:B5,II.B.10!B8)/SUM(II.B.10!B4:B11)</f>
        <v>0.56936955469483908</v>
      </c>
      <c r="C6" s="6">
        <f>SUM(II.B.10!C4:C5,II.B.10!C8)/SUM(II.B.10!C4:C11)</f>
        <v>0.40834768949840961</v>
      </c>
      <c r="D6" s="6">
        <f>SUM(II.B.10!D4:D5,II.B.10!D8)/SUM(II.B.10!D4:D11)</f>
        <v>0.32625876922289609</v>
      </c>
    </row>
    <row r="7" spans="1:42">
      <c r="A7" t="s">
        <v>69</v>
      </c>
      <c r="B7" s="6">
        <f>SUM(II.B.10!B7,II.B.10!B10)/SUM(II.B.10!B4:B11)</f>
        <v>0.19905476096311686</v>
      </c>
      <c r="C7" s="6">
        <f>SUM(II.B.10!C7,II.B.10!C10)/SUM(II.B.10!C4:C11)</f>
        <v>0.27825349685795414</v>
      </c>
      <c r="D7" s="6">
        <f>SUM(II.B.10!D7,II.B.10!D10)/SUM(II.B.10!D4:D11)</f>
        <v>0.31292660754987101</v>
      </c>
    </row>
    <row r="8" spans="1:42">
      <c r="B8" s="6"/>
      <c r="C8" s="6"/>
      <c r="D8" s="6"/>
    </row>
    <row r="9" spans="1:42">
      <c r="A9" s="2" t="s">
        <v>80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</row>
    <row r="10" spans="1:42">
      <c r="B10">
        <v>2010</v>
      </c>
      <c r="C10">
        <v>2011</v>
      </c>
      <c r="D10">
        <v>2012</v>
      </c>
      <c r="E10">
        <v>2013</v>
      </c>
      <c r="F10">
        <v>2014</v>
      </c>
      <c r="G10">
        <v>2015</v>
      </c>
      <c r="H10">
        <v>2016</v>
      </c>
      <c r="I10">
        <v>2017</v>
      </c>
      <c r="J10">
        <v>2018</v>
      </c>
      <c r="K10">
        <v>2019</v>
      </c>
      <c r="L10">
        <v>2020</v>
      </c>
      <c r="M10">
        <v>2021</v>
      </c>
      <c r="N10">
        <v>2022</v>
      </c>
      <c r="O10">
        <v>2023</v>
      </c>
      <c r="P10">
        <v>2024</v>
      </c>
      <c r="Q10">
        <v>2025</v>
      </c>
      <c r="R10">
        <v>2026</v>
      </c>
      <c r="S10">
        <v>2027</v>
      </c>
      <c r="T10">
        <v>2028</v>
      </c>
      <c r="U10">
        <v>2029</v>
      </c>
      <c r="V10">
        <v>2030</v>
      </c>
      <c r="W10">
        <v>2031</v>
      </c>
      <c r="X10">
        <v>2032</v>
      </c>
      <c r="Y10">
        <v>2033</v>
      </c>
      <c r="Z10">
        <v>2034</v>
      </c>
      <c r="AA10">
        <v>2035</v>
      </c>
      <c r="AB10">
        <v>2036</v>
      </c>
      <c r="AC10">
        <v>2037</v>
      </c>
      <c r="AD10">
        <v>2038</v>
      </c>
      <c r="AE10">
        <v>2039</v>
      </c>
      <c r="AF10">
        <v>2040</v>
      </c>
      <c r="AG10">
        <v>2041</v>
      </c>
      <c r="AH10">
        <v>2042</v>
      </c>
      <c r="AI10">
        <v>2043</v>
      </c>
      <c r="AJ10">
        <v>2044</v>
      </c>
      <c r="AK10">
        <v>2045</v>
      </c>
      <c r="AL10">
        <v>2046</v>
      </c>
      <c r="AM10">
        <v>2047</v>
      </c>
      <c r="AN10">
        <v>2048</v>
      </c>
      <c r="AO10">
        <v>2049</v>
      </c>
      <c r="AP10">
        <v>2050</v>
      </c>
    </row>
    <row r="11" spans="1:42">
      <c r="A11" t="s">
        <v>65</v>
      </c>
      <c r="B11" s="6">
        <f>TREND($B3:$C3,$B$2:$C$2,B$10)</f>
        <v>8.1006543395841568E-2</v>
      </c>
      <c r="C11" s="6">
        <f>TREND($B3:$C3,$B$2:$C$2,C$10)</f>
        <v>8.43864504278935E-2</v>
      </c>
      <c r="D11" s="6">
        <f>TREND($B3:$C3,$B$2:$C$2,D$10)</f>
        <v>8.776635745994632E-2</v>
      </c>
      <c r="E11" s="6">
        <f>TREND($B3:$C3,$B$2:$C$2,E$10)</f>
        <v>9.1146264491998252E-2</v>
      </c>
      <c r="F11" s="6">
        <f>TREND($B3:$C3,$B$2:$C$2,F$10)</f>
        <v>9.4526171524051072E-2</v>
      </c>
      <c r="G11" s="6">
        <f>TREND($B3:$C3,$B$2:$C$2,G$10)</f>
        <v>9.7906078556103004E-2</v>
      </c>
      <c r="H11" s="6">
        <f>TREND($B3:$C3,$B$2:$C$2,H$10)</f>
        <v>0.10128598558815582</v>
      </c>
      <c r="I11" s="6">
        <f>TREND($B3:$C3,$B$2:$C$2,I$10)</f>
        <v>0.10466589262020776</v>
      </c>
      <c r="J11" s="6">
        <f>TREND($B3:$C3,$B$2:$C$2,J$10)</f>
        <v>0.10804579965225969</v>
      </c>
      <c r="K11" s="6">
        <f>TREND($B3:$C3,$B$2:$C$2,K$10)</f>
        <v>0.11142570668431251</v>
      </c>
      <c r="L11" s="6">
        <f>TREND($B3:$C3,$B$2:$C$2,L$10)</f>
        <v>0.11480561371636444</v>
      </c>
      <c r="M11" s="6">
        <f>TREND($B3:$C3,$B$2:$C$2,M$10)</f>
        <v>0.11818552074841726</v>
      </c>
      <c r="N11" s="6">
        <f>TREND($B3:$C3,$B$2:$C$2,N$10)</f>
        <v>0.12156542778046919</v>
      </c>
      <c r="O11" s="6">
        <f>TREND($B3:$C3,$B$2:$C$2,O$10)</f>
        <v>0.12494533481252201</v>
      </c>
      <c r="P11" s="6">
        <f>TREND($B3:$C3,$B$2:$C$2,P$10)</f>
        <v>0.12832524184457395</v>
      </c>
      <c r="Q11" s="6">
        <f>TREND($B3:$C3,$B$2:$C$2,Q$10)</f>
        <v>0.13170514887662677</v>
      </c>
      <c r="R11" s="6">
        <f>TREND($B3:$C3,$B$2:$C$2,R$10)</f>
        <v>0.1350850559086787</v>
      </c>
      <c r="S11" s="6">
        <f>TREND($B3:$C3,$B$2:$C$2,S$10)</f>
        <v>0.13846496294073063</v>
      </c>
      <c r="T11" s="6">
        <f>TREND($B3:$C3,$B$2:$C$2,T$10)</f>
        <v>0.14184486997278345</v>
      </c>
      <c r="U11" s="6">
        <f>TREND($B3:$C3,$B$2:$C$2,U$10)</f>
        <v>0.14522477700483538</v>
      </c>
      <c r="V11" s="6">
        <f>TREND($B3:$C3,$B$2:$C$2,V$10)</f>
        <v>0.1486046840368882</v>
      </c>
      <c r="W11" s="6">
        <f>TREND($C3:$D3,$C$2:$D$2,W$10)</f>
        <v>0.15082507815148105</v>
      </c>
      <c r="X11" s="6">
        <f t="shared" ref="X11:AP15" si="0">TREND($C3:$D3,$C$2:$D$2,X$10)</f>
        <v>0.15304547226607568</v>
      </c>
      <c r="Y11" s="6">
        <f t="shared" si="0"/>
        <v>0.1552658663806703</v>
      </c>
      <c r="Z11" s="6">
        <f t="shared" si="0"/>
        <v>0.15748626049526493</v>
      </c>
      <c r="AA11" s="6">
        <f t="shared" si="0"/>
        <v>0.15970665460985867</v>
      </c>
      <c r="AB11" s="6">
        <f t="shared" si="0"/>
        <v>0.16192704872445329</v>
      </c>
      <c r="AC11" s="6">
        <f t="shared" si="0"/>
        <v>0.16414744283904792</v>
      </c>
      <c r="AD11" s="6">
        <f t="shared" si="0"/>
        <v>0.16636783695364166</v>
      </c>
      <c r="AE11" s="6">
        <f t="shared" si="0"/>
        <v>0.16858823106823628</v>
      </c>
      <c r="AF11" s="6">
        <f t="shared" si="0"/>
        <v>0.17080862518283091</v>
      </c>
      <c r="AG11" s="6">
        <f t="shared" si="0"/>
        <v>0.17302901929742465</v>
      </c>
      <c r="AH11" s="6">
        <f t="shared" si="0"/>
        <v>0.17524941341201927</v>
      </c>
      <c r="AI11" s="6">
        <f t="shared" si="0"/>
        <v>0.1774698075266139</v>
      </c>
      <c r="AJ11" s="6">
        <f t="shared" si="0"/>
        <v>0.17969020164120764</v>
      </c>
      <c r="AK11" s="6">
        <f t="shared" si="0"/>
        <v>0.18191059575580226</v>
      </c>
      <c r="AL11" s="6">
        <f t="shared" si="0"/>
        <v>0.18413098987039689</v>
      </c>
      <c r="AM11" s="6">
        <f t="shared" si="0"/>
        <v>0.18635138398499063</v>
      </c>
      <c r="AN11" s="6">
        <f t="shared" si="0"/>
        <v>0.18857177809958525</v>
      </c>
      <c r="AO11" s="6">
        <f t="shared" si="0"/>
        <v>0.19079217221417988</v>
      </c>
      <c r="AP11" s="6">
        <f t="shared" si="0"/>
        <v>0.19301256632877362</v>
      </c>
    </row>
    <row r="12" spans="1:42">
      <c r="A12" t="s">
        <v>66</v>
      </c>
      <c r="B12" s="6">
        <f>TREND($B4:$C4,$B$2:$C$2,B$10)</f>
        <v>7.2535665421025186E-4</v>
      </c>
      <c r="C12" s="6">
        <f>TREND($B4:$C4,$B$2:$C$2,C$10)</f>
        <v>1.8763597364492846E-3</v>
      </c>
      <c r="D12" s="6">
        <f>TREND($B4:$C4,$B$2:$C$2,D$10)</f>
        <v>3.0273628186883172E-3</v>
      </c>
      <c r="E12" s="6">
        <f>TREND($B4:$C4,$B$2:$C$2,E$10)</f>
        <v>4.1783659009273499E-3</v>
      </c>
      <c r="F12" s="6">
        <f>TREND($B4:$C4,$B$2:$C$2,F$10)</f>
        <v>5.3293689831663826E-3</v>
      </c>
      <c r="G12" s="6">
        <f>TREND($B4:$C4,$B$2:$C$2,G$10)</f>
        <v>6.4803720654054153E-3</v>
      </c>
      <c r="H12" s="6">
        <f>TREND($B4:$C4,$B$2:$C$2,H$10)</f>
        <v>7.6313751476440039E-3</v>
      </c>
      <c r="I12" s="6">
        <f>TREND($B4:$C4,$B$2:$C$2,I$10)</f>
        <v>8.7823782298830366E-3</v>
      </c>
      <c r="J12" s="6">
        <f>TREND($B4:$C4,$B$2:$C$2,J$10)</f>
        <v>9.9333813121220693E-3</v>
      </c>
      <c r="K12" s="6">
        <f>TREND($B4:$C4,$B$2:$C$2,K$10)</f>
        <v>1.1084384394361102E-2</v>
      </c>
      <c r="L12" s="6">
        <f>TREND($B4:$C4,$B$2:$C$2,L$10)</f>
        <v>1.2235387476600135E-2</v>
      </c>
      <c r="M12" s="6">
        <f>TREND($B4:$C4,$B$2:$C$2,M$10)</f>
        <v>1.3386390558839167E-2</v>
      </c>
      <c r="N12" s="6">
        <f>TREND($B4:$C4,$B$2:$C$2,N$10)</f>
        <v>1.4537393641077756E-2</v>
      </c>
      <c r="O12" s="6">
        <f>TREND($B4:$C4,$B$2:$C$2,O$10)</f>
        <v>1.5688396723316789E-2</v>
      </c>
      <c r="P12" s="6">
        <f>TREND($B4:$C4,$B$2:$C$2,P$10)</f>
        <v>1.6839399805555821E-2</v>
      </c>
      <c r="Q12" s="6">
        <f>TREND($B4:$C4,$B$2:$C$2,Q$10)</f>
        <v>1.7990402887794854E-2</v>
      </c>
      <c r="R12" s="6">
        <f>TREND($B4:$C4,$B$2:$C$2,R$10)</f>
        <v>1.9141405970033887E-2</v>
      </c>
      <c r="S12" s="6">
        <f>TREND($B4:$C4,$B$2:$C$2,S$10)</f>
        <v>2.0292409052272919E-2</v>
      </c>
      <c r="T12" s="6">
        <f>TREND($B4:$C4,$B$2:$C$2,T$10)</f>
        <v>2.1443412134511508E-2</v>
      </c>
      <c r="U12" s="6">
        <f>TREND($B4:$C4,$B$2:$C$2,U$10)</f>
        <v>2.2594415216750541E-2</v>
      </c>
      <c r="V12" s="6">
        <f>TREND($B4:$C4,$B$2:$C$2,V$10)</f>
        <v>2.3745418298989573E-2</v>
      </c>
      <c r="W12" s="6">
        <f t="shared" ref="W12:AL15" si="1">TREND($C4:$D4,$C$2:$D$2,W$10)</f>
        <v>2.6586419712549159E-2</v>
      </c>
      <c r="X12" s="6">
        <f t="shared" si="1"/>
        <v>2.94274211261083E-2</v>
      </c>
      <c r="Y12" s="6">
        <f t="shared" si="1"/>
        <v>3.2268422539667441E-2</v>
      </c>
      <c r="Z12" s="6">
        <f t="shared" si="1"/>
        <v>3.5109423953226582E-2</v>
      </c>
      <c r="AA12" s="6">
        <f t="shared" si="1"/>
        <v>3.7950425366785723E-2</v>
      </c>
      <c r="AB12" s="6">
        <f t="shared" si="1"/>
        <v>4.0791426780344864E-2</v>
      </c>
      <c r="AC12" s="6">
        <f t="shared" si="1"/>
        <v>4.3632428193904893E-2</v>
      </c>
      <c r="AD12" s="6">
        <f t="shared" si="1"/>
        <v>4.6473429607464034E-2</v>
      </c>
      <c r="AE12" s="6">
        <f t="shared" si="1"/>
        <v>4.9314431021023175E-2</v>
      </c>
      <c r="AF12" s="6">
        <f t="shared" si="1"/>
        <v>5.2155432434582316E-2</v>
      </c>
      <c r="AG12" s="6">
        <f t="shared" si="1"/>
        <v>5.4996433848141457E-2</v>
      </c>
      <c r="AH12" s="6">
        <f t="shared" si="1"/>
        <v>5.7837435261700598E-2</v>
      </c>
      <c r="AI12" s="6">
        <f t="shared" si="1"/>
        <v>6.0678436675259739E-2</v>
      </c>
      <c r="AJ12" s="6">
        <f t="shared" si="1"/>
        <v>6.351943808881888E-2</v>
      </c>
      <c r="AK12" s="6">
        <f t="shared" si="1"/>
        <v>6.636043950237891E-2</v>
      </c>
      <c r="AL12" s="6">
        <f t="shared" si="1"/>
        <v>6.9201440915938051E-2</v>
      </c>
      <c r="AM12" s="6">
        <f t="shared" si="0"/>
        <v>7.2042442329497192E-2</v>
      </c>
      <c r="AN12" s="6">
        <f t="shared" si="0"/>
        <v>7.4883443743056333E-2</v>
      </c>
      <c r="AO12" s="6">
        <f t="shared" si="0"/>
        <v>7.7724445156615474E-2</v>
      </c>
      <c r="AP12" s="6">
        <f t="shared" si="0"/>
        <v>8.0565446570174615E-2</v>
      </c>
    </row>
    <row r="13" spans="1:42">
      <c r="A13" t="s">
        <v>67</v>
      </c>
      <c r="B13" s="6">
        <f>TREND($B5:$C5,$B$2:$C$2,B$10)</f>
        <v>0.14984378429199263</v>
      </c>
      <c r="C13" s="6">
        <f>TREND($B5:$C5,$B$2:$C$2,C$10)</f>
        <v>0.14940403064278096</v>
      </c>
      <c r="D13" s="6">
        <f>TREND($B5:$C5,$B$2:$C$2,D$10)</f>
        <v>0.14896427699356929</v>
      </c>
      <c r="E13" s="6">
        <f>TREND($B5:$C5,$B$2:$C$2,E$10)</f>
        <v>0.14852452334435762</v>
      </c>
      <c r="F13" s="6">
        <f>TREND($B5:$C5,$B$2:$C$2,F$10)</f>
        <v>0.14808476969514595</v>
      </c>
      <c r="G13" s="6">
        <f>TREND($B5:$C5,$B$2:$C$2,G$10)</f>
        <v>0.14764501604593427</v>
      </c>
      <c r="H13" s="6">
        <f>TREND($B5:$C5,$B$2:$C$2,H$10)</f>
        <v>0.1472052623967226</v>
      </c>
      <c r="I13" s="6">
        <f>TREND($B5:$C5,$B$2:$C$2,I$10)</f>
        <v>0.14676550874751093</v>
      </c>
      <c r="J13" s="6">
        <f>TREND($B5:$C5,$B$2:$C$2,J$10)</f>
        <v>0.14632575509829915</v>
      </c>
      <c r="K13" s="6">
        <f>TREND($B5:$C5,$B$2:$C$2,K$10)</f>
        <v>0.14588600144908748</v>
      </c>
      <c r="L13" s="6">
        <f>TREND($B5:$C5,$B$2:$C$2,L$10)</f>
        <v>0.14544624779987581</v>
      </c>
      <c r="M13" s="6">
        <f>TREND($B5:$C5,$B$2:$C$2,M$10)</f>
        <v>0.14500649415066413</v>
      </c>
      <c r="N13" s="6">
        <f>TREND($B5:$C5,$B$2:$C$2,N$10)</f>
        <v>0.14456674050145246</v>
      </c>
      <c r="O13" s="6">
        <f>TREND($B5:$C5,$B$2:$C$2,O$10)</f>
        <v>0.14412698685224079</v>
      </c>
      <c r="P13" s="6">
        <f>TREND($B5:$C5,$B$2:$C$2,P$10)</f>
        <v>0.14368723320302912</v>
      </c>
      <c r="Q13" s="6">
        <f>TREND($B5:$C5,$B$2:$C$2,Q$10)</f>
        <v>0.14324747955381745</v>
      </c>
      <c r="R13" s="6">
        <f>TREND($B5:$C5,$B$2:$C$2,R$10)</f>
        <v>0.14280772590460578</v>
      </c>
      <c r="S13" s="6">
        <f>TREND($B5:$C5,$B$2:$C$2,S$10)</f>
        <v>0.1423679722553941</v>
      </c>
      <c r="T13" s="6">
        <f>TREND($B5:$C5,$B$2:$C$2,T$10)</f>
        <v>0.14192821860618243</v>
      </c>
      <c r="U13" s="6">
        <f>TREND($B5:$C5,$B$2:$C$2,U$10)</f>
        <v>0.14148846495697076</v>
      </c>
      <c r="V13" s="6">
        <f>TREND($B5:$C5,$B$2:$C$2,V$10)</f>
        <v>0.14104871130775909</v>
      </c>
      <c r="W13" s="6">
        <f t="shared" si="1"/>
        <v>0.13835810625878509</v>
      </c>
      <c r="X13" s="6">
        <f t="shared" si="0"/>
        <v>0.13566750120981119</v>
      </c>
      <c r="Y13" s="6">
        <f t="shared" si="0"/>
        <v>0.1329768961608373</v>
      </c>
      <c r="Z13" s="6">
        <f t="shared" si="0"/>
        <v>0.13028629111186341</v>
      </c>
      <c r="AA13" s="6">
        <f t="shared" si="0"/>
        <v>0.12759568606288951</v>
      </c>
      <c r="AB13" s="6">
        <f t="shared" si="0"/>
        <v>0.12490508101391562</v>
      </c>
      <c r="AC13" s="6">
        <f t="shared" si="0"/>
        <v>0.12221447596494261</v>
      </c>
      <c r="AD13" s="6">
        <f t="shared" si="0"/>
        <v>0.11952387091596872</v>
      </c>
      <c r="AE13" s="6">
        <f t="shared" si="0"/>
        <v>0.11683326586699483</v>
      </c>
      <c r="AF13" s="6">
        <f t="shared" si="0"/>
        <v>0.11414266081802094</v>
      </c>
      <c r="AG13" s="6">
        <f t="shared" si="0"/>
        <v>0.11145205576904704</v>
      </c>
      <c r="AH13" s="6">
        <f t="shared" si="0"/>
        <v>0.10876145072007315</v>
      </c>
      <c r="AI13" s="6">
        <f t="shared" si="0"/>
        <v>0.10607084567109926</v>
      </c>
      <c r="AJ13" s="6">
        <f t="shared" si="0"/>
        <v>0.10338024062212536</v>
      </c>
      <c r="AK13" s="6">
        <f t="shared" si="0"/>
        <v>0.10068963557315236</v>
      </c>
      <c r="AL13" s="6">
        <f t="shared" si="0"/>
        <v>9.7999030524178465E-2</v>
      </c>
      <c r="AM13" s="6">
        <f t="shared" si="0"/>
        <v>9.5308425475204572E-2</v>
      </c>
      <c r="AN13" s="6">
        <f t="shared" si="0"/>
        <v>9.2617820426230679E-2</v>
      </c>
      <c r="AO13" s="6">
        <f t="shared" si="0"/>
        <v>8.9927215377256786E-2</v>
      </c>
      <c r="AP13" s="6">
        <f t="shared" si="0"/>
        <v>8.7236610328282893E-2</v>
      </c>
    </row>
    <row r="14" spans="1:42">
      <c r="A14" t="s">
        <v>68</v>
      </c>
      <c r="B14" s="6">
        <f>TREND($B6:$C6,$B$2:$C$2,B$10)</f>
        <v>0.56936955469484118</v>
      </c>
      <c r="C14" s="6">
        <f t="shared" ref="C14:V14" si="2">TREND($B6:$C6,$B$2:$C$2,C$10)</f>
        <v>0.56131846143501818</v>
      </c>
      <c r="D14" s="6">
        <f t="shared" si="2"/>
        <v>0.55326736817519517</v>
      </c>
      <c r="E14" s="6">
        <f t="shared" si="2"/>
        <v>0.54521627491537572</v>
      </c>
      <c r="F14" s="6">
        <f t="shared" si="2"/>
        <v>0.53716518165555271</v>
      </c>
      <c r="G14" s="6">
        <f t="shared" si="2"/>
        <v>0.52911408839573326</v>
      </c>
      <c r="H14" s="6">
        <f t="shared" si="2"/>
        <v>0.52106299513591026</v>
      </c>
      <c r="I14" s="6">
        <f t="shared" si="2"/>
        <v>0.5130119018760908</v>
      </c>
      <c r="J14" s="6">
        <f t="shared" si="2"/>
        <v>0.5049608086162678</v>
      </c>
      <c r="K14" s="6">
        <f t="shared" si="2"/>
        <v>0.49690971535644479</v>
      </c>
      <c r="L14" s="6">
        <f t="shared" si="2"/>
        <v>0.48885862209662534</v>
      </c>
      <c r="M14" s="6">
        <f t="shared" si="2"/>
        <v>0.48080752883680233</v>
      </c>
      <c r="N14" s="6">
        <f t="shared" si="2"/>
        <v>0.47275643557698288</v>
      </c>
      <c r="O14" s="6">
        <f t="shared" si="2"/>
        <v>0.46470534231715988</v>
      </c>
      <c r="P14" s="6">
        <f t="shared" si="2"/>
        <v>0.45665424905734042</v>
      </c>
      <c r="Q14" s="6">
        <f t="shared" si="2"/>
        <v>0.44860315579751742</v>
      </c>
      <c r="R14" s="6">
        <f t="shared" si="2"/>
        <v>0.44055206253769796</v>
      </c>
      <c r="S14" s="6">
        <f t="shared" si="2"/>
        <v>0.43250096927787496</v>
      </c>
      <c r="T14" s="6">
        <f t="shared" si="2"/>
        <v>0.42444987601805195</v>
      </c>
      <c r="U14" s="6">
        <f t="shared" si="2"/>
        <v>0.4163987827582325</v>
      </c>
      <c r="V14" s="6">
        <f t="shared" si="2"/>
        <v>0.40834768949840949</v>
      </c>
      <c r="W14" s="6">
        <f t="shared" si="1"/>
        <v>0.40424324348463436</v>
      </c>
      <c r="X14" s="6">
        <f t="shared" si="0"/>
        <v>0.40013879747085923</v>
      </c>
      <c r="Y14" s="6">
        <f t="shared" si="0"/>
        <v>0.3960343514570841</v>
      </c>
      <c r="Z14" s="6">
        <f t="shared" si="0"/>
        <v>0.39192990544330719</v>
      </c>
      <c r="AA14" s="6">
        <f t="shared" si="0"/>
        <v>0.38782545942953206</v>
      </c>
      <c r="AB14" s="6">
        <f t="shared" si="0"/>
        <v>0.38372101341575693</v>
      </c>
      <c r="AC14" s="6">
        <f t="shared" si="0"/>
        <v>0.37961656740198002</v>
      </c>
      <c r="AD14" s="6">
        <f t="shared" si="0"/>
        <v>0.37551212138820489</v>
      </c>
      <c r="AE14" s="6">
        <f t="shared" si="0"/>
        <v>0.37140767537442976</v>
      </c>
      <c r="AF14" s="6">
        <f t="shared" si="0"/>
        <v>0.36730322936065285</v>
      </c>
      <c r="AG14" s="6">
        <f t="shared" si="0"/>
        <v>0.36319878334687772</v>
      </c>
      <c r="AH14" s="6">
        <f t="shared" si="0"/>
        <v>0.35909433733310259</v>
      </c>
      <c r="AI14" s="6">
        <f t="shared" si="0"/>
        <v>0.35498989131932746</v>
      </c>
      <c r="AJ14" s="6">
        <f t="shared" si="0"/>
        <v>0.35088544530555055</v>
      </c>
      <c r="AK14" s="6">
        <f t="shared" si="0"/>
        <v>0.34678099929177542</v>
      </c>
      <c r="AL14" s="6">
        <f t="shared" si="0"/>
        <v>0.34267655327800028</v>
      </c>
      <c r="AM14" s="6">
        <f t="shared" si="0"/>
        <v>0.33857210726422338</v>
      </c>
      <c r="AN14" s="6">
        <f t="shared" si="0"/>
        <v>0.33446766125044824</v>
      </c>
      <c r="AO14" s="6">
        <f t="shared" si="0"/>
        <v>0.33036321523667311</v>
      </c>
      <c r="AP14" s="6">
        <f t="shared" si="0"/>
        <v>0.32625876922289621</v>
      </c>
    </row>
    <row r="15" spans="1:42">
      <c r="A15" t="s">
        <v>69</v>
      </c>
      <c r="B15" s="6">
        <f>TREND($B7:$C7,$B$2:$C$2,B$10)</f>
        <v>0.19905476096311592</v>
      </c>
      <c r="C15" s="6">
        <f t="shared" ref="C15:V15" si="3">TREND($B7:$C7,$B$2:$C$2,C$10)</f>
        <v>0.20301469775785819</v>
      </c>
      <c r="D15" s="6">
        <f t="shared" si="3"/>
        <v>0.20697463455259957</v>
      </c>
      <c r="E15" s="6">
        <f t="shared" si="3"/>
        <v>0.21093457134734184</v>
      </c>
      <c r="F15" s="6">
        <f t="shared" si="3"/>
        <v>0.21489450814208411</v>
      </c>
      <c r="G15" s="6">
        <f t="shared" si="3"/>
        <v>0.21885444493682549</v>
      </c>
      <c r="H15" s="6">
        <f t="shared" si="3"/>
        <v>0.22281438173156776</v>
      </c>
      <c r="I15" s="6">
        <f t="shared" si="3"/>
        <v>0.22677431852630914</v>
      </c>
      <c r="J15" s="6">
        <f t="shared" si="3"/>
        <v>0.23073425532105141</v>
      </c>
      <c r="K15" s="6">
        <f t="shared" si="3"/>
        <v>0.23469419211579279</v>
      </c>
      <c r="L15" s="6">
        <f t="shared" si="3"/>
        <v>0.23865412891053506</v>
      </c>
      <c r="M15" s="6">
        <f t="shared" si="3"/>
        <v>0.24261406570527733</v>
      </c>
      <c r="N15" s="6">
        <f t="shared" si="3"/>
        <v>0.24657400250001871</v>
      </c>
      <c r="O15" s="6">
        <f t="shared" si="3"/>
        <v>0.25053393929476009</v>
      </c>
      <c r="P15" s="6">
        <f t="shared" si="3"/>
        <v>0.25449387608950147</v>
      </c>
      <c r="Q15" s="6">
        <f t="shared" si="3"/>
        <v>0.25845381288424463</v>
      </c>
      <c r="R15" s="6">
        <f t="shared" si="3"/>
        <v>0.26241374967898601</v>
      </c>
      <c r="S15" s="6">
        <f t="shared" si="3"/>
        <v>0.26637368647372739</v>
      </c>
      <c r="T15" s="6">
        <f t="shared" si="3"/>
        <v>0.27033362326847055</v>
      </c>
      <c r="U15" s="6">
        <f t="shared" si="3"/>
        <v>0.27429356006321193</v>
      </c>
      <c r="V15" s="6">
        <f t="shared" si="3"/>
        <v>0.27825349685795331</v>
      </c>
      <c r="W15" s="6">
        <f t="shared" si="1"/>
        <v>0.27998715239255034</v>
      </c>
      <c r="X15" s="6">
        <f t="shared" si="0"/>
        <v>0.28172080792714604</v>
      </c>
      <c r="Y15" s="6">
        <f t="shared" si="0"/>
        <v>0.28345446346174175</v>
      </c>
      <c r="Z15" s="6">
        <f t="shared" si="0"/>
        <v>0.28518811899633789</v>
      </c>
      <c r="AA15" s="6">
        <f t="shared" si="0"/>
        <v>0.28692177453093359</v>
      </c>
      <c r="AB15" s="6">
        <f t="shared" si="0"/>
        <v>0.28865543006552929</v>
      </c>
      <c r="AC15" s="6">
        <f t="shared" si="0"/>
        <v>0.290389085600125</v>
      </c>
      <c r="AD15" s="6">
        <f t="shared" si="0"/>
        <v>0.29212274113472114</v>
      </c>
      <c r="AE15" s="6">
        <f t="shared" si="0"/>
        <v>0.29385639666931684</v>
      </c>
      <c r="AF15" s="6">
        <f t="shared" si="0"/>
        <v>0.29559005220391255</v>
      </c>
      <c r="AG15" s="6">
        <f t="shared" si="0"/>
        <v>0.29732370773850869</v>
      </c>
      <c r="AH15" s="6">
        <f t="shared" si="0"/>
        <v>0.29905736327310439</v>
      </c>
      <c r="AI15" s="6">
        <f t="shared" si="0"/>
        <v>0.30079101880770009</v>
      </c>
      <c r="AJ15" s="6">
        <f t="shared" si="0"/>
        <v>0.30252467434229624</v>
      </c>
      <c r="AK15" s="6">
        <f t="shared" si="0"/>
        <v>0.30425832987689194</v>
      </c>
      <c r="AL15" s="6">
        <f t="shared" si="0"/>
        <v>0.30599198541148764</v>
      </c>
      <c r="AM15" s="6">
        <f t="shared" si="0"/>
        <v>0.30772564094608379</v>
      </c>
      <c r="AN15" s="6">
        <f t="shared" si="0"/>
        <v>0.30945929648067949</v>
      </c>
      <c r="AO15" s="6">
        <f t="shared" si="0"/>
        <v>0.31119295201527519</v>
      </c>
      <c r="AP15" s="6">
        <f t="shared" si="0"/>
        <v>0.31292660754987134</v>
      </c>
    </row>
    <row r="17" spans="1:6">
      <c r="A17" s="2" t="s">
        <v>81</v>
      </c>
      <c r="B17" s="7"/>
      <c r="C17" s="7"/>
      <c r="D17" s="7"/>
      <c r="E17" s="7"/>
      <c r="F17" s="7"/>
    </row>
    <row r="18" spans="1:6">
      <c r="A18" s="38" t="s">
        <v>83</v>
      </c>
      <c r="B18" s="39"/>
      <c r="C18" s="39"/>
      <c r="D18" s="39"/>
      <c r="E18" s="39"/>
      <c r="F18" s="39"/>
    </row>
    <row r="19" spans="1:6">
      <c r="A19" s="1"/>
      <c r="B19" t="s">
        <v>65</v>
      </c>
      <c r="C19" t="s">
        <v>79</v>
      </c>
      <c r="D19" t="s">
        <v>67</v>
      </c>
      <c r="E19" t="s">
        <v>68</v>
      </c>
      <c r="F19" t="s">
        <v>69</v>
      </c>
    </row>
    <row r="20" spans="1:6">
      <c r="A20" s="1" t="s">
        <v>71</v>
      </c>
      <c r="B20">
        <v>0.75</v>
      </c>
      <c r="C20">
        <v>0</v>
      </c>
      <c r="D20">
        <v>0</v>
      </c>
      <c r="E20">
        <v>0.25</v>
      </c>
      <c r="F20">
        <v>0</v>
      </c>
    </row>
    <row r="21" spans="1:6">
      <c r="A21" s="1" t="s">
        <v>72</v>
      </c>
      <c r="B21">
        <v>0.1</v>
      </c>
      <c r="C21">
        <v>0</v>
      </c>
      <c r="D21">
        <v>0</v>
      </c>
      <c r="E21">
        <v>0.9</v>
      </c>
      <c r="F21">
        <v>0</v>
      </c>
    </row>
    <row r="22" spans="1:6">
      <c r="A22" s="1" t="s">
        <v>73</v>
      </c>
      <c r="B22">
        <v>1</v>
      </c>
      <c r="C22">
        <v>0</v>
      </c>
      <c r="D22">
        <v>0</v>
      </c>
      <c r="E22">
        <v>0</v>
      </c>
      <c r="F22">
        <v>0</v>
      </c>
    </row>
    <row r="23" spans="1:6">
      <c r="A23" s="1" t="s">
        <v>8</v>
      </c>
      <c r="B23" s="33">
        <f>SUM('Poland Residential Energy Use'!E4,'Poland Residential Energy Use'!E20)/SUM('Poland Residential Energy Use'!E4:E5,'Poland Residential Energy Use'!E20:E21)</f>
        <v>0.8737935547194503</v>
      </c>
      <c r="C23">
        <v>0</v>
      </c>
      <c r="D23">
        <v>0</v>
      </c>
      <c r="E23" s="33">
        <f>SUM('Poland Residential Energy Use'!E5,'Poland Residential Energy Use'!E21)/SUM('Poland Residential Energy Use'!E4:E5,'Poland Residential Energy Use'!E20:E21)</f>
        <v>0.12620644528054964</v>
      </c>
      <c r="F23">
        <v>0</v>
      </c>
    </row>
    <row r="24" spans="1:6">
      <c r="A24" s="1" t="s">
        <v>74</v>
      </c>
      <c r="B24">
        <v>0.75</v>
      </c>
      <c r="C24">
        <v>0</v>
      </c>
      <c r="D24">
        <v>0</v>
      </c>
      <c r="E24">
        <v>0.25</v>
      </c>
      <c r="F24">
        <v>0</v>
      </c>
    </row>
  </sheetData>
  <pageMargins left="0.7" right="0.7" top="0.75" bottom="0.75" header="0.3" footer="0.3"/>
  <ignoredErrors>
    <ignoredError sqref="B3:D7 B23:E23" formulaRange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N7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4.5"/>
  <cols>
    <col min="1" max="1" width="25.90625" customWidth="1"/>
    <col min="2" max="2" width="11" customWidth="1"/>
    <col min="29" max="29" width="9" customWidth="1"/>
  </cols>
  <sheetData>
    <row r="1" spans="1:40">
      <c r="A1" s="1" t="s">
        <v>1</v>
      </c>
      <c r="B1" s="1">
        <v>2014</v>
      </c>
      <c r="C1" s="1">
        <v>2015</v>
      </c>
      <c r="D1" s="1">
        <v>2016</v>
      </c>
      <c r="E1" s="1">
        <v>2017</v>
      </c>
      <c r="F1" s="1">
        <v>2018</v>
      </c>
      <c r="G1" s="1">
        <v>2019</v>
      </c>
      <c r="H1" s="1">
        <v>2020</v>
      </c>
      <c r="I1" s="1">
        <v>2021</v>
      </c>
      <c r="J1" s="1">
        <v>2022</v>
      </c>
      <c r="K1" s="1">
        <v>2023</v>
      </c>
      <c r="L1" s="1">
        <v>2024</v>
      </c>
      <c r="M1" s="1">
        <v>2025</v>
      </c>
      <c r="N1" s="1">
        <v>2026</v>
      </c>
      <c r="O1" s="1">
        <v>2027</v>
      </c>
      <c r="P1" s="1">
        <v>2028</v>
      </c>
      <c r="Q1" s="1">
        <v>2029</v>
      </c>
      <c r="R1" s="1">
        <v>2030</v>
      </c>
      <c r="S1" s="1">
        <v>2031</v>
      </c>
      <c r="T1" s="1">
        <v>2032</v>
      </c>
      <c r="U1" s="1">
        <v>2033</v>
      </c>
      <c r="V1" s="1">
        <v>2034</v>
      </c>
      <c r="W1" s="1">
        <v>2035</v>
      </c>
      <c r="X1" s="1">
        <v>2036</v>
      </c>
      <c r="Y1" s="1">
        <v>2037</v>
      </c>
      <c r="Z1" s="1">
        <v>2038</v>
      </c>
      <c r="AA1" s="1">
        <v>2039</v>
      </c>
      <c r="AB1" s="1">
        <v>2040</v>
      </c>
      <c r="AC1" s="1">
        <v>2041</v>
      </c>
      <c r="AD1" s="1">
        <v>2042</v>
      </c>
      <c r="AE1" s="1">
        <v>2043</v>
      </c>
      <c r="AF1" s="1">
        <v>2044</v>
      </c>
      <c r="AG1" s="1">
        <v>2045</v>
      </c>
      <c r="AH1" s="1">
        <v>2046</v>
      </c>
      <c r="AI1" s="1">
        <v>2047</v>
      </c>
      <c r="AJ1" s="1">
        <v>2048</v>
      </c>
      <c r="AK1" s="1">
        <v>2049</v>
      </c>
      <c r="AL1" s="1">
        <v>2050</v>
      </c>
      <c r="AM1" s="1"/>
      <c r="AN1" s="1"/>
    </row>
    <row r="2" spans="1:40">
      <c r="A2" s="1" t="s">
        <v>2</v>
      </c>
      <c r="B2">
        <f>'Total Fuel Use'!F12*'Component Frac of Fuel Use'!F11*BTU_per_TWh</f>
        <v>5518936220595.6416</v>
      </c>
      <c r="C2">
        <f>'Total Fuel Use'!G12*'Component Frac of Fuel Use'!G11*BTU_per_TWh</f>
        <v>5772161484393.7559</v>
      </c>
      <c r="D2">
        <f>'Total Fuel Use'!H12*'Component Frac of Fuel Use'!H11*BTU_per_TWh</f>
        <v>6029245504368.4258</v>
      </c>
      <c r="E2">
        <f>'Total Fuel Use'!I12*'Component Frac of Fuel Use'!I11*BTU_per_TWh</f>
        <v>6290188280519.5439</v>
      </c>
      <c r="F2">
        <f>'Total Fuel Use'!J12*'Component Frac of Fuel Use'!J11*BTU_per_TWh</f>
        <v>6554989812847.166</v>
      </c>
      <c r="G2">
        <f>'Total Fuel Use'!K12*'Component Frac of Fuel Use'!K11*BTU_per_TWh</f>
        <v>6823650101351.3457</v>
      </c>
      <c r="H2">
        <f>'Total Fuel Use'!L12*'Component Frac of Fuel Use'!L11*BTU_per_TWh</f>
        <v>7096169146031.9727</v>
      </c>
      <c r="I2">
        <f>'Total Fuel Use'!M12*'Component Frac of Fuel Use'!M11*BTU_per_TWh</f>
        <v>7362022447221.1982</v>
      </c>
      <c r="J2">
        <f>'Total Fuel Use'!N12*'Component Frac of Fuel Use'!N11*BTU_per_TWh</f>
        <v>7631132538623.3359</v>
      </c>
      <c r="K2">
        <f>'Total Fuel Use'!O12*'Component Frac of Fuel Use'!O11*BTU_per_TWh</f>
        <v>7903499420238.5</v>
      </c>
      <c r="L2">
        <f>'Total Fuel Use'!P12*'Component Frac of Fuel Use'!P11*BTU_per_TWh</f>
        <v>8179123092066.5752</v>
      </c>
      <c r="M2">
        <f>'Total Fuel Use'!Q12*'Component Frac of Fuel Use'!Q11*BTU_per_TWh</f>
        <v>8458003554107.6768</v>
      </c>
      <c r="N2">
        <f>'Total Fuel Use'!R12*'Component Frac of Fuel Use'!R11*BTU_per_TWh</f>
        <v>8740140806361.6885</v>
      </c>
      <c r="O2">
        <f>'Total Fuel Use'!S12*'Component Frac of Fuel Use'!S11*BTU_per_TWh</f>
        <v>9025534848828.666</v>
      </c>
      <c r="P2">
        <f>'Total Fuel Use'!T12*'Component Frac of Fuel Use'!T11*BTU_per_TWh</f>
        <v>9314185681508.6738</v>
      </c>
      <c r="Q2">
        <f>'Total Fuel Use'!U12*'Component Frac of Fuel Use'!U11*BTU_per_TWh</f>
        <v>9606093304401.5918</v>
      </c>
      <c r="R2">
        <f>'Total Fuel Use'!V12*'Component Frac of Fuel Use'!V11*BTU_per_TWh</f>
        <v>9901257717507.5312</v>
      </c>
      <c r="S2">
        <f>'Total Fuel Use'!W12*'Component Frac of Fuel Use'!W11*BTU_per_TWh</f>
        <v>10053331145747.393</v>
      </c>
      <c r="T2">
        <f>'Total Fuel Use'!X12*'Component Frac of Fuel Use'!X11*BTU_per_TWh</f>
        <v>10205526252498.725</v>
      </c>
      <c r="U2">
        <f>'Total Fuel Use'!Y12*'Component Frac of Fuel Use'!Y11*BTU_per_TWh</f>
        <v>10357843037761.418</v>
      </c>
      <c r="V2">
        <f>'Total Fuel Use'!Z12*'Component Frac of Fuel Use'!Z11*BTU_per_TWh</f>
        <v>10510281501535.467</v>
      </c>
      <c r="W2">
        <f>'Total Fuel Use'!AA12*'Component Frac of Fuel Use'!AA11*BTU_per_TWh</f>
        <v>10662841643820.818</v>
      </c>
      <c r="X2">
        <f>'Total Fuel Use'!AB12*'Component Frac of Fuel Use'!AB11*BTU_per_TWh</f>
        <v>10815523464617.584</v>
      </c>
      <c r="Y2">
        <f>'Total Fuel Use'!AC12*'Component Frac of Fuel Use'!AC11*BTU_per_TWh</f>
        <v>10968326963925.713</v>
      </c>
      <c r="Z2">
        <f>'Total Fuel Use'!AD12*'Component Frac of Fuel Use'!AD11*BTU_per_TWh</f>
        <v>11121252141745.137</v>
      </c>
      <c r="AA2">
        <f>'Total Fuel Use'!AE12*'Component Frac of Fuel Use'!AE11*BTU_per_TWh</f>
        <v>11274298998075.979</v>
      </c>
      <c r="AB2">
        <f>'Total Fuel Use'!AF12*'Component Frac of Fuel Use'!AF11*BTU_per_TWh</f>
        <v>11427467532918.182</v>
      </c>
      <c r="AC2">
        <f>'Total Fuel Use'!AG12*'Component Frac of Fuel Use'!AG11*BTU_per_TWh</f>
        <v>11536113040167.4</v>
      </c>
      <c r="AD2">
        <f>'Total Fuel Use'!AH12*'Component Frac of Fuel Use'!AH11*BTU_per_TWh</f>
        <v>11643734419946.08</v>
      </c>
      <c r="AE2">
        <f>'Total Fuel Use'!AI12*'Component Frac of Fuel Use'!AI11*BTU_per_TWh</f>
        <v>11750331672254.156</v>
      </c>
      <c r="AF2">
        <f>'Total Fuel Use'!AJ12*'Component Frac of Fuel Use'!AJ11*BTU_per_TWh</f>
        <v>11855904797091.574</v>
      </c>
      <c r="AG2">
        <f>'Total Fuel Use'!AK12*'Component Frac of Fuel Use'!AK11*BTU_per_TWh</f>
        <v>11960453794458.449</v>
      </c>
      <c r="AH2">
        <f>'Total Fuel Use'!AL12*'Component Frac of Fuel Use'!AL11*BTU_per_TWh</f>
        <v>12063978664354.727</v>
      </c>
      <c r="AI2">
        <f>'Total Fuel Use'!AM12*'Component Frac of Fuel Use'!AM11*BTU_per_TWh</f>
        <v>12166479406780.344</v>
      </c>
      <c r="AJ2">
        <f>'Total Fuel Use'!AN12*'Component Frac of Fuel Use'!AN11*BTU_per_TWh</f>
        <v>12267956021735.416</v>
      </c>
      <c r="AK2">
        <f>'Total Fuel Use'!AO12*'Component Frac of Fuel Use'!AO11*BTU_per_TWh</f>
        <v>12368408509219.891</v>
      </c>
      <c r="AL2">
        <f>'Total Fuel Use'!AP12*'Component Frac of Fuel Use'!AP11*BTU_per_TWh</f>
        <v>12467836869233.707</v>
      </c>
    </row>
    <row r="3" spans="1:40">
      <c r="A3" s="1" t="s">
        <v>3</v>
      </c>
      <c r="B3">
        <f>'Total Fuel Use'!F13*'Component Frac of Fuel Use'!$B20*BTU_per_TWh</f>
        <v>63035642740847.258</v>
      </c>
      <c r="C3">
        <f>'Total Fuel Use'!G13*'Component Frac of Fuel Use'!$B20*BTU_per_TWh</f>
        <v>63651947421536.023</v>
      </c>
      <c r="D3">
        <f>'Total Fuel Use'!H13*'Component Frac of Fuel Use'!$B20*BTU_per_TWh</f>
        <v>64268252102224.805</v>
      </c>
      <c r="E3">
        <f>'Total Fuel Use'!I13*'Component Frac of Fuel Use'!$B20*BTU_per_TWh</f>
        <v>64884556782913.555</v>
      </c>
      <c r="F3">
        <f>'Total Fuel Use'!J13*'Component Frac of Fuel Use'!$B20*BTU_per_TWh</f>
        <v>65500861463602.336</v>
      </c>
      <c r="G3">
        <f>'Total Fuel Use'!K13*'Component Frac of Fuel Use'!$B20*BTU_per_TWh</f>
        <v>66117166144291.094</v>
      </c>
      <c r="H3">
        <f>'Total Fuel Use'!L13*'Component Frac of Fuel Use'!$B20*BTU_per_TWh</f>
        <v>66733470824979.867</v>
      </c>
      <c r="I3">
        <f>'Total Fuel Use'!M13*'Component Frac of Fuel Use'!$B20*BTU_per_TWh</f>
        <v>67253631975481.203</v>
      </c>
      <c r="J3">
        <f>'Total Fuel Use'!N13*'Component Frac of Fuel Use'!$B20*BTU_per_TWh</f>
        <v>67773793125982.516</v>
      </c>
      <c r="K3">
        <f>'Total Fuel Use'!O13*'Component Frac of Fuel Use'!$B20*BTU_per_TWh</f>
        <v>68293954276483.836</v>
      </c>
      <c r="L3">
        <f>'Total Fuel Use'!P13*'Component Frac of Fuel Use'!$B20*BTU_per_TWh</f>
        <v>68814115426985.148</v>
      </c>
      <c r="M3">
        <f>'Total Fuel Use'!Q13*'Component Frac of Fuel Use'!$B20*BTU_per_TWh</f>
        <v>69334276577486.484</v>
      </c>
      <c r="N3">
        <f>'Total Fuel Use'!R13*'Component Frac of Fuel Use'!$B20*BTU_per_TWh</f>
        <v>69854437727987.805</v>
      </c>
      <c r="O3">
        <f>'Total Fuel Use'!S13*'Component Frac of Fuel Use'!$B20*BTU_per_TWh</f>
        <v>70374598878489.125</v>
      </c>
      <c r="P3">
        <f>'Total Fuel Use'!T13*'Component Frac of Fuel Use'!$B20*BTU_per_TWh</f>
        <v>70894760028990.453</v>
      </c>
      <c r="Q3">
        <f>'Total Fuel Use'!U13*'Component Frac of Fuel Use'!$B20*BTU_per_TWh</f>
        <v>71414921179491.75</v>
      </c>
      <c r="R3">
        <f>'Total Fuel Use'!V13*'Component Frac of Fuel Use'!$B20*BTU_per_TWh</f>
        <v>71935082329993.078</v>
      </c>
      <c r="S3">
        <f>'Total Fuel Use'!W13*'Component Frac of Fuel Use'!$B20*BTU_per_TWh</f>
        <v>71964664954666.141</v>
      </c>
      <c r="T3">
        <f>'Total Fuel Use'!X13*'Component Frac of Fuel Use'!$B20*BTU_per_TWh</f>
        <v>71994247579339.203</v>
      </c>
      <c r="U3">
        <f>'Total Fuel Use'!Y13*'Component Frac of Fuel Use'!$B20*BTU_per_TWh</f>
        <v>72023830204012.266</v>
      </c>
      <c r="V3">
        <f>'Total Fuel Use'!Z13*'Component Frac of Fuel Use'!$B20*BTU_per_TWh</f>
        <v>72053412828685.328</v>
      </c>
      <c r="W3">
        <f>'Total Fuel Use'!AA13*'Component Frac of Fuel Use'!$B20*BTU_per_TWh</f>
        <v>72082995453358.391</v>
      </c>
      <c r="X3">
        <f>'Total Fuel Use'!AB13*'Component Frac of Fuel Use'!$B20*BTU_per_TWh</f>
        <v>72112578078031.437</v>
      </c>
      <c r="Y3">
        <f>'Total Fuel Use'!AC13*'Component Frac of Fuel Use'!$B20*BTU_per_TWh</f>
        <v>72142160702704.516</v>
      </c>
      <c r="Z3">
        <f>'Total Fuel Use'!AD13*'Component Frac of Fuel Use'!$B20*BTU_per_TWh</f>
        <v>72171743327377.578</v>
      </c>
      <c r="AA3">
        <f>'Total Fuel Use'!AE13*'Component Frac of Fuel Use'!$B20*BTU_per_TWh</f>
        <v>72201325952050.641</v>
      </c>
      <c r="AB3">
        <f>'Total Fuel Use'!AF13*'Component Frac of Fuel Use'!$B20*BTU_per_TWh</f>
        <v>72230908576723.703</v>
      </c>
      <c r="AC3">
        <f>'Total Fuel Use'!AG13*'Component Frac of Fuel Use'!$B20*BTU_per_TWh</f>
        <v>71981921485725.422</v>
      </c>
      <c r="AD3">
        <f>'Total Fuel Use'!AH13*'Component Frac of Fuel Use'!$B20*BTU_per_TWh</f>
        <v>71732934394727.172</v>
      </c>
      <c r="AE3">
        <f>'Total Fuel Use'!AI13*'Component Frac of Fuel Use'!$B20*BTU_per_TWh</f>
        <v>71483947303728.906</v>
      </c>
      <c r="AF3">
        <f>'Total Fuel Use'!AJ13*'Component Frac of Fuel Use'!$B20*BTU_per_TWh</f>
        <v>71234960212730.641</v>
      </c>
      <c r="AG3">
        <f>'Total Fuel Use'!AK13*'Component Frac of Fuel Use'!$B20*BTU_per_TWh</f>
        <v>70985973121732.375</v>
      </c>
      <c r="AH3">
        <f>'Total Fuel Use'!AL13*'Component Frac of Fuel Use'!$B20*BTU_per_TWh</f>
        <v>70736986030734.109</v>
      </c>
      <c r="AI3">
        <f>'Total Fuel Use'!AM13*'Component Frac of Fuel Use'!$B20*BTU_per_TWh</f>
        <v>70487998939735.844</v>
      </c>
      <c r="AJ3">
        <f>'Total Fuel Use'!AN13*'Component Frac of Fuel Use'!$B20*BTU_per_TWh</f>
        <v>70239011848737.578</v>
      </c>
      <c r="AK3">
        <f>'Total Fuel Use'!AO13*'Component Frac of Fuel Use'!$B20*BTU_per_TWh</f>
        <v>69990024757739.312</v>
      </c>
      <c r="AL3">
        <f>'Total Fuel Use'!AP13*'Component Frac of Fuel Use'!$B20*BTU_per_TWh</f>
        <v>69741037666741.055</v>
      </c>
    </row>
    <row r="4" spans="1:40">
      <c r="A4" s="1" t="s">
        <v>4</v>
      </c>
      <c r="B4">
        <f>'Total Fuel Use'!F14*'Component Frac of Fuel Use'!$B21*BTU_per_TWh</f>
        <v>11561301128355.359</v>
      </c>
      <c r="C4">
        <f>'Total Fuel Use'!G14*'Component Frac of Fuel Use'!$B21*BTU_per_TWh</f>
        <v>11674336923509.402</v>
      </c>
      <c r="D4">
        <f>'Total Fuel Use'!H14*'Component Frac of Fuel Use'!$B21*BTU_per_TWh</f>
        <v>11787372718663.441</v>
      </c>
      <c r="E4">
        <f>'Total Fuel Use'!I14*'Component Frac of Fuel Use'!$B21*BTU_per_TWh</f>
        <v>11900408513817.484</v>
      </c>
      <c r="F4">
        <f>'Total Fuel Use'!J14*'Component Frac of Fuel Use'!$B21*BTU_per_TWh</f>
        <v>12013444308971.525</v>
      </c>
      <c r="G4">
        <f>'Total Fuel Use'!K14*'Component Frac of Fuel Use'!$B21*BTU_per_TWh</f>
        <v>12126480104125.566</v>
      </c>
      <c r="H4">
        <f>'Total Fuel Use'!L14*'Component Frac of Fuel Use'!$B21*BTU_per_TWh</f>
        <v>12239515899279.607</v>
      </c>
      <c r="I4">
        <f>'Total Fuel Use'!M14*'Component Frac of Fuel Use'!$B21*BTU_per_TWh</f>
        <v>12334918110389.617</v>
      </c>
      <c r="J4">
        <f>'Total Fuel Use'!N14*'Component Frac of Fuel Use'!$B21*BTU_per_TWh</f>
        <v>12430320321499.629</v>
      </c>
      <c r="K4">
        <f>'Total Fuel Use'!O14*'Component Frac of Fuel Use'!$B21*BTU_per_TWh</f>
        <v>12525722532609.643</v>
      </c>
      <c r="L4">
        <f>'Total Fuel Use'!P14*'Component Frac of Fuel Use'!$B21*BTU_per_TWh</f>
        <v>12621124743719.65</v>
      </c>
      <c r="M4">
        <f>'Total Fuel Use'!Q14*'Component Frac of Fuel Use'!$B21*BTU_per_TWh</f>
        <v>12716526954829.662</v>
      </c>
      <c r="N4">
        <f>'Total Fuel Use'!R14*'Component Frac of Fuel Use'!$B21*BTU_per_TWh</f>
        <v>12811929165939.674</v>
      </c>
      <c r="O4">
        <f>'Total Fuel Use'!S14*'Component Frac of Fuel Use'!$B21*BTU_per_TWh</f>
        <v>12907331377049.686</v>
      </c>
      <c r="P4">
        <f>'Total Fuel Use'!T14*'Component Frac of Fuel Use'!$B21*BTU_per_TWh</f>
        <v>13002733588159.697</v>
      </c>
      <c r="Q4">
        <f>'Total Fuel Use'!U14*'Component Frac of Fuel Use'!$B21*BTU_per_TWh</f>
        <v>13098135799269.707</v>
      </c>
      <c r="R4">
        <f>'Total Fuel Use'!V14*'Component Frac of Fuel Use'!$B21*BTU_per_TWh</f>
        <v>13193538010379.721</v>
      </c>
      <c r="S4">
        <f>'Total Fuel Use'!W14*'Component Frac of Fuel Use'!$B21*BTU_per_TWh</f>
        <v>13198963728547.115</v>
      </c>
      <c r="T4">
        <f>'Total Fuel Use'!X14*'Component Frac of Fuel Use'!$B21*BTU_per_TWh</f>
        <v>13204389446714.508</v>
      </c>
      <c r="U4">
        <f>'Total Fuel Use'!Y14*'Component Frac of Fuel Use'!$B21*BTU_per_TWh</f>
        <v>13209815164881.902</v>
      </c>
      <c r="V4">
        <f>'Total Fuel Use'!Z14*'Component Frac of Fuel Use'!$B21*BTU_per_TWh</f>
        <v>13215240883049.297</v>
      </c>
      <c r="W4">
        <f>'Total Fuel Use'!AA14*'Component Frac of Fuel Use'!$B21*BTU_per_TWh</f>
        <v>13220666601216.689</v>
      </c>
      <c r="X4">
        <f>'Total Fuel Use'!AB14*'Component Frac of Fuel Use'!$B21*BTU_per_TWh</f>
        <v>13226092319384.084</v>
      </c>
      <c r="Y4">
        <f>'Total Fuel Use'!AC14*'Component Frac of Fuel Use'!$B21*BTU_per_TWh</f>
        <v>13231518037551.477</v>
      </c>
      <c r="Z4">
        <f>'Total Fuel Use'!AD14*'Component Frac of Fuel Use'!$B21*BTU_per_TWh</f>
        <v>13236943755718.869</v>
      </c>
      <c r="AA4">
        <f>'Total Fuel Use'!AE14*'Component Frac of Fuel Use'!$B21*BTU_per_TWh</f>
        <v>13242369473886.264</v>
      </c>
      <c r="AB4">
        <f>'Total Fuel Use'!AF14*'Component Frac of Fuel Use'!$B21*BTU_per_TWh</f>
        <v>13247795192053.656</v>
      </c>
      <c r="AC4">
        <f>'Total Fuel Use'!AG14*'Component Frac of Fuel Use'!$B21*BTU_per_TWh</f>
        <v>13202128730811.424</v>
      </c>
      <c r="AD4">
        <f>'Total Fuel Use'!AH14*'Component Frac of Fuel Use'!$B21*BTU_per_TWh</f>
        <v>13156462269569.191</v>
      </c>
      <c r="AE4">
        <f>'Total Fuel Use'!AI14*'Component Frac of Fuel Use'!$B21*BTU_per_TWh</f>
        <v>13110795808326.959</v>
      </c>
      <c r="AF4">
        <f>'Total Fuel Use'!AJ14*'Component Frac of Fuel Use'!$B21*BTU_per_TWh</f>
        <v>13065129347084.729</v>
      </c>
      <c r="AG4">
        <f>'Total Fuel Use'!AK14*'Component Frac of Fuel Use'!$B21*BTU_per_TWh</f>
        <v>13019462885842.494</v>
      </c>
      <c r="AH4">
        <f>'Total Fuel Use'!AL14*'Component Frac of Fuel Use'!$B21*BTU_per_TWh</f>
        <v>12973796424600.262</v>
      </c>
      <c r="AI4">
        <f>'Total Fuel Use'!AM14*'Component Frac of Fuel Use'!$B21*BTU_per_TWh</f>
        <v>12928129963358.027</v>
      </c>
      <c r="AJ4">
        <f>'Total Fuel Use'!AN14*'Component Frac of Fuel Use'!$B21*BTU_per_TWh</f>
        <v>12882463502115.795</v>
      </c>
      <c r="AK4">
        <f>'Total Fuel Use'!AO14*'Component Frac of Fuel Use'!$B21*BTU_per_TWh</f>
        <v>12836797040873.562</v>
      </c>
      <c r="AL4">
        <f>'Total Fuel Use'!AP14*'Component Frac of Fuel Use'!$B21*BTU_per_TWh</f>
        <v>12791130579631.33</v>
      </c>
    </row>
    <row r="5" spans="1:40">
      <c r="A5" s="1" t="s">
        <v>5</v>
      </c>
      <c r="B5">
        <f>'Total Fuel Use'!F15*'Component Frac of Fuel Use'!$B22*BTU_per_TWh</f>
        <v>343249060919.81836</v>
      </c>
      <c r="C5">
        <f>'Total Fuel Use'!G15*'Component Frac of Fuel Use'!$B22*BTU_per_TWh</f>
        <v>346605035312.85535</v>
      </c>
      <c r="D5">
        <f>'Total Fuel Use'!H15*'Component Frac of Fuel Use'!$B22*BTU_per_TWh</f>
        <v>349961009705.89233</v>
      </c>
      <c r="E5">
        <f>'Total Fuel Use'!I15*'Component Frac of Fuel Use'!$B22*BTU_per_TWh</f>
        <v>353316984098.92926</v>
      </c>
      <c r="F5">
        <f>'Total Fuel Use'!J15*'Component Frac of Fuel Use'!$B22*BTU_per_TWh</f>
        <v>356672958491.96619</v>
      </c>
      <c r="G5">
        <f>'Total Fuel Use'!K15*'Component Frac of Fuel Use'!$B22*BTU_per_TWh</f>
        <v>360028932885.00311</v>
      </c>
      <c r="H5">
        <f>'Total Fuel Use'!L15*'Component Frac of Fuel Use'!$B22*BTU_per_TWh</f>
        <v>363384907278.0401</v>
      </c>
      <c r="I5">
        <f>'Total Fuel Use'!M15*'Component Frac of Fuel Use'!$B22*BTU_per_TWh</f>
        <v>366217349665.76324</v>
      </c>
      <c r="J5">
        <f>'Total Fuel Use'!N15*'Component Frac of Fuel Use'!$B22*BTU_per_TWh</f>
        <v>369049792053.48645</v>
      </c>
      <c r="K5">
        <f>'Total Fuel Use'!O15*'Component Frac of Fuel Use'!$B22*BTU_per_TWh</f>
        <v>371882234441.20953</v>
      </c>
      <c r="L5">
        <f>'Total Fuel Use'!P15*'Component Frac of Fuel Use'!$B22*BTU_per_TWh</f>
        <v>374714676828.9328</v>
      </c>
      <c r="M5">
        <f>'Total Fuel Use'!Q15*'Component Frac of Fuel Use'!$B22*BTU_per_TWh</f>
        <v>377547119216.65594</v>
      </c>
      <c r="N5">
        <f>'Total Fuel Use'!R15*'Component Frac of Fuel Use'!$B22*BTU_per_TWh</f>
        <v>380379561604.37915</v>
      </c>
      <c r="O5">
        <f>'Total Fuel Use'!S15*'Component Frac of Fuel Use'!$B22*BTU_per_TWh</f>
        <v>383212003992.10236</v>
      </c>
      <c r="P5">
        <f>'Total Fuel Use'!T15*'Component Frac of Fuel Use'!$B22*BTU_per_TWh</f>
        <v>386044446379.8255</v>
      </c>
      <c r="Q5">
        <f>'Total Fuel Use'!U15*'Component Frac of Fuel Use'!$B22*BTU_per_TWh</f>
        <v>388876888767.54865</v>
      </c>
      <c r="R5">
        <f>'Total Fuel Use'!V15*'Component Frac of Fuel Use'!$B22*BTU_per_TWh</f>
        <v>391709331155.27185</v>
      </c>
      <c r="S5">
        <f>'Total Fuel Use'!W15*'Component Frac of Fuel Use'!$B22*BTU_per_TWh</f>
        <v>391870417926.13763</v>
      </c>
      <c r="T5">
        <f>'Total Fuel Use'!X15*'Component Frac of Fuel Use'!$B22*BTU_per_TWh</f>
        <v>392031504697.00342</v>
      </c>
      <c r="U5">
        <f>'Total Fuel Use'!Y15*'Component Frac of Fuel Use'!$B22*BTU_per_TWh</f>
        <v>392192591467.8692</v>
      </c>
      <c r="V5">
        <f>'Total Fuel Use'!Z15*'Component Frac of Fuel Use'!$B22*BTU_per_TWh</f>
        <v>392353678238.73492</v>
      </c>
      <c r="W5">
        <f>'Total Fuel Use'!AA15*'Component Frac of Fuel Use'!$B22*BTU_per_TWh</f>
        <v>392514765009.60071</v>
      </c>
      <c r="X5">
        <f>'Total Fuel Use'!AB15*'Component Frac of Fuel Use'!$B22*BTU_per_TWh</f>
        <v>392675851780.46649</v>
      </c>
      <c r="Y5">
        <f>'Total Fuel Use'!AC15*'Component Frac of Fuel Use'!$B22*BTU_per_TWh</f>
        <v>392836938551.33228</v>
      </c>
      <c r="Z5">
        <f>'Total Fuel Use'!AD15*'Component Frac of Fuel Use'!$B22*BTU_per_TWh</f>
        <v>392998025322.19806</v>
      </c>
      <c r="AA5">
        <f>'Total Fuel Use'!AE15*'Component Frac of Fuel Use'!$B22*BTU_per_TWh</f>
        <v>393159112093.06378</v>
      </c>
      <c r="AB5">
        <f>'Total Fuel Use'!AF15*'Component Frac of Fuel Use'!$B22*BTU_per_TWh</f>
        <v>393320198863.92957</v>
      </c>
      <c r="AC5">
        <f>'Total Fuel Use'!AG15*'Component Frac of Fuel Use'!$B22*BTU_per_TWh</f>
        <v>391964385209.1427</v>
      </c>
      <c r="AD5">
        <f>'Total Fuel Use'!AH15*'Component Frac of Fuel Use'!$B22*BTU_per_TWh</f>
        <v>390608571554.35577</v>
      </c>
      <c r="AE5">
        <f>'Total Fuel Use'!AI15*'Component Frac of Fuel Use'!$B22*BTU_per_TWh</f>
        <v>389252757899.56885</v>
      </c>
      <c r="AF5">
        <f>'Total Fuel Use'!AJ15*'Component Frac of Fuel Use'!$B22*BTU_per_TWh</f>
        <v>387896944244.78192</v>
      </c>
      <c r="AG5">
        <f>'Total Fuel Use'!AK15*'Component Frac of Fuel Use'!$B22*BTU_per_TWh</f>
        <v>386541130589.995</v>
      </c>
      <c r="AH5">
        <f>'Total Fuel Use'!AL15*'Component Frac of Fuel Use'!$B22*BTU_per_TWh</f>
        <v>385185316935.20801</v>
      </c>
      <c r="AI5">
        <f>'Total Fuel Use'!AM15*'Component Frac of Fuel Use'!$B22*BTU_per_TWh</f>
        <v>383829503280.42114</v>
      </c>
      <c r="AJ5">
        <f>'Total Fuel Use'!AN15*'Component Frac of Fuel Use'!$B22*BTU_per_TWh</f>
        <v>382473689625.63416</v>
      </c>
      <c r="AK5">
        <f>'Total Fuel Use'!AO15*'Component Frac of Fuel Use'!$B22*BTU_per_TWh</f>
        <v>381117875970.84723</v>
      </c>
      <c r="AL5">
        <f>'Total Fuel Use'!AP15*'Component Frac of Fuel Use'!$B22*BTU_per_TWh</f>
        <v>379762062316.0603</v>
      </c>
    </row>
    <row r="6" spans="1:40">
      <c r="A6" s="1" t="s">
        <v>7</v>
      </c>
      <c r="B6">
        <f>'Total Fuel Use'!F16*'Component Frac of Fuel Use'!$B23*BTU_per_TWh</f>
        <v>251106739375386.41</v>
      </c>
      <c r="C6">
        <f>'Total Fuel Use'!G16*'Component Frac of Fuel Use'!$B23*BTU_per_TWh</f>
        <v>253561830687230.25</v>
      </c>
      <c r="D6">
        <f>'Total Fuel Use'!H16*'Component Frac of Fuel Use'!$B23*BTU_per_TWh</f>
        <v>256016921999074.09</v>
      </c>
      <c r="E6">
        <f>'Total Fuel Use'!I16*'Component Frac of Fuel Use'!$B23*BTU_per_TWh</f>
        <v>258472013310917.91</v>
      </c>
      <c r="F6">
        <f>'Total Fuel Use'!J16*'Component Frac of Fuel Use'!$B23*BTU_per_TWh</f>
        <v>260927104622761.72</v>
      </c>
      <c r="G6">
        <f>'Total Fuel Use'!K16*'Component Frac of Fuel Use'!$B23*BTU_per_TWh</f>
        <v>263382195934605.56</v>
      </c>
      <c r="H6">
        <f>'Total Fuel Use'!L16*'Component Frac of Fuel Use'!$B23*BTU_per_TWh</f>
        <v>265837287246449.34</v>
      </c>
      <c r="I6">
        <f>'Total Fuel Use'!M16*'Component Frac of Fuel Use'!$B23*BTU_per_TWh</f>
        <v>267909384313645.53</v>
      </c>
      <c r="J6">
        <f>'Total Fuel Use'!N16*'Component Frac of Fuel Use'!$B23*BTU_per_TWh</f>
        <v>269981481380841.78</v>
      </c>
      <c r="K6">
        <f>'Total Fuel Use'!O16*'Component Frac of Fuel Use'!$B23*BTU_per_TWh</f>
        <v>272053578448037.91</v>
      </c>
      <c r="L6">
        <f>'Total Fuel Use'!P16*'Component Frac of Fuel Use'!$B23*BTU_per_TWh</f>
        <v>274125675515234.09</v>
      </c>
      <c r="M6">
        <f>'Total Fuel Use'!Q16*'Component Frac of Fuel Use'!$B23*BTU_per_TWh</f>
        <v>276197772582430.34</v>
      </c>
      <c r="N6">
        <f>'Total Fuel Use'!R16*'Component Frac of Fuel Use'!$B23*BTU_per_TWh</f>
        <v>278269869649626.5</v>
      </c>
      <c r="O6">
        <f>'Total Fuel Use'!S16*'Component Frac of Fuel Use'!$B23*BTU_per_TWh</f>
        <v>280341966716822.69</v>
      </c>
      <c r="P6">
        <f>'Total Fuel Use'!T16*'Component Frac of Fuel Use'!$B23*BTU_per_TWh</f>
        <v>282414063784018.81</v>
      </c>
      <c r="Q6">
        <f>'Total Fuel Use'!U16*'Component Frac of Fuel Use'!$B23*BTU_per_TWh</f>
        <v>284486160851215.06</v>
      </c>
      <c r="R6">
        <f>'Total Fuel Use'!V16*'Component Frac of Fuel Use'!$B23*BTU_per_TWh</f>
        <v>286558257918411.25</v>
      </c>
      <c r="S6">
        <f>'Total Fuel Use'!W16*'Component Frac of Fuel Use'!$B23*BTU_per_TWh</f>
        <v>286676102301379.75</v>
      </c>
      <c r="T6">
        <f>'Total Fuel Use'!X16*'Component Frac of Fuel Use'!$B23*BTU_per_TWh</f>
        <v>286793946684348.31</v>
      </c>
      <c r="U6">
        <f>'Total Fuel Use'!Y16*'Component Frac of Fuel Use'!$B23*BTU_per_TWh</f>
        <v>286911791067316.81</v>
      </c>
      <c r="V6">
        <f>'Total Fuel Use'!Z16*'Component Frac of Fuel Use'!$B23*BTU_per_TWh</f>
        <v>287029635450285.25</v>
      </c>
      <c r="W6">
        <f>'Total Fuel Use'!AA16*'Component Frac of Fuel Use'!$B23*BTU_per_TWh</f>
        <v>287147479833253.87</v>
      </c>
      <c r="X6">
        <f>'Total Fuel Use'!AB16*'Component Frac of Fuel Use'!$B23*BTU_per_TWh</f>
        <v>287265324216222.31</v>
      </c>
      <c r="Y6">
        <f>'Total Fuel Use'!AC16*'Component Frac of Fuel Use'!$B23*BTU_per_TWh</f>
        <v>287383168599190.81</v>
      </c>
      <c r="Z6">
        <f>'Total Fuel Use'!AD16*'Component Frac of Fuel Use'!$B23*BTU_per_TWh</f>
        <v>287501012982159.31</v>
      </c>
      <c r="AA6">
        <f>'Total Fuel Use'!AE16*'Component Frac of Fuel Use'!$B23*BTU_per_TWh</f>
        <v>287618857365127.87</v>
      </c>
      <c r="AB6">
        <f>'Total Fuel Use'!AF16*'Component Frac of Fuel Use'!$B23*BTU_per_TWh</f>
        <v>287736701748096.31</v>
      </c>
      <c r="AC6">
        <f>'Total Fuel Use'!AG16*'Component Frac of Fuel Use'!$B23*BTU_per_TWh</f>
        <v>286744844858111.44</v>
      </c>
      <c r="AD6">
        <f>'Total Fuel Use'!AH16*'Component Frac of Fuel Use'!$B23*BTU_per_TWh</f>
        <v>285752987968126.5</v>
      </c>
      <c r="AE6">
        <f>'Total Fuel Use'!AI16*'Component Frac of Fuel Use'!$B23*BTU_per_TWh</f>
        <v>284761131078141.56</v>
      </c>
      <c r="AF6">
        <f>'Total Fuel Use'!AJ16*'Component Frac of Fuel Use'!$B23*BTU_per_TWh</f>
        <v>283769274188156.75</v>
      </c>
      <c r="AG6">
        <f>'Total Fuel Use'!AK16*'Component Frac of Fuel Use'!$B23*BTU_per_TWh</f>
        <v>282777417298171.81</v>
      </c>
      <c r="AH6">
        <f>'Total Fuel Use'!AL16*'Component Frac of Fuel Use'!$B23*BTU_per_TWh</f>
        <v>281785560408186.87</v>
      </c>
      <c r="AI6">
        <f>'Total Fuel Use'!AM16*'Component Frac of Fuel Use'!$B23*BTU_per_TWh</f>
        <v>280793703518201.91</v>
      </c>
      <c r="AJ6">
        <f>'Total Fuel Use'!AN16*'Component Frac of Fuel Use'!$B23*BTU_per_TWh</f>
        <v>279801846628217.09</v>
      </c>
      <c r="AK6">
        <f>'Total Fuel Use'!AO16*'Component Frac of Fuel Use'!$B23*BTU_per_TWh</f>
        <v>278809989738232.16</v>
      </c>
      <c r="AL6">
        <f>'Total Fuel Use'!AP16*'Component Frac of Fuel Use'!$B23*BTU_per_TWh</f>
        <v>277818132848247.28</v>
      </c>
    </row>
    <row r="7" spans="1:40">
      <c r="A7" s="1" t="s">
        <v>15</v>
      </c>
      <c r="B7">
        <f>'Total Fuel Use'!F17*'Component Frac of Fuel Use'!$B24*BTU_per_TWh</f>
        <v>22456076174449.832</v>
      </c>
      <c r="C7">
        <f>'Total Fuel Use'!G17*'Component Frac of Fuel Use'!$B24*BTU_per_TWh</f>
        <v>22675631084250.863</v>
      </c>
      <c r="D7">
        <f>'Total Fuel Use'!H17*'Component Frac of Fuel Use'!$B24*BTU_per_TWh</f>
        <v>22895185994051.898</v>
      </c>
      <c r="E7">
        <f>'Total Fuel Use'!I17*'Component Frac of Fuel Use'!$B24*BTU_per_TWh</f>
        <v>23114740903852.934</v>
      </c>
      <c r="F7">
        <f>'Total Fuel Use'!J17*'Component Frac of Fuel Use'!$B24*BTU_per_TWh</f>
        <v>23334295813653.969</v>
      </c>
      <c r="G7">
        <f>'Total Fuel Use'!K17*'Component Frac of Fuel Use'!$B24*BTU_per_TWh</f>
        <v>23553850723455.008</v>
      </c>
      <c r="H7">
        <f>'Total Fuel Use'!L17*'Component Frac of Fuel Use'!$B24*BTU_per_TWh</f>
        <v>23773405633256.039</v>
      </c>
      <c r="I7">
        <f>'Total Fuel Use'!M17*'Component Frac of Fuel Use'!$B24*BTU_per_TWh</f>
        <v>23958709977128.109</v>
      </c>
      <c r="J7">
        <f>'Total Fuel Use'!N17*'Component Frac of Fuel Use'!$B24*BTU_per_TWh</f>
        <v>24144014321000.184</v>
      </c>
      <c r="K7">
        <f>'Total Fuel Use'!O17*'Component Frac of Fuel Use'!$B24*BTU_per_TWh</f>
        <v>24329318664872.262</v>
      </c>
      <c r="L7">
        <f>'Total Fuel Use'!P17*'Component Frac of Fuel Use'!$B24*BTU_per_TWh</f>
        <v>24514623008744.336</v>
      </c>
      <c r="M7">
        <f>'Total Fuel Use'!Q17*'Component Frac of Fuel Use'!$B24*BTU_per_TWh</f>
        <v>24699927352616.406</v>
      </c>
      <c r="N7">
        <f>'Total Fuel Use'!R17*'Component Frac of Fuel Use'!$B24*BTU_per_TWh</f>
        <v>24885231696488.477</v>
      </c>
      <c r="O7">
        <f>'Total Fuel Use'!S17*'Component Frac of Fuel Use'!$B24*BTU_per_TWh</f>
        <v>25070536040360.555</v>
      </c>
      <c r="P7">
        <f>'Total Fuel Use'!T17*'Component Frac of Fuel Use'!$B24*BTU_per_TWh</f>
        <v>25255840384232.633</v>
      </c>
      <c r="Q7">
        <f>'Total Fuel Use'!U17*'Component Frac of Fuel Use'!$B24*BTU_per_TWh</f>
        <v>25441144728104.703</v>
      </c>
      <c r="R7">
        <f>'Total Fuel Use'!V17*'Component Frac of Fuel Use'!$B24*BTU_per_TWh</f>
        <v>25626449071976.777</v>
      </c>
      <c r="S7">
        <f>'Total Fuel Use'!W17*'Component Frac of Fuel Use'!$B24*BTU_per_TWh</f>
        <v>25636987707647.227</v>
      </c>
      <c r="T7">
        <f>'Total Fuel Use'!X17*'Component Frac of Fuel Use'!$B24*BTU_per_TWh</f>
        <v>25647526343317.672</v>
      </c>
      <c r="U7">
        <f>'Total Fuel Use'!Y17*'Component Frac of Fuel Use'!$B24*BTU_per_TWh</f>
        <v>25658064978988.121</v>
      </c>
      <c r="V7">
        <f>'Total Fuel Use'!Z17*'Component Frac of Fuel Use'!$B24*BTU_per_TWh</f>
        <v>25668603614658.574</v>
      </c>
      <c r="W7">
        <f>'Total Fuel Use'!AA17*'Component Frac of Fuel Use'!$B24*BTU_per_TWh</f>
        <v>25679142250329.023</v>
      </c>
      <c r="X7">
        <f>'Total Fuel Use'!AB17*'Component Frac of Fuel Use'!$B24*BTU_per_TWh</f>
        <v>25689680885999.465</v>
      </c>
      <c r="Y7">
        <f>'Total Fuel Use'!AC17*'Component Frac of Fuel Use'!$B24*BTU_per_TWh</f>
        <v>25700219521669.918</v>
      </c>
      <c r="Z7">
        <f>'Total Fuel Use'!AD17*'Component Frac of Fuel Use'!$B24*BTU_per_TWh</f>
        <v>25710758157340.371</v>
      </c>
      <c r="AA7">
        <f>'Total Fuel Use'!AE17*'Component Frac of Fuel Use'!$B24*BTU_per_TWh</f>
        <v>25721296793010.816</v>
      </c>
      <c r="AB7">
        <f>'Total Fuel Use'!AF17*'Component Frac of Fuel Use'!$B24*BTU_per_TWh</f>
        <v>25731835428681.266</v>
      </c>
      <c r="AC7">
        <f>'Total Fuel Use'!AG17*'Component Frac of Fuel Use'!$B24*BTU_per_TWh</f>
        <v>25643135245121.648</v>
      </c>
      <c r="AD7">
        <f>'Total Fuel Use'!AH17*'Component Frac of Fuel Use'!$B24*BTU_per_TWh</f>
        <v>25554435061562.031</v>
      </c>
      <c r="AE7">
        <f>'Total Fuel Use'!AI17*'Component Frac of Fuel Use'!$B24*BTU_per_TWh</f>
        <v>25465734878002.414</v>
      </c>
      <c r="AF7">
        <f>'Total Fuel Use'!AJ17*'Component Frac of Fuel Use'!$B24*BTU_per_TWh</f>
        <v>25377034694442.797</v>
      </c>
      <c r="AG7">
        <f>'Total Fuel Use'!AK17*'Component Frac of Fuel Use'!$B24*BTU_per_TWh</f>
        <v>25288334510883.176</v>
      </c>
      <c r="AH7">
        <f>'Total Fuel Use'!AL17*'Component Frac of Fuel Use'!$B24*BTU_per_TWh</f>
        <v>25199634327323.555</v>
      </c>
      <c r="AI7">
        <f>'Total Fuel Use'!AM17*'Component Frac of Fuel Use'!$B24*BTU_per_TWh</f>
        <v>25110934143763.937</v>
      </c>
      <c r="AJ7">
        <f>'Total Fuel Use'!AN17*'Component Frac of Fuel Use'!$B24*BTU_per_TWh</f>
        <v>25022233960204.324</v>
      </c>
      <c r="AK7">
        <f>'Total Fuel Use'!AO17*'Component Frac of Fuel Use'!$B24*BTU_per_TWh</f>
        <v>24933533776644.703</v>
      </c>
      <c r="AL7">
        <f>'Total Fuel Use'!AP17*'Component Frac of Fuel Use'!$B24*BTU_per_TWh</f>
        <v>24844833593085.086</v>
      </c>
    </row>
  </sheetData>
  <pageMargins left="0.7" right="0.7" top="0.75" bottom="0.75" header="0.3" footer="0.3"/>
  <pageSetup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N7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4.5"/>
  <cols>
    <col min="1" max="1" width="25.90625" customWidth="1"/>
    <col min="2" max="2" width="11.81640625" bestFit="1" customWidth="1"/>
  </cols>
  <sheetData>
    <row r="1" spans="1:40">
      <c r="A1" s="1" t="s">
        <v>1</v>
      </c>
      <c r="B1" s="1">
        <v>2014</v>
      </c>
      <c r="C1" s="1">
        <v>2015</v>
      </c>
      <c r="D1" s="1">
        <v>2016</v>
      </c>
      <c r="E1" s="1">
        <v>2017</v>
      </c>
      <c r="F1" s="1">
        <v>2018</v>
      </c>
      <c r="G1" s="1">
        <v>2019</v>
      </c>
      <c r="H1" s="1">
        <v>2020</v>
      </c>
      <c r="I1" s="1">
        <v>2021</v>
      </c>
      <c r="J1" s="1">
        <v>2022</v>
      </c>
      <c r="K1" s="1">
        <v>2023</v>
      </c>
      <c r="L1" s="1">
        <v>2024</v>
      </c>
      <c r="M1" s="1">
        <v>2025</v>
      </c>
      <c r="N1" s="1">
        <v>2026</v>
      </c>
      <c r="O1" s="1">
        <v>2027</v>
      </c>
      <c r="P1" s="1">
        <v>2028</v>
      </c>
      <c r="Q1" s="1">
        <v>2029</v>
      </c>
      <c r="R1" s="1">
        <v>2030</v>
      </c>
      <c r="S1" s="1">
        <v>2031</v>
      </c>
      <c r="T1" s="1">
        <v>2032</v>
      </c>
      <c r="U1" s="1">
        <v>2033</v>
      </c>
      <c r="V1" s="1">
        <v>2034</v>
      </c>
      <c r="W1" s="1">
        <v>2035</v>
      </c>
      <c r="X1" s="1">
        <v>2036</v>
      </c>
      <c r="Y1" s="1">
        <v>2037</v>
      </c>
      <c r="Z1" s="1">
        <v>2038</v>
      </c>
      <c r="AA1" s="1">
        <v>2039</v>
      </c>
      <c r="AB1" s="1">
        <v>2040</v>
      </c>
      <c r="AC1" s="1">
        <v>2041</v>
      </c>
      <c r="AD1" s="1">
        <v>2042</v>
      </c>
      <c r="AE1" s="1">
        <v>2043</v>
      </c>
      <c r="AF1" s="1">
        <v>2044</v>
      </c>
      <c r="AG1" s="1">
        <v>2045</v>
      </c>
      <c r="AH1" s="1">
        <v>2046</v>
      </c>
      <c r="AI1" s="1">
        <v>2047</v>
      </c>
      <c r="AJ1" s="1">
        <v>2048</v>
      </c>
      <c r="AK1" s="1">
        <v>2049</v>
      </c>
      <c r="AL1" s="1">
        <v>2050</v>
      </c>
      <c r="AM1" s="1"/>
      <c r="AN1" s="1"/>
    </row>
    <row r="2" spans="1:40">
      <c r="A2" s="1" t="s">
        <v>2</v>
      </c>
      <c r="B2">
        <f>'Total Fuel Use'!F12*'Component Frac of Fuel Use'!F12*BTU_per_TWh</f>
        <v>311156656827.38739</v>
      </c>
      <c r="C2">
        <f>'Total Fuel Use'!G12*'Component Frac of Fuel Use'!G12*BTU_per_TWh</f>
        <v>382057524845.50568</v>
      </c>
      <c r="D2">
        <f>'Total Fuel Use'!H12*'Component Frac of Fuel Use'!H12*BTU_per_TWh</f>
        <v>454272464585.28833</v>
      </c>
      <c r="E2">
        <f>'Total Fuel Use'!I12*'Component Frac of Fuel Use'!I12*BTU_per_TWh</f>
        <v>527801476046.7879</v>
      </c>
      <c r="F2">
        <f>'Total Fuel Use'!J12*'Component Frac of Fuel Use'!J12*BTU_per_TWh</f>
        <v>602644559229.97827</v>
      </c>
      <c r="G2">
        <f>'Total Fuel Use'!K12*'Component Frac of Fuel Use'!K12*BTU_per_TWh</f>
        <v>678801714134.8595</v>
      </c>
      <c r="H2">
        <f>'Total Fuel Use'!L12*'Component Frac of Fuel Use'!L12*BTU_per_TWh</f>
        <v>756272940761.43152</v>
      </c>
      <c r="I2">
        <f>'Total Fuel Use'!M12*'Component Frac of Fuel Use'!M12*BTU_per_TWh</f>
        <v>833866172077.29028</v>
      </c>
      <c r="J2">
        <f>'Total Fuel Use'!N12*'Component Frac of Fuel Use'!N12*BTU_per_TWh</f>
        <v>912568479926.22827</v>
      </c>
      <c r="K2">
        <f>'Total Fuel Use'!O12*'Component Frac of Fuel Use'!O12*BTU_per_TWh</f>
        <v>992379864308.30078</v>
      </c>
      <c r="L2">
        <f>'Total Fuel Use'!P12*'Component Frac of Fuel Use'!P12*BTU_per_TWh</f>
        <v>1073300325223.4805</v>
      </c>
      <c r="M2">
        <f>'Total Fuel Use'!Q12*'Component Frac of Fuel Use'!Q12*BTU_per_TWh</f>
        <v>1155329862671.7673</v>
      </c>
      <c r="N2">
        <f>'Total Fuel Use'!R12*'Component Frac of Fuel Use'!R12*BTU_per_TWh</f>
        <v>1238468476653.1611</v>
      </c>
      <c r="O2">
        <f>'Total Fuel Use'!S12*'Component Frac of Fuel Use'!S12*BTU_per_TWh</f>
        <v>1322716167167.6616</v>
      </c>
      <c r="P2">
        <f>'Total Fuel Use'!T12*'Component Frac of Fuel Use'!T12*BTU_per_TWh</f>
        <v>1408072934215.2405</v>
      </c>
      <c r="Q2">
        <f>'Total Fuel Use'!U12*'Component Frac of Fuel Use'!U12*BTU_per_TWh</f>
        <v>1494538777795.9548</v>
      </c>
      <c r="R2">
        <f>'Total Fuel Use'!V12*'Component Frac of Fuel Use'!V12*BTU_per_TWh</f>
        <v>1582113697909.7764</v>
      </c>
      <c r="S2">
        <f>'Total Fuel Use'!W12*'Component Frac of Fuel Use'!W12*BTU_per_TWh</f>
        <v>1772132888150.3271</v>
      </c>
      <c r="T2">
        <f>'Total Fuel Use'!X12*'Component Frac of Fuel Use'!X12*BTU_per_TWh</f>
        <v>1962307766437.6211</v>
      </c>
      <c r="U2">
        <f>'Total Fuel Use'!Y12*'Component Frac of Fuel Use'!Y12*BTU_per_TWh</f>
        <v>2152638332771.6892</v>
      </c>
      <c r="V2">
        <f>'Total Fuel Use'!Z12*'Component Frac of Fuel Use'!Z12*BTU_per_TWh</f>
        <v>2343124587152.5308</v>
      </c>
      <c r="W2">
        <f>'Total Fuel Use'!AA12*'Component Frac of Fuel Use'!AA12*BTU_per_TWh</f>
        <v>2533766529580.1465</v>
      </c>
      <c r="X2">
        <f>'Total Fuel Use'!AB12*'Component Frac of Fuel Use'!AB12*BTU_per_TWh</f>
        <v>2724564160054.5361</v>
      </c>
      <c r="Y2">
        <f>'Total Fuel Use'!AC12*'Component Frac of Fuel Use'!AC12*BTU_per_TWh</f>
        <v>2915517478575.7593</v>
      </c>
      <c r="Z2">
        <f>'Total Fuel Use'!AD12*'Component Frac of Fuel Use'!AD12*BTU_per_TWh</f>
        <v>3106626485143.6963</v>
      </c>
      <c r="AA2">
        <f>'Total Fuel Use'!AE12*'Component Frac of Fuel Use'!AE12*BTU_per_TWh</f>
        <v>3297891179758.4067</v>
      </c>
      <c r="AB2">
        <f>'Total Fuel Use'!AF12*'Component Frac of Fuel Use'!AF12*BTU_per_TWh</f>
        <v>3489311562419.8911</v>
      </c>
      <c r="AC2">
        <f>'Total Fuel Use'!AG12*'Component Frac of Fuel Use'!AG12*BTU_per_TWh</f>
        <v>3666697530011.9014</v>
      </c>
      <c r="AD2">
        <f>'Total Fuel Use'!AH12*'Component Frac of Fuel Use'!AH12*BTU_per_TWh</f>
        <v>3842773123210.2314</v>
      </c>
      <c r="AE2">
        <f>'Total Fuel Use'!AI12*'Component Frac of Fuel Use'!AI12*BTU_per_TWh</f>
        <v>4017538342014.8828</v>
      </c>
      <c r="AF2">
        <f>'Total Fuel Use'!AJ12*'Component Frac of Fuel Use'!AJ12*BTU_per_TWh</f>
        <v>4190993186425.854</v>
      </c>
      <c r="AG2">
        <f>'Total Fuel Use'!AK12*'Component Frac of Fuel Use'!AK12*BTU_per_TWh</f>
        <v>4363137656443.2046</v>
      </c>
      <c r="AH2">
        <f>'Total Fuel Use'!AL12*'Component Frac of Fuel Use'!AL12*BTU_per_TWh</f>
        <v>4533971752066.8184</v>
      </c>
      <c r="AI2">
        <f>'Total Fuel Use'!AM12*'Component Frac of Fuel Use'!AM12*BTU_per_TWh</f>
        <v>4703495473296.751</v>
      </c>
      <c r="AJ2">
        <f>'Total Fuel Use'!AN12*'Component Frac of Fuel Use'!AN12*BTU_per_TWh</f>
        <v>4871708820133.0049</v>
      </c>
      <c r="AK2">
        <f>'Total Fuel Use'!AO12*'Component Frac of Fuel Use'!AO12*BTU_per_TWh</f>
        <v>5038611792575.5791</v>
      </c>
      <c r="AL2">
        <f>'Total Fuel Use'!AP12*'Component Frac of Fuel Use'!AP12*BTU_per_TWh</f>
        <v>5204204390624.4756</v>
      </c>
    </row>
    <row r="3" spans="1:40">
      <c r="A3" s="1" t="s">
        <v>3</v>
      </c>
      <c r="B3">
        <f>'Total Fuel Use'!F13*'Component Frac of Fuel Use'!$C20*BTU_per_TWh</f>
        <v>0</v>
      </c>
      <c r="C3">
        <f>'Total Fuel Use'!G13*'Component Frac of Fuel Use'!$C20*BTU_per_TWh</f>
        <v>0</v>
      </c>
      <c r="D3">
        <f>'Total Fuel Use'!H13*'Component Frac of Fuel Use'!$C20*BTU_per_TWh</f>
        <v>0</v>
      </c>
      <c r="E3">
        <f>'Total Fuel Use'!I13*'Component Frac of Fuel Use'!$C20*BTU_per_TWh</f>
        <v>0</v>
      </c>
      <c r="F3">
        <f>'Total Fuel Use'!J13*'Component Frac of Fuel Use'!$C20*BTU_per_TWh</f>
        <v>0</v>
      </c>
      <c r="G3">
        <f>'Total Fuel Use'!K13*'Component Frac of Fuel Use'!$C20*BTU_per_TWh</f>
        <v>0</v>
      </c>
      <c r="H3">
        <f>'Total Fuel Use'!L13*'Component Frac of Fuel Use'!$C20*BTU_per_TWh</f>
        <v>0</v>
      </c>
      <c r="I3">
        <f>'Total Fuel Use'!M13*'Component Frac of Fuel Use'!$C20*BTU_per_TWh</f>
        <v>0</v>
      </c>
      <c r="J3">
        <f>'Total Fuel Use'!N13*'Component Frac of Fuel Use'!$C20*BTU_per_TWh</f>
        <v>0</v>
      </c>
      <c r="K3">
        <f>'Total Fuel Use'!O13*'Component Frac of Fuel Use'!$C20*BTU_per_TWh</f>
        <v>0</v>
      </c>
      <c r="L3">
        <f>'Total Fuel Use'!P13*'Component Frac of Fuel Use'!$C20*BTU_per_TWh</f>
        <v>0</v>
      </c>
      <c r="M3">
        <f>'Total Fuel Use'!Q13*'Component Frac of Fuel Use'!$C20*BTU_per_TWh</f>
        <v>0</v>
      </c>
      <c r="N3">
        <f>'Total Fuel Use'!R13*'Component Frac of Fuel Use'!$C20*BTU_per_TWh</f>
        <v>0</v>
      </c>
      <c r="O3">
        <f>'Total Fuel Use'!S13*'Component Frac of Fuel Use'!$C20*BTU_per_TWh</f>
        <v>0</v>
      </c>
      <c r="P3">
        <f>'Total Fuel Use'!T13*'Component Frac of Fuel Use'!$C20*BTU_per_TWh</f>
        <v>0</v>
      </c>
      <c r="Q3">
        <f>'Total Fuel Use'!U13*'Component Frac of Fuel Use'!$C20*BTU_per_TWh</f>
        <v>0</v>
      </c>
      <c r="R3">
        <f>'Total Fuel Use'!V13*'Component Frac of Fuel Use'!$C20*BTU_per_TWh</f>
        <v>0</v>
      </c>
      <c r="S3">
        <f>'Total Fuel Use'!W13*'Component Frac of Fuel Use'!$C20*BTU_per_TWh</f>
        <v>0</v>
      </c>
      <c r="T3">
        <f>'Total Fuel Use'!X13*'Component Frac of Fuel Use'!$C20*BTU_per_TWh</f>
        <v>0</v>
      </c>
      <c r="U3">
        <f>'Total Fuel Use'!Y13*'Component Frac of Fuel Use'!$C20*BTU_per_TWh</f>
        <v>0</v>
      </c>
      <c r="V3">
        <f>'Total Fuel Use'!Z13*'Component Frac of Fuel Use'!$C20*BTU_per_TWh</f>
        <v>0</v>
      </c>
      <c r="W3">
        <f>'Total Fuel Use'!AA13*'Component Frac of Fuel Use'!$C20*BTU_per_TWh</f>
        <v>0</v>
      </c>
      <c r="X3">
        <f>'Total Fuel Use'!AB13*'Component Frac of Fuel Use'!$C20*BTU_per_TWh</f>
        <v>0</v>
      </c>
      <c r="Y3">
        <f>'Total Fuel Use'!AC13*'Component Frac of Fuel Use'!$C20*BTU_per_TWh</f>
        <v>0</v>
      </c>
      <c r="Z3">
        <f>'Total Fuel Use'!AD13*'Component Frac of Fuel Use'!$C20*BTU_per_TWh</f>
        <v>0</v>
      </c>
      <c r="AA3">
        <f>'Total Fuel Use'!AE13*'Component Frac of Fuel Use'!$C20*BTU_per_TWh</f>
        <v>0</v>
      </c>
      <c r="AB3">
        <f>'Total Fuel Use'!AF13*'Component Frac of Fuel Use'!$C20*BTU_per_TWh</f>
        <v>0</v>
      </c>
      <c r="AC3">
        <f>'Total Fuel Use'!AG13*'Component Frac of Fuel Use'!$C20*BTU_per_TWh</f>
        <v>0</v>
      </c>
      <c r="AD3">
        <f>'Total Fuel Use'!AH13*'Component Frac of Fuel Use'!$C20*BTU_per_TWh</f>
        <v>0</v>
      </c>
      <c r="AE3">
        <f>'Total Fuel Use'!AI13*'Component Frac of Fuel Use'!$C20*BTU_per_TWh</f>
        <v>0</v>
      </c>
      <c r="AF3">
        <f>'Total Fuel Use'!AJ13*'Component Frac of Fuel Use'!$C20*BTU_per_TWh</f>
        <v>0</v>
      </c>
      <c r="AG3">
        <f>'Total Fuel Use'!AK13*'Component Frac of Fuel Use'!$C20*BTU_per_TWh</f>
        <v>0</v>
      </c>
      <c r="AH3">
        <f>'Total Fuel Use'!AL13*'Component Frac of Fuel Use'!$C20*BTU_per_TWh</f>
        <v>0</v>
      </c>
      <c r="AI3">
        <f>'Total Fuel Use'!AM13*'Component Frac of Fuel Use'!$C20*BTU_per_TWh</f>
        <v>0</v>
      </c>
      <c r="AJ3">
        <f>'Total Fuel Use'!AN13*'Component Frac of Fuel Use'!$C20*BTU_per_TWh</f>
        <v>0</v>
      </c>
      <c r="AK3">
        <f>'Total Fuel Use'!AO13*'Component Frac of Fuel Use'!$C20*BTU_per_TWh</f>
        <v>0</v>
      </c>
      <c r="AL3">
        <f>'Total Fuel Use'!AP13*'Component Frac of Fuel Use'!$C20*BTU_per_TWh</f>
        <v>0</v>
      </c>
    </row>
    <row r="4" spans="1:40">
      <c r="A4" s="1" t="s">
        <v>4</v>
      </c>
      <c r="B4">
        <f>'Total Fuel Use'!F14*'Component Frac of Fuel Use'!$C21*BTU_per_TWh</f>
        <v>0</v>
      </c>
      <c r="C4">
        <f>'Total Fuel Use'!G14*'Component Frac of Fuel Use'!$C21*BTU_per_TWh</f>
        <v>0</v>
      </c>
      <c r="D4">
        <f>'Total Fuel Use'!H14*'Component Frac of Fuel Use'!$C21*BTU_per_TWh</f>
        <v>0</v>
      </c>
      <c r="E4">
        <f>'Total Fuel Use'!I14*'Component Frac of Fuel Use'!$C21*BTU_per_TWh</f>
        <v>0</v>
      </c>
      <c r="F4">
        <f>'Total Fuel Use'!J14*'Component Frac of Fuel Use'!$C21*BTU_per_TWh</f>
        <v>0</v>
      </c>
      <c r="G4">
        <f>'Total Fuel Use'!K14*'Component Frac of Fuel Use'!$C21*BTU_per_TWh</f>
        <v>0</v>
      </c>
      <c r="H4">
        <f>'Total Fuel Use'!L14*'Component Frac of Fuel Use'!$C21*BTU_per_TWh</f>
        <v>0</v>
      </c>
      <c r="I4">
        <f>'Total Fuel Use'!M14*'Component Frac of Fuel Use'!$C21*BTU_per_TWh</f>
        <v>0</v>
      </c>
      <c r="J4">
        <f>'Total Fuel Use'!N14*'Component Frac of Fuel Use'!$C21*BTU_per_TWh</f>
        <v>0</v>
      </c>
      <c r="K4">
        <f>'Total Fuel Use'!O14*'Component Frac of Fuel Use'!$C21*BTU_per_TWh</f>
        <v>0</v>
      </c>
      <c r="L4">
        <f>'Total Fuel Use'!P14*'Component Frac of Fuel Use'!$C21*BTU_per_TWh</f>
        <v>0</v>
      </c>
      <c r="M4">
        <f>'Total Fuel Use'!Q14*'Component Frac of Fuel Use'!$C21*BTU_per_TWh</f>
        <v>0</v>
      </c>
      <c r="N4">
        <f>'Total Fuel Use'!R14*'Component Frac of Fuel Use'!$C21*BTU_per_TWh</f>
        <v>0</v>
      </c>
      <c r="O4">
        <f>'Total Fuel Use'!S14*'Component Frac of Fuel Use'!$C21*BTU_per_TWh</f>
        <v>0</v>
      </c>
      <c r="P4">
        <f>'Total Fuel Use'!T14*'Component Frac of Fuel Use'!$C21*BTU_per_TWh</f>
        <v>0</v>
      </c>
      <c r="Q4">
        <f>'Total Fuel Use'!U14*'Component Frac of Fuel Use'!$C21*BTU_per_TWh</f>
        <v>0</v>
      </c>
      <c r="R4">
        <f>'Total Fuel Use'!V14*'Component Frac of Fuel Use'!$C21*BTU_per_TWh</f>
        <v>0</v>
      </c>
      <c r="S4">
        <f>'Total Fuel Use'!W14*'Component Frac of Fuel Use'!$C21*BTU_per_TWh</f>
        <v>0</v>
      </c>
      <c r="T4">
        <f>'Total Fuel Use'!X14*'Component Frac of Fuel Use'!$C21*BTU_per_TWh</f>
        <v>0</v>
      </c>
      <c r="U4">
        <f>'Total Fuel Use'!Y14*'Component Frac of Fuel Use'!$C21*BTU_per_TWh</f>
        <v>0</v>
      </c>
      <c r="V4">
        <f>'Total Fuel Use'!Z14*'Component Frac of Fuel Use'!$C21*BTU_per_TWh</f>
        <v>0</v>
      </c>
      <c r="W4">
        <f>'Total Fuel Use'!AA14*'Component Frac of Fuel Use'!$C21*BTU_per_TWh</f>
        <v>0</v>
      </c>
      <c r="X4">
        <f>'Total Fuel Use'!AB14*'Component Frac of Fuel Use'!$C21*BTU_per_TWh</f>
        <v>0</v>
      </c>
      <c r="Y4">
        <f>'Total Fuel Use'!AC14*'Component Frac of Fuel Use'!$C21*BTU_per_TWh</f>
        <v>0</v>
      </c>
      <c r="Z4">
        <f>'Total Fuel Use'!AD14*'Component Frac of Fuel Use'!$C21*BTU_per_TWh</f>
        <v>0</v>
      </c>
      <c r="AA4">
        <f>'Total Fuel Use'!AE14*'Component Frac of Fuel Use'!$C21*BTU_per_TWh</f>
        <v>0</v>
      </c>
      <c r="AB4">
        <f>'Total Fuel Use'!AF14*'Component Frac of Fuel Use'!$C21*BTU_per_TWh</f>
        <v>0</v>
      </c>
      <c r="AC4">
        <f>'Total Fuel Use'!AG14*'Component Frac of Fuel Use'!$C21*BTU_per_TWh</f>
        <v>0</v>
      </c>
      <c r="AD4">
        <f>'Total Fuel Use'!AH14*'Component Frac of Fuel Use'!$C21*BTU_per_TWh</f>
        <v>0</v>
      </c>
      <c r="AE4">
        <f>'Total Fuel Use'!AI14*'Component Frac of Fuel Use'!$C21*BTU_per_TWh</f>
        <v>0</v>
      </c>
      <c r="AF4">
        <f>'Total Fuel Use'!AJ14*'Component Frac of Fuel Use'!$C21*BTU_per_TWh</f>
        <v>0</v>
      </c>
      <c r="AG4">
        <f>'Total Fuel Use'!AK14*'Component Frac of Fuel Use'!$C21*BTU_per_TWh</f>
        <v>0</v>
      </c>
      <c r="AH4">
        <f>'Total Fuel Use'!AL14*'Component Frac of Fuel Use'!$C21*BTU_per_TWh</f>
        <v>0</v>
      </c>
      <c r="AI4">
        <f>'Total Fuel Use'!AM14*'Component Frac of Fuel Use'!$C21*BTU_per_TWh</f>
        <v>0</v>
      </c>
      <c r="AJ4">
        <f>'Total Fuel Use'!AN14*'Component Frac of Fuel Use'!$C21*BTU_per_TWh</f>
        <v>0</v>
      </c>
      <c r="AK4">
        <f>'Total Fuel Use'!AO14*'Component Frac of Fuel Use'!$C21*BTU_per_TWh</f>
        <v>0</v>
      </c>
      <c r="AL4">
        <f>'Total Fuel Use'!AP14*'Component Frac of Fuel Use'!$C21*BTU_per_TWh</f>
        <v>0</v>
      </c>
    </row>
    <row r="5" spans="1:40">
      <c r="A5" s="1" t="s">
        <v>5</v>
      </c>
      <c r="B5">
        <f>'Total Fuel Use'!F15*'Component Frac of Fuel Use'!$C22*BTU_per_TWh</f>
        <v>0</v>
      </c>
      <c r="C5">
        <f>'Total Fuel Use'!G15*'Component Frac of Fuel Use'!$C22*BTU_per_TWh</f>
        <v>0</v>
      </c>
      <c r="D5">
        <f>'Total Fuel Use'!H15*'Component Frac of Fuel Use'!$C22*BTU_per_TWh</f>
        <v>0</v>
      </c>
      <c r="E5">
        <f>'Total Fuel Use'!I15*'Component Frac of Fuel Use'!$C22*BTU_per_TWh</f>
        <v>0</v>
      </c>
      <c r="F5">
        <f>'Total Fuel Use'!J15*'Component Frac of Fuel Use'!$C22*BTU_per_TWh</f>
        <v>0</v>
      </c>
      <c r="G5">
        <f>'Total Fuel Use'!K15*'Component Frac of Fuel Use'!$C22*BTU_per_TWh</f>
        <v>0</v>
      </c>
      <c r="H5">
        <f>'Total Fuel Use'!L15*'Component Frac of Fuel Use'!$C22*BTU_per_TWh</f>
        <v>0</v>
      </c>
      <c r="I5">
        <f>'Total Fuel Use'!M15*'Component Frac of Fuel Use'!$C22*BTU_per_TWh</f>
        <v>0</v>
      </c>
      <c r="J5">
        <f>'Total Fuel Use'!N15*'Component Frac of Fuel Use'!$C22*BTU_per_TWh</f>
        <v>0</v>
      </c>
      <c r="K5">
        <f>'Total Fuel Use'!O15*'Component Frac of Fuel Use'!$C22*BTU_per_TWh</f>
        <v>0</v>
      </c>
      <c r="L5">
        <f>'Total Fuel Use'!P15*'Component Frac of Fuel Use'!$C22*BTU_per_TWh</f>
        <v>0</v>
      </c>
      <c r="M5">
        <f>'Total Fuel Use'!Q15*'Component Frac of Fuel Use'!$C22*BTU_per_TWh</f>
        <v>0</v>
      </c>
      <c r="N5">
        <f>'Total Fuel Use'!R15*'Component Frac of Fuel Use'!$C22*BTU_per_TWh</f>
        <v>0</v>
      </c>
      <c r="O5">
        <f>'Total Fuel Use'!S15*'Component Frac of Fuel Use'!$C22*BTU_per_TWh</f>
        <v>0</v>
      </c>
      <c r="P5">
        <f>'Total Fuel Use'!T15*'Component Frac of Fuel Use'!$C22*BTU_per_TWh</f>
        <v>0</v>
      </c>
      <c r="Q5">
        <f>'Total Fuel Use'!U15*'Component Frac of Fuel Use'!$C22*BTU_per_TWh</f>
        <v>0</v>
      </c>
      <c r="R5">
        <f>'Total Fuel Use'!V15*'Component Frac of Fuel Use'!$C22*BTU_per_TWh</f>
        <v>0</v>
      </c>
      <c r="S5">
        <f>'Total Fuel Use'!W15*'Component Frac of Fuel Use'!$C22*BTU_per_TWh</f>
        <v>0</v>
      </c>
      <c r="T5">
        <f>'Total Fuel Use'!X15*'Component Frac of Fuel Use'!$C22*BTU_per_TWh</f>
        <v>0</v>
      </c>
      <c r="U5">
        <f>'Total Fuel Use'!Y15*'Component Frac of Fuel Use'!$C22*BTU_per_TWh</f>
        <v>0</v>
      </c>
      <c r="V5">
        <f>'Total Fuel Use'!Z15*'Component Frac of Fuel Use'!$C22*BTU_per_TWh</f>
        <v>0</v>
      </c>
      <c r="W5">
        <f>'Total Fuel Use'!AA15*'Component Frac of Fuel Use'!$C22*BTU_per_TWh</f>
        <v>0</v>
      </c>
      <c r="X5">
        <f>'Total Fuel Use'!AB15*'Component Frac of Fuel Use'!$C22*BTU_per_TWh</f>
        <v>0</v>
      </c>
      <c r="Y5">
        <f>'Total Fuel Use'!AC15*'Component Frac of Fuel Use'!$C22*BTU_per_TWh</f>
        <v>0</v>
      </c>
      <c r="Z5">
        <f>'Total Fuel Use'!AD15*'Component Frac of Fuel Use'!$C22*BTU_per_TWh</f>
        <v>0</v>
      </c>
      <c r="AA5">
        <f>'Total Fuel Use'!AE15*'Component Frac of Fuel Use'!$C22*BTU_per_TWh</f>
        <v>0</v>
      </c>
      <c r="AB5">
        <f>'Total Fuel Use'!AF15*'Component Frac of Fuel Use'!$C22*BTU_per_TWh</f>
        <v>0</v>
      </c>
      <c r="AC5">
        <f>'Total Fuel Use'!AG15*'Component Frac of Fuel Use'!$C22*BTU_per_TWh</f>
        <v>0</v>
      </c>
      <c r="AD5">
        <f>'Total Fuel Use'!AH15*'Component Frac of Fuel Use'!$C22*BTU_per_TWh</f>
        <v>0</v>
      </c>
      <c r="AE5">
        <f>'Total Fuel Use'!AI15*'Component Frac of Fuel Use'!$C22*BTU_per_TWh</f>
        <v>0</v>
      </c>
      <c r="AF5">
        <f>'Total Fuel Use'!AJ15*'Component Frac of Fuel Use'!$C22*BTU_per_TWh</f>
        <v>0</v>
      </c>
      <c r="AG5">
        <f>'Total Fuel Use'!AK15*'Component Frac of Fuel Use'!$C22*BTU_per_TWh</f>
        <v>0</v>
      </c>
      <c r="AH5">
        <f>'Total Fuel Use'!AL15*'Component Frac of Fuel Use'!$C22*BTU_per_TWh</f>
        <v>0</v>
      </c>
      <c r="AI5">
        <f>'Total Fuel Use'!AM15*'Component Frac of Fuel Use'!$C22*BTU_per_TWh</f>
        <v>0</v>
      </c>
      <c r="AJ5">
        <f>'Total Fuel Use'!AN15*'Component Frac of Fuel Use'!$C22*BTU_per_TWh</f>
        <v>0</v>
      </c>
      <c r="AK5">
        <f>'Total Fuel Use'!AO15*'Component Frac of Fuel Use'!$C22*BTU_per_TWh</f>
        <v>0</v>
      </c>
      <c r="AL5">
        <f>'Total Fuel Use'!AP15*'Component Frac of Fuel Use'!$C22*BTU_per_TWh</f>
        <v>0</v>
      </c>
    </row>
    <row r="6" spans="1:40">
      <c r="A6" s="1" t="s">
        <v>7</v>
      </c>
      <c r="B6">
        <f>'Total Fuel Use'!F16*'Component Frac of Fuel Use'!$C23*BTU_per_TWh</f>
        <v>0</v>
      </c>
      <c r="C6">
        <f>'Total Fuel Use'!G16*'Component Frac of Fuel Use'!$C23*BTU_per_TWh</f>
        <v>0</v>
      </c>
      <c r="D6">
        <f>'Total Fuel Use'!H16*'Component Frac of Fuel Use'!$C23*BTU_per_TWh</f>
        <v>0</v>
      </c>
      <c r="E6">
        <f>'Total Fuel Use'!I16*'Component Frac of Fuel Use'!$C23*BTU_per_TWh</f>
        <v>0</v>
      </c>
      <c r="F6">
        <f>'Total Fuel Use'!J16*'Component Frac of Fuel Use'!$C23*BTU_per_TWh</f>
        <v>0</v>
      </c>
      <c r="G6">
        <f>'Total Fuel Use'!K16*'Component Frac of Fuel Use'!$C23*BTU_per_TWh</f>
        <v>0</v>
      </c>
      <c r="H6">
        <f>'Total Fuel Use'!L16*'Component Frac of Fuel Use'!$C23*BTU_per_TWh</f>
        <v>0</v>
      </c>
      <c r="I6">
        <f>'Total Fuel Use'!M16*'Component Frac of Fuel Use'!$C23*BTU_per_TWh</f>
        <v>0</v>
      </c>
      <c r="J6">
        <f>'Total Fuel Use'!N16*'Component Frac of Fuel Use'!$C23*BTU_per_TWh</f>
        <v>0</v>
      </c>
      <c r="K6">
        <f>'Total Fuel Use'!O16*'Component Frac of Fuel Use'!$C23*BTU_per_TWh</f>
        <v>0</v>
      </c>
      <c r="L6">
        <f>'Total Fuel Use'!P16*'Component Frac of Fuel Use'!$C23*BTU_per_TWh</f>
        <v>0</v>
      </c>
      <c r="M6">
        <f>'Total Fuel Use'!Q16*'Component Frac of Fuel Use'!$C23*BTU_per_TWh</f>
        <v>0</v>
      </c>
      <c r="N6">
        <f>'Total Fuel Use'!R16*'Component Frac of Fuel Use'!$C23*BTU_per_TWh</f>
        <v>0</v>
      </c>
      <c r="O6">
        <f>'Total Fuel Use'!S16*'Component Frac of Fuel Use'!$C23*BTU_per_TWh</f>
        <v>0</v>
      </c>
      <c r="P6">
        <f>'Total Fuel Use'!T16*'Component Frac of Fuel Use'!$C23*BTU_per_TWh</f>
        <v>0</v>
      </c>
      <c r="Q6">
        <f>'Total Fuel Use'!U16*'Component Frac of Fuel Use'!$C23*BTU_per_TWh</f>
        <v>0</v>
      </c>
      <c r="R6">
        <f>'Total Fuel Use'!V16*'Component Frac of Fuel Use'!$C23*BTU_per_TWh</f>
        <v>0</v>
      </c>
      <c r="S6">
        <f>'Total Fuel Use'!W16*'Component Frac of Fuel Use'!$C23*BTU_per_TWh</f>
        <v>0</v>
      </c>
      <c r="T6">
        <f>'Total Fuel Use'!X16*'Component Frac of Fuel Use'!$C23*BTU_per_TWh</f>
        <v>0</v>
      </c>
      <c r="U6">
        <f>'Total Fuel Use'!Y16*'Component Frac of Fuel Use'!$C23*BTU_per_TWh</f>
        <v>0</v>
      </c>
      <c r="V6">
        <f>'Total Fuel Use'!Z16*'Component Frac of Fuel Use'!$C23*BTU_per_TWh</f>
        <v>0</v>
      </c>
      <c r="W6">
        <f>'Total Fuel Use'!AA16*'Component Frac of Fuel Use'!$C23*BTU_per_TWh</f>
        <v>0</v>
      </c>
      <c r="X6">
        <f>'Total Fuel Use'!AB16*'Component Frac of Fuel Use'!$C23*BTU_per_TWh</f>
        <v>0</v>
      </c>
      <c r="Y6">
        <f>'Total Fuel Use'!AC16*'Component Frac of Fuel Use'!$C23*BTU_per_TWh</f>
        <v>0</v>
      </c>
      <c r="Z6">
        <f>'Total Fuel Use'!AD16*'Component Frac of Fuel Use'!$C23*BTU_per_TWh</f>
        <v>0</v>
      </c>
      <c r="AA6">
        <f>'Total Fuel Use'!AE16*'Component Frac of Fuel Use'!$C23*BTU_per_TWh</f>
        <v>0</v>
      </c>
      <c r="AB6">
        <f>'Total Fuel Use'!AF16*'Component Frac of Fuel Use'!$C23*BTU_per_TWh</f>
        <v>0</v>
      </c>
      <c r="AC6">
        <f>'Total Fuel Use'!AG16*'Component Frac of Fuel Use'!$C23*BTU_per_TWh</f>
        <v>0</v>
      </c>
      <c r="AD6">
        <f>'Total Fuel Use'!AH16*'Component Frac of Fuel Use'!$C23*BTU_per_TWh</f>
        <v>0</v>
      </c>
      <c r="AE6">
        <f>'Total Fuel Use'!AI16*'Component Frac of Fuel Use'!$C23*BTU_per_TWh</f>
        <v>0</v>
      </c>
      <c r="AF6">
        <f>'Total Fuel Use'!AJ16*'Component Frac of Fuel Use'!$C23*BTU_per_TWh</f>
        <v>0</v>
      </c>
      <c r="AG6">
        <f>'Total Fuel Use'!AK16*'Component Frac of Fuel Use'!$C23*BTU_per_TWh</f>
        <v>0</v>
      </c>
      <c r="AH6">
        <f>'Total Fuel Use'!AL16*'Component Frac of Fuel Use'!$C23*BTU_per_TWh</f>
        <v>0</v>
      </c>
      <c r="AI6">
        <f>'Total Fuel Use'!AM16*'Component Frac of Fuel Use'!$C23*BTU_per_TWh</f>
        <v>0</v>
      </c>
      <c r="AJ6">
        <f>'Total Fuel Use'!AN16*'Component Frac of Fuel Use'!$C23*BTU_per_TWh</f>
        <v>0</v>
      </c>
      <c r="AK6">
        <f>'Total Fuel Use'!AO16*'Component Frac of Fuel Use'!$C23*BTU_per_TWh</f>
        <v>0</v>
      </c>
      <c r="AL6">
        <f>'Total Fuel Use'!AP16*'Component Frac of Fuel Use'!$C23*BTU_per_TWh</f>
        <v>0</v>
      </c>
    </row>
    <row r="7" spans="1:40">
      <c r="A7" s="1" t="s">
        <v>15</v>
      </c>
      <c r="B7">
        <f>'Total Fuel Use'!F17*'Component Frac of Fuel Use'!$C24*BTU_per_TWh</f>
        <v>0</v>
      </c>
      <c r="C7">
        <f>'Total Fuel Use'!G17*'Component Frac of Fuel Use'!$C24*BTU_per_TWh</f>
        <v>0</v>
      </c>
      <c r="D7">
        <f>'Total Fuel Use'!H17*'Component Frac of Fuel Use'!$C24*BTU_per_TWh</f>
        <v>0</v>
      </c>
      <c r="E7">
        <f>'Total Fuel Use'!I17*'Component Frac of Fuel Use'!$C24*BTU_per_TWh</f>
        <v>0</v>
      </c>
      <c r="F7">
        <f>'Total Fuel Use'!J17*'Component Frac of Fuel Use'!$C24*BTU_per_TWh</f>
        <v>0</v>
      </c>
      <c r="G7">
        <f>'Total Fuel Use'!K17*'Component Frac of Fuel Use'!$C24*BTU_per_TWh</f>
        <v>0</v>
      </c>
      <c r="H7">
        <f>'Total Fuel Use'!L17*'Component Frac of Fuel Use'!$C24*BTU_per_TWh</f>
        <v>0</v>
      </c>
      <c r="I7">
        <f>'Total Fuel Use'!M17*'Component Frac of Fuel Use'!$C24*BTU_per_TWh</f>
        <v>0</v>
      </c>
      <c r="J7">
        <f>'Total Fuel Use'!N17*'Component Frac of Fuel Use'!$C24*BTU_per_TWh</f>
        <v>0</v>
      </c>
      <c r="K7">
        <f>'Total Fuel Use'!O17*'Component Frac of Fuel Use'!$C24*BTU_per_TWh</f>
        <v>0</v>
      </c>
      <c r="L7">
        <f>'Total Fuel Use'!P17*'Component Frac of Fuel Use'!$C24*BTU_per_TWh</f>
        <v>0</v>
      </c>
      <c r="M7">
        <f>'Total Fuel Use'!Q17*'Component Frac of Fuel Use'!$C24*BTU_per_TWh</f>
        <v>0</v>
      </c>
      <c r="N7">
        <f>'Total Fuel Use'!R17*'Component Frac of Fuel Use'!$C24*BTU_per_TWh</f>
        <v>0</v>
      </c>
      <c r="O7">
        <f>'Total Fuel Use'!S17*'Component Frac of Fuel Use'!$C24*BTU_per_TWh</f>
        <v>0</v>
      </c>
      <c r="P7">
        <f>'Total Fuel Use'!T17*'Component Frac of Fuel Use'!$C24*BTU_per_TWh</f>
        <v>0</v>
      </c>
      <c r="Q7">
        <f>'Total Fuel Use'!U17*'Component Frac of Fuel Use'!$C24*BTU_per_TWh</f>
        <v>0</v>
      </c>
      <c r="R7">
        <f>'Total Fuel Use'!V17*'Component Frac of Fuel Use'!$C24*BTU_per_TWh</f>
        <v>0</v>
      </c>
      <c r="S7">
        <f>'Total Fuel Use'!W17*'Component Frac of Fuel Use'!$C24*BTU_per_TWh</f>
        <v>0</v>
      </c>
      <c r="T7">
        <f>'Total Fuel Use'!X17*'Component Frac of Fuel Use'!$C24*BTU_per_TWh</f>
        <v>0</v>
      </c>
      <c r="U7">
        <f>'Total Fuel Use'!Y17*'Component Frac of Fuel Use'!$C24*BTU_per_TWh</f>
        <v>0</v>
      </c>
      <c r="V7">
        <f>'Total Fuel Use'!Z17*'Component Frac of Fuel Use'!$C24*BTU_per_TWh</f>
        <v>0</v>
      </c>
      <c r="W7">
        <f>'Total Fuel Use'!AA17*'Component Frac of Fuel Use'!$C24*BTU_per_TWh</f>
        <v>0</v>
      </c>
      <c r="X7">
        <f>'Total Fuel Use'!AB17*'Component Frac of Fuel Use'!$C24*BTU_per_TWh</f>
        <v>0</v>
      </c>
      <c r="Y7">
        <f>'Total Fuel Use'!AC17*'Component Frac of Fuel Use'!$C24*BTU_per_TWh</f>
        <v>0</v>
      </c>
      <c r="Z7">
        <f>'Total Fuel Use'!AD17*'Component Frac of Fuel Use'!$C24*BTU_per_TWh</f>
        <v>0</v>
      </c>
      <c r="AA7">
        <f>'Total Fuel Use'!AE17*'Component Frac of Fuel Use'!$C24*BTU_per_TWh</f>
        <v>0</v>
      </c>
      <c r="AB7">
        <f>'Total Fuel Use'!AF17*'Component Frac of Fuel Use'!$C24*BTU_per_TWh</f>
        <v>0</v>
      </c>
      <c r="AC7">
        <f>'Total Fuel Use'!AG17*'Component Frac of Fuel Use'!$C24*BTU_per_TWh</f>
        <v>0</v>
      </c>
      <c r="AD7">
        <f>'Total Fuel Use'!AH17*'Component Frac of Fuel Use'!$C24*BTU_per_TWh</f>
        <v>0</v>
      </c>
      <c r="AE7">
        <f>'Total Fuel Use'!AI17*'Component Frac of Fuel Use'!$C24*BTU_per_TWh</f>
        <v>0</v>
      </c>
      <c r="AF7">
        <f>'Total Fuel Use'!AJ17*'Component Frac of Fuel Use'!$C24*BTU_per_TWh</f>
        <v>0</v>
      </c>
      <c r="AG7">
        <f>'Total Fuel Use'!AK17*'Component Frac of Fuel Use'!$C24*BTU_per_TWh</f>
        <v>0</v>
      </c>
      <c r="AH7">
        <f>'Total Fuel Use'!AL17*'Component Frac of Fuel Use'!$C24*BTU_per_TWh</f>
        <v>0</v>
      </c>
      <c r="AI7">
        <f>'Total Fuel Use'!AM17*'Component Frac of Fuel Use'!$C24*BTU_per_TWh</f>
        <v>0</v>
      </c>
      <c r="AJ7">
        <f>'Total Fuel Use'!AN17*'Component Frac of Fuel Use'!$C24*BTU_per_TWh</f>
        <v>0</v>
      </c>
      <c r="AK7">
        <f>'Total Fuel Use'!AO17*'Component Frac of Fuel Use'!$C24*BTU_per_TWh</f>
        <v>0</v>
      </c>
      <c r="AL7">
        <f>'Total Fuel Use'!AP17*'Component Frac of Fuel Use'!$C24*BTU_per_TWh</f>
        <v>0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Named Ranges</vt:lpstr>
      </vt:variant>
      <vt:variant>
        <vt:i4>1</vt:i4>
      </vt:variant>
    </vt:vector>
  </HeadingPairs>
  <TitlesOfParts>
    <vt:vector size="23" baseType="lpstr">
      <vt:lpstr>About</vt:lpstr>
      <vt:lpstr>Poland Residential Energy Use</vt:lpstr>
      <vt:lpstr>II.B.10</vt:lpstr>
      <vt:lpstr>Table II.B.3</vt:lpstr>
      <vt:lpstr>Table II.B.4</vt:lpstr>
      <vt:lpstr>Total Fuel Use</vt:lpstr>
      <vt:lpstr>Component Frac of Fuel Use</vt:lpstr>
      <vt:lpstr>BCEU-urban-residential-heating</vt:lpstr>
      <vt:lpstr>BCEU-urban-residential-cooling</vt:lpstr>
      <vt:lpstr>BCEU-urban-residential-lighting</vt:lpstr>
      <vt:lpstr>BCEU-urban-residential-appl</vt:lpstr>
      <vt:lpstr>BCEU-urban-residential-other</vt:lpstr>
      <vt:lpstr>BCEU-rural-residential-heating</vt:lpstr>
      <vt:lpstr>BCEU-rural-residential-cooling</vt:lpstr>
      <vt:lpstr>BCEU-rural-residential-lighting</vt:lpstr>
      <vt:lpstr>BCEU-rural-residential-appl</vt:lpstr>
      <vt:lpstr>BCEU-rural-residential-other</vt:lpstr>
      <vt:lpstr>BCEU-commercial-heating</vt:lpstr>
      <vt:lpstr>BCEU-commercial-cooling</vt:lpstr>
      <vt:lpstr>BCEU-commercial-lighting</vt:lpstr>
      <vt:lpstr>BCEU-commercial-appl</vt:lpstr>
      <vt:lpstr>BCEU-commercial-other</vt:lpstr>
      <vt:lpstr>BTU_per_TWh</vt:lpstr>
    </vt:vector>
  </TitlesOfParts>
  <Company>EnergyInnovation.org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2014-04-18T00:48:59Z</dcterms:created>
  <dcterms:modified xsi:type="dcterms:W3CDTF">2016-11-11T16:42:55Z</dcterms:modified>
</cp:coreProperties>
</file>