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bie\Desktop\eps-1.2.0-rc1_Poland\InputData\elec\BTC\"/>
    </mc:Choice>
  </mc:AlternateContent>
  <bookViews>
    <workbookView xWindow="200" yWindow="90" windowWidth="17220" windowHeight="8210" activeTab="1"/>
  </bookViews>
  <sheets>
    <sheet name="About" sheetId="1" r:id="rId1"/>
    <sheet name="BTC" sheetId="3" r:id="rId2"/>
    <sheet name="Calculations" sheetId="5" r:id="rId3"/>
  </sheets>
  <calcPr calcId="162913"/>
</workbook>
</file>

<file path=xl/calcChain.xml><?xml version="1.0" encoding="utf-8"?>
<calcChain xmlns="http://schemas.openxmlformats.org/spreadsheetml/2006/main">
  <c r="D2" i="3" l="1"/>
  <c r="E2" i="3"/>
  <c r="F2" i="3"/>
  <c r="G2" i="3"/>
  <c r="H2" i="3" s="1"/>
  <c r="I2" i="3" s="1"/>
  <c r="J2" i="3" s="1"/>
  <c r="K2" i="3" s="1"/>
  <c r="L2" i="3" s="1"/>
  <c r="M2" i="3" s="1"/>
  <c r="N2" i="3" s="1"/>
  <c r="O2" i="3" s="1"/>
  <c r="P2" i="3" s="1"/>
  <c r="Q2" i="3" s="1"/>
  <c r="R2" i="3" s="1"/>
  <c r="S2" i="3" s="1"/>
  <c r="T2" i="3" s="1"/>
  <c r="U2" i="3" s="1"/>
  <c r="V2" i="3" s="1"/>
  <c r="W2" i="3" s="1"/>
  <c r="X2" i="3" s="1"/>
  <c r="Y2" i="3" s="1"/>
  <c r="Z2" i="3" s="1"/>
  <c r="AA2" i="3" s="1"/>
  <c r="AB2" i="3" s="1"/>
  <c r="AC2" i="3" s="1"/>
  <c r="AD2" i="3" s="1"/>
  <c r="AE2" i="3" s="1"/>
  <c r="AF2" i="3" s="1"/>
  <c r="AG2" i="3" s="1"/>
  <c r="AH2" i="3" s="1"/>
  <c r="AI2" i="3" s="1"/>
  <c r="AJ2" i="3" s="1"/>
  <c r="AK2" i="3" s="1"/>
  <c r="AL2" i="3" s="1"/>
  <c r="AM2" i="3" s="1"/>
  <c r="AN2" i="3" s="1"/>
  <c r="AO2" i="3" s="1"/>
  <c r="AP2" i="3" s="1"/>
  <c r="C2" i="3"/>
  <c r="B2" i="3"/>
  <c r="E7" i="5"/>
  <c r="E4" i="5"/>
  <c r="E5" i="5"/>
  <c r="E3" i="5"/>
  <c r="D5" i="5"/>
  <c r="D4" i="5"/>
  <c r="D3" i="5"/>
  <c r="C5" i="5"/>
  <c r="C4" i="5"/>
</calcChain>
</file>

<file path=xl/sharedStrings.xml><?xml version="1.0" encoding="utf-8"?>
<sst xmlns="http://schemas.openxmlformats.org/spreadsheetml/2006/main" count="22" uniqueCount="21">
  <si>
    <t>BTC BAU Transmission Capacity</t>
  </si>
  <si>
    <t>Source:</t>
  </si>
  <si>
    <t>Page 3-14, Figure 3-8</t>
  </si>
  <si>
    <t>BAU Transmission Capacity (MW*miles)</t>
  </si>
  <si>
    <t>Circuit*km</t>
  </si>
  <si>
    <t>220-285 kV</t>
  </si>
  <si>
    <t>Line Size</t>
  </si>
  <si>
    <t>Average Number of Circuits</t>
  </si>
  <si>
    <t>Average MW per Line Voltage</t>
  </si>
  <si>
    <t>&gt;400 kV</t>
  </si>
  <si>
    <t>380-400 kV</t>
  </si>
  <si>
    <t>Transmission Capacity (MW*km)</t>
  </si>
  <si>
    <t>Total Transmission Capacity (MW*miles)</t>
  </si>
  <si>
    <t>ENTSO-e</t>
  </si>
  <si>
    <t>Statistical Yearbook 2011</t>
  </si>
  <si>
    <t>https://www.entsoe.eu/fileadmin/user_upload/_library/publications/entsoe/Statistical_Yearbook/SYB_2011/121216_SYB_2011_final.pdf</t>
  </si>
  <si>
    <t>Notes:</t>
  </si>
  <si>
    <t xml:space="preserve">We estimate the MW*miles of transmission capacity by taking the </t>
  </si>
  <si>
    <t>circuit*km within Poland, then dividing by the average number of circuits</t>
  </si>
  <si>
    <t>by line type. We then multiply by the average ratio of the line voltage</t>
  </si>
  <si>
    <t>to transfer capacity (in MVA - we assume 1:1 to MW).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</si>
</sst>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E+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F18" sqref="F18"/>
    </sheetView>
  </sheetViews>
  <sheetFormatPr defaultRowHeight="14.5" x14ac:dyDescent="0.35"/>
  <sheetData>
    <row r="1" spans="1:2" x14ac:dyDescent="0.35">
      <c r="A1" s="1" t="s">
        <v>0</v>
      </c>
    </row>
    <row r="3" spans="1:2" x14ac:dyDescent="0.35">
      <c r="A3" s="1" t="s">
        <v>1</v>
      </c>
      <c r="B3" t="s">
        <v>13</v>
      </c>
    </row>
    <row r="4" spans="1:2" x14ac:dyDescent="0.35">
      <c r="B4" s="2">
        <v>2012</v>
      </c>
    </row>
    <row r="5" spans="1:2" x14ac:dyDescent="0.35">
      <c r="B5" t="s">
        <v>14</v>
      </c>
    </row>
    <row r="6" spans="1:2" x14ac:dyDescent="0.35">
      <c r="B6" s="3" t="s">
        <v>15</v>
      </c>
    </row>
    <row r="7" spans="1:2" x14ac:dyDescent="0.35">
      <c r="B7" t="s">
        <v>2</v>
      </c>
    </row>
    <row r="9" spans="1:2" x14ac:dyDescent="0.35">
      <c r="A9" s="1" t="s">
        <v>16</v>
      </c>
    </row>
    <row r="10" spans="1:2" x14ac:dyDescent="0.35">
      <c r="A10" t="s">
        <v>17</v>
      </c>
    </row>
    <row r="11" spans="1:2" x14ac:dyDescent="0.35">
      <c r="A11" t="s">
        <v>18</v>
      </c>
    </row>
    <row r="12" spans="1:2" x14ac:dyDescent="0.35">
      <c r="A12" t="s">
        <v>19</v>
      </c>
    </row>
    <row r="13" spans="1:2" x14ac:dyDescent="0.35">
      <c r="A13" t="s">
        <v>20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P2"/>
  <sheetViews>
    <sheetView tabSelected="1" workbookViewId="0">
      <selection activeCell="C2" sqref="C2:AP2"/>
    </sheetView>
  </sheetViews>
  <sheetFormatPr defaultRowHeight="14.5" x14ac:dyDescent="0.35"/>
  <cols>
    <col min="1" max="1" width="34.81640625" customWidth="1"/>
    <col min="2" max="42" width="9.54296875" bestFit="1" customWidth="1"/>
  </cols>
  <sheetData>
    <row r="1" spans="1:42" x14ac:dyDescent="0.35"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  <c r="M1">
        <v>2021</v>
      </c>
      <c r="N1">
        <v>2022</v>
      </c>
      <c r="O1">
        <v>2023</v>
      </c>
      <c r="P1">
        <v>2024</v>
      </c>
      <c r="Q1">
        <v>2025</v>
      </c>
      <c r="R1">
        <v>2026</v>
      </c>
      <c r="S1">
        <v>2027</v>
      </c>
      <c r="T1">
        <v>2028</v>
      </c>
      <c r="U1">
        <v>2029</v>
      </c>
      <c r="V1">
        <v>2030</v>
      </c>
      <c r="W1">
        <v>2031</v>
      </c>
      <c r="X1">
        <v>2032</v>
      </c>
      <c r="Y1">
        <v>2033</v>
      </c>
      <c r="Z1">
        <v>2034</v>
      </c>
      <c r="AA1">
        <v>2035</v>
      </c>
      <c r="AB1">
        <v>2036</v>
      </c>
      <c r="AC1">
        <v>2037</v>
      </c>
      <c r="AD1">
        <v>2038</v>
      </c>
      <c r="AE1">
        <v>2039</v>
      </c>
      <c r="AF1">
        <v>2040</v>
      </c>
      <c r="AG1">
        <v>2041</v>
      </c>
      <c r="AH1">
        <v>2042</v>
      </c>
      <c r="AI1">
        <v>2043</v>
      </c>
      <c r="AJ1">
        <v>2044</v>
      </c>
      <c r="AK1">
        <v>2045</v>
      </c>
      <c r="AL1">
        <v>2046</v>
      </c>
      <c r="AM1">
        <v>2047</v>
      </c>
      <c r="AN1">
        <v>2048</v>
      </c>
      <c r="AO1">
        <v>2049</v>
      </c>
      <c r="AP1">
        <v>2050</v>
      </c>
    </row>
    <row r="2" spans="1:42" x14ac:dyDescent="0.35">
      <c r="A2" t="s">
        <v>3</v>
      </c>
      <c r="B2" s="4">
        <f>Calculations!E7</f>
        <v>3244265.6759524378</v>
      </c>
      <c r="C2" s="4">
        <f>B2</f>
        <v>3244265.6759524378</v>
      </c>
      <c r="D2" s="4">
        <f t="shared" ref="D2:AP2" si="0">C2</f>
        <v>3244265.6759524378</v>
      </c>
      <c r="E2" s="4">
        <f t="shared" si="0"/>
        <v>3244265.6759524378</v>
      </c>
      <c r="F2" s="4">
        <f t="shared" si="0"/>
        <v>3244265.6759524378</v>
      </c>
      <c r="G2" s="4">
        <f t="shared" si="0"/>
        <v>3244265.6759524378</v>
      </c>
      <c r="H2" s="4">
        <f t="shared" si="0"/>
        <v>3244265.6759524378</v>
      </c>
      <c r="I2" s="4">
        <f t="shared" si="0"/>
        <v>3244265.6759524378</v>
      </c>
      <c r="J2" s="4">
        <f t="shared" si="0"/>
        <v>3244265.6759524378</v>
      </c>
      <c r="K2" s="4">
        <f t="shared" si="0"/>
        <v>3244265.6759524378</v>
      </c>
      <c r="L2" s="4">
        <f t="shared" si="0"/>
        <v>3244265.6759524378</v>
      </c>
      <c r="M2" s="4">
        <f t="shared" si="0"/>
        <v>3244265.6759524378</v>
      </c>
      <c r="N2" s="4">
        <f t="shared" si="0"/>
        <v>3244265.6759524378</v>
      </c>
      <c r="O2" s="4">
        <f t="shared" si="0"/>
        <v>3244265.6759524378</v>
      </c>
      <c r="P2" s="4">
        <f t="shared" si="0"/>
        <v>3244265.6759524378</v>
      </c>
      <c r="Q2" s="4">
        <f t="shared" si="0"/>
        <v>3244265.6759524378</v>
      </c>
      <c r="R2" s="4">
        <f t="shared" si="0"/>
        <v>3244265.6759524378</v>
      </c>
      <c r="S2" s="4">
        <f t="shared" si="0"/>
        <v>3244265.6759524378</v>
      </c>
      <c r="T2" s="4">
        <f t="shared" si="0"/>
        <v>3244265.6759524378</v>
      </c>
      <c r="U2" s="4">
        <f t="shared" si="0"/>
        <v>3244265.6759524378</v>
      </c>
      <c r="V2" s="4">
        <f t="shared" si="0"/>
        <v>3244265.6759524378</v>
      </c>
      <c r="W2" s="4">
        <f t="shared" si="0"/>
        <v>3244265.6759524378</v>
      </c>
      <c r="X2" s="4">
        <f t="shared" si="0"/>
        <v>3244265.6759524378</v>
      </c>
      <c r="Y2" s="4">
        <f t="shared" si="0"/>
        <v>3244265.6759524378</v>
      </c>
      <c r="Z2" s="4">
        <f t="shared" si="0"/>
        <v>3244265.6759524378</v>
      </c>
      <c r="AA2" s="4">
        <f t="shared" si="0"/>
        <v>3244265.6759524378</v>
      </c>
      <c r="AB2" s="4">
        <f t="shared" si="0"/>
        <v>3244265.6759524378</v>
      </c>
      <c r="AC2" s="4">
        <f t="shared" si="0"/>
        <v>3244265.6759524378</v>
      </c>
      <c r="AD2" s="4">
        <f t="shared" si="0"/>
        <v>3244265.6759524378</v>
      </c>
      <c r="AE2" s="4">
        <f t="shared" si="0"/>
        <v>3244265.6759524378</v>
      </c>
      <c r="AF2" s="4">
        <f t="shared" si="0"/>
        <v>3244265.6759524378</v>
      </c>
      <c r="AG2" s="4">
        <f t="shared" si="0"/>
        <v>3244265.6759524378</v>
      </c>
      <c r="AH2" s="4">
        <f t="shared" si="0"/>
        <v>3244265.6759524378</v>
      </c>
      <c r="AI2" s="4">
        <f t="shared" si="0"/>
        <v>3244265.6759524378</v>
      </c>
      <c r="AJ2" s="4">
        <f t="shared" si="0"/>
        <v>3244265.6759524378</v>
      </c>
      <c r="AK2" s="4">
        <f t="shared" si="0"/>
        <v>3244265.6759524378</v>
      </c>
      <c r="AL2" s="4">
        <f t="shared" si="0"/>
        <v>3244265.6759524378</v>
      </c>
      <c r="AM2" s="4">
        <f t="shared" si="0"/>
        <v>3244265.6759524378</v>
      </c>
      <c r="AN2" s="4">
        <f t="shared" si="0"/>
        <v>3244265.6759524378</v>
      </c>
      <c r="AO2" s="4">
        <f t="shared" si="0"/>
        <v>3244265.6759524378</v>
      </c>
      <c r="AP2" s="4">
        <f t="shared" si="0"/>
        <v>3244265.6759524378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7" sqref="E7"/>
    </sheetView>
  </sheetViews>
  <sheetFormatPr defaultRowHeight="14.5" x14ac:dyDescent="0.35"/>
  <cols>
    <col min="2" max="2" width="9.6328125" bestFit="1" customWidth="1"/>
    <col min="3" max="3" width="23.81640625" bestFit="1" customWidth="1"/>
    <col min="4" max="4" width="25.6328125" bestFit="1" customWidth="1"/>
  </cols>
  <sheetData>
    <row r="1" spans="1:5" x14ac:dyDescent="0.35">
      <c r="A1" t="s">
        <v>4</v>
      </c>
    </row>
    <row r="2" spans="1:5" x14ac:dyDescent="0.35">
      <c r="A2" t="s">
        <v>6</v>
      </c>
      <c r="B2" t="s">
        <v>4</v>
      </c>
      <c r="C2" t="s">
        <v>7</v>
      </c>
      <c r="D2" t="s">
        <v>8</v>
      </c>
      <c r="E2" t="s">
        <v>11</v>
      </c>
    </row>
    <row r="3" spans="1:5" x14ac:dyDescent="0.35">
      <c r="A3" t="s">
        <v>5</v>
      </c>
      <c r="B3">
        <v>7921</v>
      </c>
      <c r="C3">
        <v>1</v>
      </c>
      <c r="D3">
        <f>AVERAGE(279,158)</f>
        <v>218.5</v>
      </c>
      <c r="E3">
        <f>B3/C3*D3</f>
        <v>1730738.5</v>
      </c>
    </row>
    <row r="4" spans="1:5" x14ac:dyDescent="0.35">
      <c r="A4" t="s">
        <v>10</v>
      </c>
      <c r="B4">
        <v>5352</v>
      </c>
      <c r="C4">
        <f>4/3</f>
        <v>1.3333333333333333</v>
      </c>
      <c r="D4">
        <f>AVERAGE(1252,1252,)</f>
        <v>834.66666666666663</v>
      </c>
      <c r="E4">
        <f t="shared" ref="E4:E5" si="0">B4/C4*D4</f>
        <v>3350352</v>
      </c>
    </row>
    <row r="5" spans="1:5" x14ac:dyDescent="0.35">
      <c r="A5" t="s">
        <v>9</v>
      </c>
      <c r="B5">
        <v>114</v>
      </c>
      <c r="C5">
        <f>4/3</f>
        <v>1.3333333333333333</v>
      </c>
      <c r="D5">
        <f>AVERAGE(2676,600)</f>
        <v>1638</v>
      </c>
      <c r="E5">
        <f t="shared" si="0"/>
        <v>140049</v>
      </c>
    </row>
    <row r="7" spans="1:5" x14ac:dyDescent="0.35">
      <c r="A7" t="s">
        <v>12</v>
      </c>
      <c r="E7">
        <f>CONVERT(SUM(E3:E5),"km","mi")</f>
        <v>3244265.6759524378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BTC</vt:lpstr>
      <vt:lpstr>Calculations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Robbie</cp:lastModifiedBy>
  <dcterms:created xsi:type="dcterms:W3CDTF">2015-07-06T20:49:06Z</dcterms:created>
  <dcterms:modified xsi:type="dcterms:W3CDTF">2016-11-08T11:20:51Z</dcterms:modified>
</cp:coreProperties>
</file>