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elec\PTCF\"/>
    </mc:Choice>
  </mc:AlternateContent>
  <bookViews>
    <workbookView xWindow="0" yWindow="0" windowWidth="28800" windowHeight="13040"/>
  </bookViews>
  <sheets>
    <sheet name="About" sheetId="12" r:id="rId1"/>
    <sheet name="Poland Data" sheetId="41" r:id="rId2"/>
    <sheet name="Calculations" sheetId="42" r:id="rId3"/>
    <sheet name="PTCF" sheetId="21" r:id="rId4"/>
  </sheets>
  <externalReferences>
    <externalReference r:id="rId5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1" l="1"/>
  <c r="B4" i="21"/>
  <c r="B5" i="21"/>
  <c r="B6" i="21"/>
  <c r="B7" i="21"/>
  <c r="B8" i="21"/>
  <c r="B9" i="21"/>
  <c r="B10" i="21"/>
  <c r="B11" i="21"/>
  <c r="B12" i="21"/>
  <c r="B2" i="21"/>
  <c r="B12" i="42"/>
  <c r="B11" i="42"/>
  <c r="B10" i="42"/>
  <c r="B9" i="42"/>
  <c r="B8" i="42"/>
  <c r="B7" i="42"/>
  <c r="B6" i="42"/>
  <c r="B5" i="42"/>
  <c r="B4" i="42"/>
  <c r="B3" i="42"/>
  <c r="B2" i="42"/>
  <c r="E31" i="42"/>
  <c r="E32" i="42"/>
  <c r="E33" i="42"/>
  <c r="E34" i="42"/>
  <c r="E35" i="42"/>
  <c r="E36" i="42"/>
  <c r="E29" i="42"/>
  <c r="E23" i="42"/>
  <c r="E24" i="42"/>
  <c r="E22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F35" i="42"/>
  <c r="F36" i="42"/>
  <c r="F31" i="42"/>
  <c r="F32" i="42"/>
  <c r="F33" i="42"/>
  <c r="F34" i="42"/>
  <c r="F29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F22" i="42"/>
</calcChain>
</file>

<file path=xl/sharedStrings.xml><?xml version="1.0" encoding="utf-8"?>
<sst xmlns="http://schemas.openxmlformats.org/spreadsheetml/2006/main" count="273" uniqueCount="178">
  <si>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</si>
  <si>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</si>
  <si>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</si>
  <si>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</si>
  <si>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</si>
  <si>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</si>
  <si>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</si>
  <si>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</si>
  <si>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 xml:space="preserve">geothermal </t>
  </si>
  <si>
    <t>petroleum</t>
  </si>
  <si>
    <t xml:space="preserve">EIA defines net summer capacity as, "the maximum output, commonly expressed in megawatts (MW), </t>
  </si>
  <si>
    <t xml:space="preserve">that generating equipment can supply to system load, as demonstrated by a multi-hour test, </t>
  </si>
  <si>
    <t xml:space="preserve">at the time of summer peak demand (period of June 1 through September 30.) </t>
  </si>
  <si>
    <t xml:space="preserve">This output reflects a reduction in capacity due to electricity use for station service or auxilliaries." </t>
  </si>
  <si>
    <t xml:space="preserve">To determine peak time capacity factors, we divide the net summer capacity by the nameplate capacity, </t>
  </si>
  <si>
    <t>which represents the maximum theoretical output a from a power plant in a single hour to meet peak demand.</t>
  </si>
  <si>
    <t>7a</t>
  </si>
  <si>
    <t>4a</t>
  </si>
  <si>
    <t>2a</t>
  </si>
  <si>
    <t>C1</t>
  </si>
  <si>
    <t>C2</t>
  </si>
  <si>
    <t>B1</t>
  </si>
  <si>
    <t>B2</t>
  </si>
  <si>
    <t>2c</t>
  </si>
  <si>
    <t>3c</t>
  </si>
  <si>
    <t>Source:</t>
  </si>
  <si>
    <t>Notes</t>
  </si>
  <si>
    <t>PTCF Peak Time Capacity Factors</t>
  </si>
  <si>
    <t>Peak Time Capacity Factors</t>
  </si>
  <si>
    <t>Summer or Winter Peaking?</t>
  </si>
  <si>
    <t>Summer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</si>
  <si>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</si>
  <si>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</si>
  <si>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For intermittent resources (i.e. wind and solar PV) we use values from each of the 7 U.S. regional markets.</t>
  </si>
  <si>
    <t>As part of the resource planning process, operators of these markets are required to assess available resources during</t>
  </si>
  <si>
    <t xml:space="preserve">peak hours of the year. The most accurate values are those based on historical performance, and are the ones used in </t>
  </si>
  <si>
    <t xml:space="preserve">our analysis (i.e. SPP is excluded). </t>
  </si>
  <si>
    <t xml:space="preserve">values published by these grid operators. See NERC's Reliability Assessment for more information on these grid operators, </t>
  </si>
  <si>
    <t>available at: http://www.nerc.com/pa/RAPA/ra/Reliability%20Assessments%20DL/2015LTRA%20-%20Final%20Report.pdf</t>
  </si>
  <si>
    <t xml:space="preserve">We also assume that as a whole, the U.S. is a summer peaking system, and we therefore use the summer capacity </t>
  </si>
  <si>
    <t xml:space="preserve">Summer months include the three months with the highest solar irradiation (June, July, and August). Winter months include the three </t>
  </si>
  <si>
    <t>months with the lowest solar irradiation (November, December, and January)</t>
  </si>
  <si>
    <t>Winter Outlook Report 2015/16</t>
  </si>
  <si>
    <t>Power Data (all entries are assumed to be &gt;0)</t>
  </si>
  <si>
    <t>Countrycode:</t>
  </si>
  <si>
    <t>PL</t>
  </si>
  <si>
    <t>Starting temperature of heating zone - Tstart [°C]</t>
  </si>
  <si>
    <t>(Net values in GW, at a synchronous time every week)</t>
  </si>
  <si>
    <t>Countryname:</t>
  </si>
  <si>
    <t>Poland</t>
  </si>
  <si>
    <t>Saturation temperature of heating zone - Tsatur [°C]</t>
  </si>
  <si>
    <t>Temperature sensitivity of Pmax - [MW/°C]</t>
  </si>
  <si>
    <t>The dates are related to Wednesday of each week</t>
  </si>
  <si>
    <t>WEEK</t>
  </si>
  <si>
    <t>Time (CET)</t>
  </si>
  <si>
    <t>Line</t>
  </si>
  <si>
    <t>PART A : INDIGINEOUS NATIONAL GENERATION</t>
  </si>
  <si>
    <t>Severe
Average Outage Rate</t>
  </si>
  <si>
    <t>Normal 
Average Outage Rate</t>
  </si>
  <si>
    <t>Net generating capacity:</t>
  </si>
  <si>
    <t>Nuclear Power</t>
  </si>
  <si>
    <t>Fossil Fuels</t>
  </si>
  <si>
    <t xml:space="preserve">        of which Lignite</t>
  </si>
  <si>
    <t>2b</t>
  </si>
  <si>
    <t xml:space="preserve">        of which Hard Coal</t>
  </si>
  <si>
    <t xml:space="preserve">        of which Gas</t>
  </si>
  <si>
    <t>2d</t>
  </si>
  <si>
    <t xml:space="preserve">        of which Oil</t>
  </si>
  <si>
    <t>2e</t>
  </si>
  <si>
    <t xml:space="preserve">        of which Oil Shale</t>
  </si>
  <si>
    <t>2f</t>
  </si>
  <si>
    <t xml:space="preserve">        of which Mixed Fuels</t>
  </si>
  <si>
    <t>Renewable Energy Sources (other than hydro)</t>
  </si>
  <si>
    <t>3a</t>
  </si>
  <si>
    <t xml:space="preserve">        of which onshore wind</t>
  </si>
  <si>
    <t>3b</t>
  </si>
  <si>
    <t xml:space="preserve">        of which offshore wind</t>
  </si>
  <si>
    <t xml:space="preserve">        of which Solar (PV)</t>
  </si>
  <si>
    <t>3d</t>
  </si>
  <si>
    <t xml:space="preserve">        of which Biomass</t>
  </si>
  <si>
    <t>3e</t>
  </si>
  <si>
    <t xml:space="preserve">        of which other RES (apart from hydro, including tidal, wave, geothermal, waste renewable, CSP,…)</t>
  </si>
  <si>
    <t>Hydro power (total)</t>
  </si>
  <si>
    <t xml:space="preserve">        of which renewable hydro generation</t>
  </si>
  <si>
    <t>Other non-RES (incl. not clearly identifiable energy sources)</t>
  </si>
  <si>
    <t>Net generating capacity (6 = 1+2+3+4+5)</t>
  </si>
  <si>
    <t>Maintenace &amp; Overhauls (all power stations)</t>
  </si>
  <si>
    <t xml:space="preserve">        of which nuclear</t>
  </si>
  <si>
    <t>7b</t>
  </si>
  <si>
    <t>7c</t>
  </si>
  <si>
    <t>7d</t>
  </si>
  <si>
    <t>7e</t>
  </si>
  <si>
    <t>7f</t>
  </si>
  <si>
    <t>7g</t>
  </si>
  <si>
    <t>7h</t>
  </si>
  <si>
    <t>7i</t>
  </si>
  <si>
    <t>7j</t>
  </si>
  <si>
    <t>7k</t>
  </si>
  <si>
    <t>7l</t>
  </si>
  <si>
    <t xml:space="preserve">        of which other RES (NO hydro, including tidal, wave, geothermal, waste renewable, CSP,…)</t>
  </si>
  <si>
    <t>7m</t>
  </si>
  <si>
    <t xml:space="preserve">        Hydro power (total)</t>
  </si>
  <si>
    <t>7n</t>
  </si>
  <si>
    <t xml:space="preserve">             of which renewable hydro generation</t>
  </si>
  <si>
    <t>7o</t>
  </si>
  <si>
    <t xml:space="preserve">        of which other non-RES (including CHP non-renewable, waste non-renewable and other not clearly identified generation )</t>
  </si>
  <si>
    <t>PART B : DATA UNDER NORMAL CONDITIONS</t>
  </si>
  <si>
    <t>Non-usable capacity at reference point (all power stations including mothballed, authorization &amp; technical &amp; legal constraints, energy source unavailability etc. )</t>
  </si>
  <si>
    <t>8a</t>
  </si>
  <si>
    <t>8b</t>
  </si>
  <si>
    <t>8c</t>
  </si>
  <si>
    <t>8d</t>
  </si>
  <si>
    <t>8e</t>
  </si>
  <si>
    <t>8f</t>
  </si>
  <si>
    <t>8g</t>
  </si>
  <si>
    <t>8h</t>
  </si>
  <si>
    <t>8i</t>
  </si>
  <si>
    <t>8j</t>
  </si>
  <si>
    <t xml:space="preserve">        of which Solar</t>
  </si>
  <si>
    <t>8k</t>
  </si>
  <si>
    <t>8l</t>
  </si>
  <si>
    <t xml:space="preserve">        of which other RES (apart from hydro)</t>
  </si>
  <si>
    <t>8m</t>
  </si>
  <si>
    <t>8n</t>
  </si>
  <si>
    <t>8o</t>
  </si>
  <si>
    <t xml:space="preserve">        of which other non-RES (incl. not clearly identifiable energy sources)</t>
  </si>
  <si>
    <t>Available capacity (9 = 6 - (7 + 8))</t>
  </si>
  <si>
    <t>Outages: average expected value (all power stations)</t>
  </si>
  <si>
    <t>System services reserve (one hour ahead of real time)</t>
  </si>
  <si>
    <t>Reliably available capacity (12 = 9 - (10 + 11))</t>
  </si>
  <si>
    <t>Load at reference point in time</t>
  </si>
  <si>
    <t>13b</t>
  </si>
  <si>
    <t>Population average daily (24h) temperature (degrees Celsius)</t>
  </si>
  <si>
    <t>Load reduction / load management and strategic reserves available at reference point in time</t>
  </si>
  <si>
    <t>Net weekly load at reference point in time (15 = 13-14)</t>
  </si>
  <si>
    <t>Remaining capacity at reference point in time (16 = 12- 15)</t>
  </si>
  <si>
    <t>Weekly peak load (unrestricted reference point in time)</t>
  </si>
  <si>
    <t>Daily hour of expected weekly peak load (e.g. 21st hour if the peak load is between 20:00 CET to 21:00 CET)</t>
  </si>
  <si>
    <t>PART C : DATA FOR SEVERE CONDITIONS</t>
  </si>
  <si>
    <t>17a</t>
  </si>
  <si>
    <t>17b</t>
  </si>
  <si>
    <t>17c</t>
  </si>
  <si>
    <t>17d</t>
  </si>
  <si>
    <t>17e</t>
  </si>
  <si>
    <t>17f</t>
  </si>
  <si>
    <t>17g</t>
  </si>
  <si>
    <t>17h</t>
  </si>
  <si>
    <t>17i</t>
  </si>
  <si>
    <t>17j</t>
  </si>
  <si>
    <t>17k</t>
  </si>
  <si>
    <t>17l</t>
  </si>
  <si>
    <t>17m</t>
  </si>
  <si>
    <t>17n</t>
  </si>
  <si>
    <t>17o</t>
  </si>
  <si>
    <t>Available capacity (18 = 6 - (7 + 17))</t>
  </si>
  <si>
    <t>Outages: average expected value (all power stations) under SEVERE conditions</t>
  </si>
  <si>
    <t>System services reserve (one hour ahead of real time) under SEVERE conditions</t>
  </si>
  <si>
    <t>Reliably available capacity under SEVERE conditions (21 = 18 - (19 + 20))</t>
  </si>
  <si>
    <t>Load at reference point in time (19:00 CET) under SEVERE conditions</t>
  </si>
  <si>
    <t>Load reduction / load management and strategic reserves available at reference point in time (19:00 CET) under SEVERE conditions</t>
  </si>
  <si>
    <t>Net weekly peak load for SEVERE conditions (24 = 22-23)</t>
  </si>
  <si>
    <t>Remaining capacity for SEVERE conditions (25 = 21-24)</t>
  </si>
  <si>
    <t>Weekly peak load under SEVERE conditions (unrestricted reference point in time)</t>
  </si>
  <si>
    <t>PART D: ADDITIONAL INFORMATION FOR INTERCONNECTORS
Transportable capacity at evening peak conditions</t>
  </si>
  <si>
    <t>Simultaneous importable capacity</t>
  </si>
  <si>
    <t>Simultaneous exportable capacity</t>
  </si>
  <si>
    <t>Calculated Outage Rates</t>
  </si>
  <si>
    <t>German Data</t>
  </si>
  <si>
    <t>entsoe</t>
  </si>
  <si>
    <t>Winter Outlook 2015/2015 input datasheet</t>
  </si>
  <si>
    <t>https://www.entsoe.eu/Documents/Publications/SDC/Winter_Outlook_2015-16_input-data.xlsx?Web=1</t>
  </si>
  <si>
    <t>Tabs PL (Poland) and DE (Germany)</t>
  </si>
  <si>
    <t>Notes:</t>
  </si>
  <si>
    <t>We use Polish data for all plant types except for nuclear and petroleum.</t>
  </si>
  <si>
    <t xml:space="preserve">For these sources we use German data. We also assume the same "other" </t>
  </si>
  <si>
    <t>renewable source capacity factors for geothermal and CSP.</t>
  </si>
  <si>
    <t>Poland is a winter peaking system so we use winter time capacity factors for</t>
  </si>
  <si>
    <t>this assessment.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</si>
</sst>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000"/>
    <numFmt numFmtId="168" formatCode="0.00\ &quot;GW&quot;"/>
    <numFmt numFmtId="169" formatCode="0.00\ &quot;°C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8"/>
      </patternFill>
    </fill>
    <fill>
      <patternFill patternType="lightUp">
        <fgColor theme="0"/>
        <bgColor theme="6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5"/>
        <bgColor indexed="8"/>
      </patternFill>
    </fill>
    <fill>
      <patternFill patternType="lightUp">
        <fgColor theme="0"/>
        <bgColor theme="5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8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11" applyNumberFormat="0" applyProtection="0">
      <alignment wrapText="1"/>
    </xf>
    <xf numFmtId="0" fontId="4" fillId="0" borderId="12" applyNumberFormat="0" applyFont="0" applyProtection="0">
      <alignment wrapText="1"/>
    </xf>
    <xf numFmtId="9" fontId="15" fillId="0" borderId="0" applyFont="0" applyFill="0" applyBorder="0" applyAlignment="0" applyProtection="0"/>
    <xf numFmtId="0" fontId="15" fillId="0" borderId="0"/>
    <xf numFmtId="0" fontId="15" fillId="0" borderId="0">
      <alignment vertical="top"/>
    </xf>
  </cellStyleXfs>
  <cellXfs count="28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right"/>
    </xf>
    <xf numFmtId="0" fontId="1" fillId="2" borderId="3" xfId="0" applyFont="1" applyFill="1" applyBorder="1"/>
    <xf numFmtId="0" fontId="0" fillId="0" borderId="0" xfId="0" applyFont="1"/>
    <xf numFmtId="0" fontId="7" fillId="0" borderId="0" xfId="0" applyFont="1" applyBorder="1" applyAlignment="1" applyProtection="1">
      <alignment horizontal="centerContinuous"/>
    </xf>
    <xf numFmtId="0" fontId="8" fillId="0" borderId="0" xfId="0" applyFont="1" applyBorder="1" applyAlignment="1" applyProtection="1">
      <alignment horizontal="centerContinuous"/>
    </xf>
    <xf numFmtId="0" fontId="0" fillId="0" borderId="0" xfId="0" applyAlignment="1" applyProtection="1"/>
    <xf numFmtId="0" fontId="8" fillId="0" borderId="0" xfId="0" applyFont="1" applyBorder="1" applyAlignment="1" applyProtection="1">
      <alignment horizontal="center"/>
    </xf>
    <xf numFmtId="0" fontId="9" fillId="3" borderId="0" xfId="0" applyFont="1" applyFill="1" applyBorder="1" applyAlignment="1" applyProtection="1">
      <alignment horizontal="left"/>
    </xf>
    <xf numFmtId="0" fontId="10" fillId="0" borderId="13" xfId="0" applyFont="1" applyBorder="1" applyAlignment="1" applyProtection="1">
      <alignment horizontal="right"/>
    </xf>
    <xf numFmtId="0" fontId="10" fillId="0" borderId="14" xfId="0" applyFont="1" applyBorder="1" applyAlignment="1" applyProtection="1">
      <alignment horizontal="right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0" fontId="10" fillId="2" borderId="15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right"/>
    </xf>
    <xf numFmtId="0" fontId="10" fillId="2" borderId="0" xfId="0" applyFont="1" applyFill="1" applyAlignment="1" applyProtection="1">
      <protection locked="0"/>
    </xf>
    <xf numFmtId="0" fontId="11" fillId="3" borderId="0" xfId="0" applyFont="1" applyFill="1" applyBorder="1" applyAlignment="1" applyProtection="1">
      <alignment vertical="center"/>
      <protection locked="0"/>
    </xf>
    <xf numFmtId="0" fontId="0" fillId="0" borderId="0" xfId="0" applyBorder="1" applyAlignment="1" applyProtection="1"/>
    <xf numFmtId="0" fontId="12" fillId="3" borderId="0" xfId="0" applyFont="1" applyFill="1" applyBorder="1" applyAlignment="1" applyProtection="1">
      <alignment horizontal="left"/>
    </xf>
    <xf numFmtId="0" fontId="10" fillId="0" borderId="16" xfId="0" applyFont="1" applyBorder="1" applyAlignment="1" applyProtection="1">
      <alignment horizontal="right"/>
    </xf>
    <xf numFmtId="0" fontId="10" fillId="0" borderId="17" xfId="0" applyFont="1" applyBorder="1" applyAlignment="1" applyProtection="1">
      <alignment horizontal="right"/>
    </xf>
    <xf numFmtId="0" fontId="10" fillId="2" borderId="17" xfId="0" applyNumberFormat="1" applyFont="1" applyFill="1" applyBorder="1" applyAlignment="1" applyProtection="1">
      <alignment horizontal="center" vertical="center"/>
      <protection locked="0"/>
    </xf>
    <xf numFmtId="0" fontId="10" fillId="2" borderId="18" xfId="0" applyNumberFormat="1" applyFont="1" applyFill="1" applyBorder="1" applyAlignment="1" applyProtection="1">
      <alignment horizontal="center" vertical="center"/>
      <protection locked="0"/>
    </xf>
    <xf numFmtId="0" fontId="11" fillId="3" borderId="0" xfId="0" applyNumberFormat="1" applyFont="1" applyFill="1" applyBorder="1" applyAlignment="1" applyProtection="1">
      <alignment vertical="center"/>
      <protection locked="0"/>
    </xf>
    <xf numFmtId="0" fontId="0" fillId="3" borderId="0" xfId="0" applyFill="1" applyBorder="1" applyAlignment="1" applyProtection="1">
      <alignment horizontal="center"/>
    </xf>
    <xf numFmtId="0" fontId="3" fillId="3" borderId="0" xfId="0" applyFont="1" applyFill="1" applyBorder="1" applyAlignment="1" applyProtection="1"/>
    <xf numFmtId="0" fontId="0" fillId="0" borderId="17" xfId="0" applyBorder="1" applyAlignment="1" applyProtection="1"/>
    <xf numFmtId="0" fontId="9" fillId="3" borderId="17" xfId="0" applyFont="1" applyFill="1" applyBorder="1" applyAlignment="1" applyProtection="1">
      <alignment horizontal="centerContinuous"/>
    </xf>
    <xf numFmtId="0" fontId="13" fillId="3" borderId="17" xfId="0" applyFont="1" applyFill="1" applyBorder="1" applyAlignment="1" applyProtection="1">
      <alignment horizontal="center"/>
    </xf>
    <xf numFmtId="0" fontId="14" fillId="3" borderId="13" xfId="0" applyFont="1" applyFill="1" applyBorder="1" applyAlignment="1" applyProtection="1">
      <alignment horizontal="left"/>
    </xf>
    <xf numFmtId="0" fontId="15" fillId="3" borderId="19" xfId="0" applyFont="1" applyFill="1" applyBorder="1" applyAlignment="1" applyProtection="1">
      <alignment horizontal="center"/>
    </xf>
    <xf numFmtId="0" fontId="15" fillId="3" borderId="20" xfId="0" applyFont="1" applyFill="1" applyBorder="1" applyAlignment="1" applyProtection="1">
      <alignment horizontal="center"/>
    </xf>
    <xf numFmtId="0" fontId="15" fillId="3" borderId="21" xfId="0" applyFont="1" applyFill="1" applyBorder="1" applyAlignment="1" applyProtection="1">
      <alignment horizontal="center"/>
    </xf>
    <xf numFmtId="15" fontId="16" fillId="3" borderId="4" xfId="0" applyNumberFormat="1" applyFont="1" applyFill="1" applyBorder="1" applyAlignment="1" applyProtection="1">
      <alignment horizontal="center"/>
    </xf>
    <xf numFmtId="15" fontId="16" fillId="3" borderId="5" xfId="0" applyNumberFormat="1" applyFont="1" applyFill="1" applyBorder="1" applyAlignment="1" applyProtection="1">
      <alignment horizontal="center"/>
    </xf>
    <xf numFmtId="15" fontId="16" fillId="3" borderId="6" xfId="0" applyNumberFormat="1" applyFont="1" applyFill="1" applyBorder="1" applyAlignment="1" applyProtection="1">
      <alignment horizontal="center"/>
    </xf>
    <xf numFmtId="0" fontId="0" fillId="3" borderId="16" xfId="0" applyFill="1" applyBorder="1" applyAlignment="1" applyProtection="1">
      <alignment horizontal="center"/>
    </xf>
    <xf numFmtId="0" fontId="11" fillId="0" borderId="22" xfId="0" applyFont="1" applyBorder="1" applyAlignment="1" applyProtection="1">
      <alignment horizontal="center"/>
    </xf>
    <xf numFmtId="0" fontId="11" fillId="0" borderId="23" xfId="0" applyFont="1" applyBorder="1" applyAlignment="1" applyProtection="1">
      <alignment horizontal="center"/>
    </xf>
    <xf numFmtId="0" fontId="11" fillId="0" borderId="24" xfId="0" applyFont="1" applyBorder="1" applyAlignment="1" applyProtection="1">
      <alignment horizontal="center"/>
    </xf>
    <xf numFmtId="0" fontId="17" fillId="3" borderId="9" xfId="0" applyFont="1" applyFill="1" applyBorder="1" applyAlignment="1" applyProtection="1">
      <alignment horizontal="center"/>
    </xf>
    <xf numFmtId="0" fontId="17" fillId="3" borderId="10" xfId="0" applyFont="1" applyFill="1" applyBorder="1" applyAlignment="1" applyProtection="1">
      <alignment horizontal="center"/>
    </xf>
    <xf numFmtId="0" fontId="17" fillId="3" borderId="25" xfId="0" applyFont="1" applyFill="1" applyBorder="1" applyAlignment="1" applyProtection="1">
      <alignment horizontal="center"/>
    </xf>
    <xf numFmtId="0" fontId="15" fillId="0" borderId="3" xfId="0" applyFont="1" applyFill="1" applyBorder="1" applyAlignment="1" applyProtection="1">
      <alignment horizontal="center"/>
    </xf>
    <xf numFmtId="0" fontId="11" fillId="0" borderId="26" xfId="0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20" fontId="11" fillId="0" borderId="29" xfId="0" applyNumberFormat="1" applyFont="1" applyFill="1" applyBorder="1" applyAlignment="1" applyProtection="1">
      <alignment horizontal="center"/>
    </xf>
    <xf numFmtId="20" fontId="11" fillId="0" borderId="30" xfId="0" applyNumberFormat="1" applyFont="1" applyFill="1" applyBorder="1" applyAlignment="1" applyProtection="1">
      <alignment horizontal="center"/>
    </xf>
    <xf numFmtId="0" fontId="15" fillId="0" borderId="0" xfId="0" applyFont="1" applyFill="1" applyAlignment="1" applyProtection="1"/>
    <xf numFmtId="0" fontId="11" fillId="4" borderId="31" xfId="0" applyFont="1" applyFill="1" applyBorder="1" applyAlignment="1" applyProtection="1">
      <alignment horizontal="center"/>
    </xf>
    <xf numFmtId="0" fontId="11" fillId="4" borderId="27" xfId="0" applyFont="1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center"/>
    </xf>
    <xf numFmtId="0" fontId="17" fillId="5" borderId="13" xfId="0" applyFont="1" applyFill="1" applyBorder="1" applyAlignment="1" applyProtection="1">
      <alignment horizontal="center" wrapText="1"/>
    </xf>
    <xf numFmtId="0" fontId="17" fillId="6" borderId="3" xfId="0" applyFont="1" applyFill="1" applyBorder="1" applyAlignment="1" applyProtection="1">
      <alignment horizontal="center" wrapText="1"/>
    </xf>
    <xf numFmtId="2" fontId="0" fillId="4" borderId="26" xfId="0" applyNumberFormat="1" applyFill="1" applyBorder="1" applyAlignment="1" applyProtection="1">
      <alignment horizontal="center"/>
    </xf>
    <xf numFmtId="2" fontId="0" fillId="4" borderId="27" xfId="0" applyNumberFormat="1" applyFill="1" applyBorder="1" applyAlignment="1" applyProtection="1">
      <alignment horizontal="center"/>
    </xf>
    <xf numFmtId="2" fontId="0" fillId="4" borderId="28" xfId="0" applyNumberFormat="1" applyFill="1" applyBorder="1" applyAlignment="1" applyProtection="1">
      <alignment horizontal="center"/>
    </xf>
    <xf numFmtId="0" fontId="15" fillId="4" borderId="32" xfId="0" applyFont="1" applyFill="1" applyBorder="1" applyAlignment="1" applyProtection="1">
      <alignment horizontal="center"/>
    </xf>
    <xf numFmtId="0" fontId="11" fillId="7" borderId="14" xfId="0" applyFont="1" applyFill="1" applyBorder="1" applyAlignment="1" applyProtection="1">
      <alignment horizontal="left" vertical="center"/>
    </xf>
    <xf numFmtId="0" fontId="11" fillId="4" borderId="14" xfId="0" applyFont="1" applyFill="1" applyBorder="1" applyAlignment="1" applyProtection="1"/>
    <xf numFmtId="0" fontId="11" fillId="4" borderId="33" xfId="0" applyFont="1" applyFill="1" applyBorder="1" applyAlignment="1" applyProtection="1">
      <alignment horizontal="center"/>
    </xf>
    <xf numFmtId="0" fontId="11" fillId="4" borderId="34" xfId="0" applyFont="1" applyFill="1" applyBorder="1" applyAlignment="1" applyProtection="1">
      <alignment horizontal="center"/>
    </xf>
    <xf numFmtId="2" fontId="0" fillId="4" borderId="35" xfId="0" applyNumberFormat="1" applyFill="1" applyBorder="1" applyAlignment="1" applyProtection="1"/>
    <xf numFmtId="2" fontId="0" fillId="4" borderId="36" xfId="0" applyNumberFormat="1" applyFill="1" applyBorder="1" applyAlignment="1" applyProtection="1"/>
    <xf numFmtId="2" fontId="0" fillId="4" borderId="37" xfId="0" applyNumberFormat="1" applyFill="1" applyBorder="1" applyAlignment="1" applyProtection="1"/>
    <xf numFmtId="2" fontId="0" fillId="4" borderId="38" xfId="0" applyNumberFormat="1" applyFill="1" applyBorder="1" applyAlignment="1" applyProtection="1"/>
    <xf numFmtId="0" fontId="15" fillId="4" borderId="31" xfId="0" applyFont="1" applyFill="1" applyBorder="1" applyAlignment="1" applyProtection="1">
      <alignment horizontal="center"/>
    </xf>
    <xf numFmtId="0" fontId="15" fillId="7" borderId="0" xfId="0" applyFont="1" applyFill="1" applyBorder="1" applyAlignment="1" applyProtection="1">
      <alignment horizontal="left" vertical="center"/>
    </xf>
    <xf numFmtId="0" fontId="15" fillId="4" borderId="0" xfId="0" applyFont="1" applyFill="1" applyBorder="1" applyAlignment="1" applyProtection="1"/>
    <xf numFmtId="9" fontId="15" fillId="5" borderId="39" xfId="7" applyFont="1" applyFill="1" applyBorder="1" applyAlignment="1" applyProtection="1">
      <alignment horizontal="center"/>
      <protection locked="0"/>
    </xf>
    <xf numFmtId="9" fontId="15" fillId="6" borderId="40" xfId="7" applyFont="1" applyFill="1" applyBorder="1" applyAlignment="1" applyProtection="1">
      <alignment horizontal="center"/>
      <protection locked="0"/>
    </xf>
    <xf numFmtId="168" fontId="0" fillId="0" borderId="7" xfId="0" applyNumberFormat="1" applyBorder="1" applyAlignment="1" applyProtection="1">
      <protection locked="0"/>
    </xf>
    <xf numFmtId="168" fontId="0" fillId="0" borderId="2" xfId="0" applyNumberFormat="1" applyBorder="1" applyAlignment="1" applyProtection="1">
      <protection locked="0"/>
    </xf>
    <xf numFmtId="168" fontId="0" fillId="0" borderId="41" xfId="0" applyNumberFormat="1" applyBorder="1" applyAlignment="1" applyProtection="1">
      <protection locked="0"/>
    </xf>
    <xf numFmtId="0" fontId="15" fillId="4" borderId="39" xfId="0" applyFont="1" applyFill="1" applyBorder="1" applyAlignment="1" applyProtection="1">
      <alignment horizontal="center"/>
      <protection locked="0"/>
    </xf>
    <xf numFmtId="0" fontId="15" fillId="4" borderId="40" xfId="0" applyFont="1" applyFill="1" applyBorder="1" applyAlignment="1" applyProtection="1">
      <alignment horizontal="center"/>
      <protection locked="0"/>
    </xf>
    <xf numFmtId="168" fontId="0" fillId="4" borderId="7" xfId="0" applyNumberFormat="1" applyFill="1" applyBorder="1" applyAlignment="1" applyProtection="1"/>
    <xf numFmtId="168" fontId="0" fillId="4" borderId="2" xfId="0" applyNumberFormat="1" applyFill="1" applyBorder="1" applyAlignment="1" applyProtection="1"/>
    <xf numFmtId="168" fontId="0" fillId="4" borderId="41" xfId="0" applyNumberFormat="1" applyFill="1" applyBorder="1" applyAlignment="1" applyProtection="1"/>
    <xf numFmtId="168" fontId="0" fillId="0" borderId="1" xfId="0" applyNumberFormat="1" applyBorder="1" applyAlignment="1" applyProtection="1">
      <protection locked="0"/>
    </xf>
    <xf numFmtId="168" fontId="0" fillId="0" borderId="8" xfId="0" applyNumberFormat="1" applyBorder="1" applyAlignment="1" applyProtection="1">
      <protection locked="0"/>
    </xf>
    <xf numFmtId="9" fontId="15" fillId="4" borderId="39" xfId="7" applyFont="1" applyFill="1" applyBorder="1" applyAlignment="1" applyProtection="1">
      <alignment horizontal="center"/>
      <protection locked="0"/>
    </xf>
    <xf numFmtId="9" fontId="15" fillId="4" borderId="40" xfId="7" applyFont="1" applyFill="1" applyBorder="1" applyAlignment="1" applyProtection="1">
      <alignment horizontal="center"/>
      <protection locked="0"/>
    </xf>
    <xf numFmtId="0" fontId="15" fillId="0" borderId="0" xfId="0" applyFont="1" applyAlignment="1" applyProtection="1"/>
    <xf numFmtId="20" fontId="15" fillId="4" borderId="31" xfId="0" applyNumberFormat="1" applyFont="1" applyFill="1" applyBorder="1" applyAlignment="1" applyProtection="1">
      <alignment horizontal="center"/>
    </xf>
    <xf numFmtId="1" fontId="15" fillId="4" borderId="31" xfId="0" applyNumberFormat="1" applyFont="1" applyFill="1" applyBorder="1" applyAlignment="1" applyProtection="1">
      <alignment horizontal="center"/>
    </xf>
    <xf numFmtId="0" fontId="14" fillId="7" borderId="0" xfId="0" applyFont="1" applyFill="1" applyBorder="1" applyAlignment="1" applyProtection="1">
      <alignment horizontal="left" vertical="center"/>
    </xf>
    <xf numFmtId="168" fontId="15" fillId="0" borderId="7" xfId="0" applyNumberFormat="1" applyFont="1" applyBorder="1" applyAlignment="1" applyProtection="1">
      <protection locked="0"/>
    </xf>
    <xf numFmtId="168" fontId="15" fillId="0" borderId="1" xfId="0" applyNumberFormat="1" applyFont="1" applyBorder="1" applyAlignment="1" applyProtection="1">
      <protection locked="0"/>
    </xf>
    <xf numFmtId="168" fontId="15" fillId="0" borderId="8" xfId="0" applyNumberFormat="1" applyFont="1" applyBorder="1" applyAlignment="1" applyProtection="1">
      <protection locked="0"/>
    </xf>
    <xf numFmtId="168" fontId="0" fillId="0" borderId="9" xfId="0" applyNumberFormat="1" applyBorder="1" applyAlignment="1" applyProtection="1">
      <protection locked="0"/>
    </xf>
    <xf numFmtId="168" fontId="0" fillId="0" borderId="10" xfId="0" applyNumberFormat="1" applyBorder="1" applyAlignment="1" applyProtection="1">
      <protection locked="0"/>
    </xf>
    <xf numFmtId="168" fontId="0" fillId="0" borderId="25" xfId="0" applyNumberFormat="1" applyBorder="1" applyAlignment="1" applyProtection="1">
      <protection locked="0"/>
    </xf>
    <xf numFmtId="0" fontId="11" fillId="8" borderId="3" xfId="0" applyFont="1" applyFill="1" applyBorder="1" applyAlignment="1" applyProtection="1">
      <alignment horizontal="center"/>
    </xf>
    <xf numFmtId="0" fontId="11" fillId="9" borderId="15" xfId="0" applyFont="1" applyFill="1" applyBorder="1" applyAlignment="1" applyProtection="1">
      <alignment horizontal="left" vertical="center"/>
    </xf>
    <xf numFmtId="0" fontId="11" fillId="8" borderId="14" xfId="0" applyFont="1" applyFill="1" applyBorder="1" applyAlignment="1" applyProtection="1"/>
    <xf numFmtId="9" fontId="11" fillId="0" borderId="13" xfId="0" applyNumberFormat="1" applyFont="1" applyFill="1" applyBorder="1" applyAlignment="1" applyProtection="1">
      <alignment horizontal="center"/>
    </xf>
    <xf numFmtId="168" fontId="11" fillId="8" borderId="42" xfId="0" applyNumberFormat="1" applyFont="1" applyFill="1" applyBorder="1" applyAlignment="1" applyProtection="1"/>
    <xf numFmtId="168" fontId="11" fillId="8" borderId="43" xfId="0" applyNumberFormat="1" applyFont="1" applyFill="1" applyBorder="1" applyAlignment="1" applyProtection="1"/>
    <xf numFmtId="168" fontId="11" fillId="8" borderId="44" xfId="0" applyNumberFormat="1" applyFont="1" applyFill="1" applyBorder="1" applyAlignment="1" applyProtection="1"/>
    <xf numFmtId="0" fontId="11" fillId="4" borderId="14" xfId="0" applyFont="1" applyFill="1" applyBorder="1" applyAlignment="1" applyProtection="1">
      <alignment horizontal="center"/>
    </xf>
    <xf numFmtId="2" fontId="0" fillId="4" borderId="0" xfId="0" applyNumberFormat="1" applyFill="1" applyBorder="1" applyAlignment="1" applyProtection="1"/>
    <xf numFmtId="2" fontId="0" fillId="4" borderId="45" xfId="0" applyNumberFormat="1" applyFill="1" applyBorder="1" applyAlignment="1" applyProtection="1"/>
    <xf numFmtId="0" fontId="15" fillId="10" borderId="32" xfId="8" applyFont="1" applyFill="1" applyBorder="1" applyAlignment="1" applyProtection="1">
      <alignment horizontal="center"/>
    </xf>
    <xf numFmtId="9" fontId="15" fillId="10" borderId="27" xfId="7" applyFont="1" applyFill="1" applyBorder="1" applyAlignment="1" applyProtection="1">
      <alignment vertical="center"/>
    </xf>
    <xf numFmtId="9" fontId="15" fillId="10" borderId="27" xfId="7" applyFont="1" applyFill="1" applyBorder="1" applyAlignment="1" applyProtection="1"/>
    <xf numFmtId="168" fontId="15" fillId="10" borderId="46" xfId="8" applyNumberFormat="1" applyFont="1" applyFill="1" applyBorder="1" applyAlignment="1" applyProtection="1"/>
    <xf numFmtId="168" fontId="15" fillId="10" borderId="47" xfId="8" applyNumberFormat="1" applyFont="1" applyFill="1" applyBorder="1" applyAlignment="1" applyProtection="1"/>
    <xf numFmtId="9" fontId="15" fillId="10" borderId="31" xfId="7" applyFont="1" applyFill="1" applyBorder="1" applyAlignment="1" applyProtection="1">
      <alignment horizontal="center"/>
    </xf>
    <xf numFmtId="9" fontId="15" fillId="10" borderId="13" xfId="7" applyFont="1" applyFill="1" applyBorder="1" applyAlignment="1" applyProtection="1">
      <alignment horizontal="left"/>
    </xf>
    <xf numFmtId="9" fontId="15" fillId="10" borderId="14" xfId="7" applyFont="1" applyFill="1" applyBorder="1" applyAlignment="1" applyProtection="1">
      <alignment horizontal="left"/>
    </xf>
    <xf numFmtId="168" fontId="0" fillId="0" borderId="4" xfId="0" applyNumberFormat="1" applyFill="1" applyBorder="1" applyAlignment="1" applyProtection="1">
      <protection locked="0"/>
    </xf>
    <xf numFmtId="168" fontId="0" fillId="0" borderId="5" xfId="0" applyNumberFormat="1" applyFill="1" applyBorder="1" applyAlignment="1" applyProtection="1">
      <protection locked="0"/>
    </xf>
    <xf numFmtId="168" fontId="0" fillId="0" borderId="6" xfId="0" applyNumberFormat="1" applyFill="1" applyBorder="1" applyAlignment="1" applyProtection="1">
      <protection locked="0"/>
    </xf>
    <xf numFmtId="9" fontId="15" fillId="10" borderId="48" xfId="7" applyFont="1" applyFill="1" applyBorder="1" applyAlignment="1" applyProtection="1">
      <alignment horizontal="left"/>
    </xf>
    <xf numFmtId="9" fontId="15" fillId="10" borderId="0" xfId="7" applyFont="1" applyFill="1" applyBorder="1" applyAlignment="1" applyProtection="1">
      <alignment horizontal="left"/>
    </xf>
    <xf numFmtId="168" fontId="0" fillId="0" borderId="7" xfId="0" applyNumberFormat="1" applyFill="1" applyBorder="1" applyAlignment="1" applyProtection="1">
      <protection locked="0"/>
    </xf>
    <xf numFmtId="168" fontId="0" fillId="0" borderId="1" xfId="0" applyNumberFormat="1" applyFill="1" applyBorder="1" applyAlignment="1" applyProtection="1">
      <protection locked="0"/>
    </xf>
    <xf numFmtId="168" fontId="0" fillId="0" borderId="8" xfId="0" applyNumberFormat="1" applyFill="1" applyBorder="1" applyAlignment="1" applyProtection="1">
      <protection locked="0"/>
    </xf>
    <xf numFmtId="9" fontId="14" fillId="10" borderId="48" xfId="7" applyFont="1" applyFill="1" applyBorder="1" applyAlignment="1" applyProtection="1">
      <alignment horizontal="left"/>
    </xf>
    <xf numFmtId="9" fontId="15" fillId="10" borderId="49" xfId="7" applyFont="1" applyFill="1" applyBorder="1" applyAlignment="1" applyProtection="1">
      <alignment horizontal="center"/>
    </xf>
    <xf numFmtId="9" fontId="15" fillId="10" borderId="16" xfId="7" applyFont="1" applyFill="1" applyBorder="1" applyAlignment="1" applyProtection="1">
      <alignment horizontal="left"/>
    </xf>
    <xf numFmtId="9" fontId="15" fillId="10" borderId="17" xfId="7" applyFont="1" applyFill="1" applyBorder="1" applyAlignment="1" applyProtection="1">
      <alignment horizontal="left"/>
    </xf>
    <xf numFmtId="2" fontId="0" fillId="4" borderId="17" xfId="0" applyNumberFormat="1" applyFill="1" applyBorder="1" applyAlignment="1" applyProtection="1"/>
    <xf numFmtId="2" fontId="0" fillId="4" borderId="18" xfId="0" applyNumberFormat="1" applyFill="1" applyBorder="1" applyAlignment="1" applyProtection="1"/>
    <xf numFmtId="0" fontId="15" fillId="6" borderId="13" xfId="0" applyFont="1" applyFill="1" applyBorder="1" applyAlignment="1" applyProtection="1">
      <alignment horizontal="center"/>
    </xf>
    <xf numFmtId="0" fontId="11" fillId="6" borderId="13" xfId="0" applyFont="1" applyFill="1" applyBorder="1" applyAlignment="1" applyProtection="1">
      <alignment horizontal="left" vertical="center"/>
    </xf>
    <xf numFmtId="0" fontId="11" fillId="6" borderId="14" xfId="0" applyFont="1" applyFill="1" applyBorder="1" applyAlignment="1" applyProtection="1">
      <alignment horizontal="left" vertical="center"/>
    </xf>
    <xf numFmtId="2" fontId="11" fillId="6" borderId="14" xfId="0" applyNumberFormat="1" applyFont="1" applyFill="1" applyBorder="1" applyAlignment="1" applyProtection="1">
      <alignment vertical="center"/>
    </xf>
    <xf numFmtId="2" fontId="11" fillId="6" borderId="15" xfId="0" applyNumberFormat="1" applyFont="1" applyFill="1" applyBorder="1" applyAlignment="1" applyProtection="1">
      <alignment vertical="center"/>
    </xf>
    <xf numFmtId="0" fontId="0" fillId="6" borderId="16" xfId="0" applyFill="1" applyBorder="1" applyAlignment="1" applyProtection="1">
      <alignment horizontal="center"/>
    </xf>
    <xf numFmtId="0" fontId="11" fillId="6" borderId="16" xfId="0" applyFont="1" applyFill="1" applyBorder="1" applyAlignment="1" applyProtection="1">
      <alignment horizontal="left" vertical="center"/>
    </xf>
    <xf numFmtId="0" fontId="11" fillId="6" borderId="17" xfId="0" applyFont="1" applyFill="1" applyBorder="1" applyAlignment="1" applyProtection="1">
      <alignment horizontal="left" vertical="center"/>
    </xf>
    <xf numFmtId="2" fontId="11" fillId="6" borderId="17" xfId="0" applyNumberFormat="1" applyFont="1" applyFill="1" applyBorder="1" applyAlignment="1" applyProtection="1">
      <alignment vertical="center"/>
    </xf>
    <xf numFmtId="2" fontId="11" fillId="6" borderId="18" xfId="0" applyNumberFormat="1" applyFont="1" applyFill="1" applyBorder="1" applyAlignment="1" applyProtection="1">
      <alignment vertical="center"/>
    </xf>
    <xf numFmtId="0" fontId="15" fillId="6" borderId="31" xfId="0" applyFont="1" applyFill="1" applyBorder="1" applyAlignment="1" applyProtection="1">
      <alignment horizontal="center"/>
    </xf>
    <xf numFmtId="0" fontId="15" fillId="11" borderId="26" xfId="8" applyFont="1" applyFill="1" applyBorder="1" applyAlignment="1" applyProtection="1">
      <alignment horizontal="center" vertical="center" wrapText="1"/>
    </xf>
    <xf numFmtId="0" fontId="15" fillId="11" borderId="27" xfId="8" applyFont="1" applyFill="1" applyBorder="1" applyAlignment="1" applyProtection="1">
      <alignment horizontal="center" vertical="center" wrapText="1"/>
    </xf>
    <xf numFmtId="0" fontId="15" fillId="11" borderId="28" xfId="8" applyFont="1" applyFill="1" applyBorder="1" applyAlignment="1" applyProtection="1">
      <alignment horizontal="center" vertical="center" wrapText="1"/>
    </xf>
    <xf numFmtId="168" fontId="0" fillId="6" borderId="42" xfId="0" applyNumberFormat="1" applyFill="1" applyBorder="1" applyAlignment="1" applyProtection="1"/>
    <xf numFmtId="168" fontId="0" fillId="6" borderId="43" xfId="0" applyNumberFormat="1" applyFill="1" applyBorder="1" applyAlignment="1" applyProtection="1"/>
    <xf numFmtId="168" fontId="0" fillId="6" borderId="44" xfId="0" applyNumberFormat="1" applyFill="1" applyBorder="1" applyAlignment="1" applyProtection="1"/>
    <xf numFmtId="0" fontId="15" fillId="11" borderId="48" xfId="0" applyFont="1" applyFill="1" applyBorder="1" applyAlignment="1" applyProtection="1">
      <alignment horizontal="left" vertical="center"/>
    </xf>
    <xf numFmtId="20" fontId="15" fillId="6" borderId="48" xfId="0" applyNumberFormat="1" applyFont="1" applyFill="1" applyBorder="1" applyAlignment="1" applyProtection="1">
      <alignment horizontal="center"/>
    </xf>
    <xf numFmtId="0" fontId="15" fillId="6" borderId="0" xfId="0" applyFont="1" applyFill="1" applyBorder="1" applyAlignment="1" applyProtection="1"/>
    <xf numFmtId="0" fontId="15" fillId="6" borderId="45" xfId="0" applyFont="1" applyFill="1" applyBorder="1" applyAlignment="1" applyProtection="1"/>
    <xf numFmtId="168" fontId="0" fillId="0" borderId="35" xfId="0" applyNumberFormat="1" applyBorder="1" applyAlignment="1" applyProtection="1">
      <protection locked="0"/>
    </xf>
    <xf numFmtId="168" fontId="0" fillId="0" borderId="36" xfId="0" applyNumberFormat="1" applyBorder="1" applyAlignment="1" applyProtection="1">
      <protection locked="0"/>
    </xf>
    <xf numFmtId="168" fontId="0" fillId="0" borderId="38" xfId="0" applyNumberFormat="1" applyBorder="1" applyAlignment="1" applyProtection="1">
      <protection locked="0"/>
    </xf>
    <xf numFmtId="1" fontId="15" fillId="6" borderId="48" xfId="0" applyNumberFormat="1" applyFont="1" applyFill="1" applyBorder="1" applyAlignment="1" applyProtection="1">
      <alignment horizontal="center"/>
    </xf>
    <xf numFmtId="168" fontId="0" fillId="12" borderId="7" xfId="0" applyNumberFormat="1" applyFill="1" applyBorder="1" applyAlignment="1" applyProtection="1"/>
    <xf numFmtId="168" fontId="0" fillId="12" borderId="1" xfId="0" applyNumberFormat="1" applyFill="1" applyBorder="1" applyAlignment="1" applyProtection="1"/>
    <xf numFmtId="168" fontId="0" fillId="12" borderId="8" xfId="0" applyNumberFormat="1" applyFill="1" applyBorder="1" applyAlignment="1" applyProtection="1"/>
    <xf numFmtId="0" fontId="14" fillId="6" borderId="31" xfId="0" applyFont="1" applyFill="1" applyBorder="1" applyAlignment="1" applyProtection="1">
      <alignment horizontal="center"/>
    </xf>
    <xf numFmtId="0" fontId="14" fillId="11" borderId="48" xfId="0" applyFont="1" applyFill="1" applyBorder="1" applyAlignment="1" applyProtection="1">
      <alignment horizontal="left" vertical="center"/>
    </xf>
    <xf numFmtId="0" fontId="14" fillId="6" borderId="0" xfId="0" applyFont="1" applyFill="1" applyBorder="1" applyAlignment="1" applyProtection="1"/>
    <xf numFmtId="0" fontId="14" fillId="6" borderId="45" xfId="0" applyFont="1" applyFill="1" applyBorder="1" applyAlignment="1" applyProtection="1"/>
    <xf numFmtId="0" fontId="14" fillId="0" borderId="0" xfId="0" applyFont="1" applyAlignment="1" applyProtection="1"/>
    <xf numFmtId="0" fontId="11" fillId="6" borderId="3" xfId="0" applyFont="1" applyFill="1" applyBorder="1" applyAlignment="1" applyProtection="1">
      <alignment horizontal="center"/>
    </xf>
    <xf numFmtId="0" fontId="11" fillId="6" borderId="27" xfId="0" applyFont="1" applyFill="1" applyBorder="1" applyAlignment="1" applyProtection="1"/>
    <xf numFmtId="168" fontId="11" fillId="6" borderId="42" xfId="0" applyNumberFormat="1" applyFont="1" applyFill="1" applyBorder="1" applyAlignment="1" applyProtection="1"/>
    <xf numFmtId="168" fontId="11" fillId="6" borderId="43" xfId="0" applyNumberFormat="1" applyFont="1" applyFill="1" applyBorder="1" applyAlignment="1" applyProtection="1"/>
    <xf numFmtId="168" fontId="11" fillId="6" borderId="44" xfId="0" applyNumberFormat="1" applyFont="1" applyFill="1" applyBorder="1" applyAlignment="1" applyProtection="1"/>
    <xf numFmtId="0" fontId="15" fillId="6" borderId="49" xfId="0" applyFont="1" applyFill="1" applyBorder="1" applyAlignment="1" applyProtection="1">
      <alignment horizontal="center"/>
    </xf>
    <xf numFmtId="0" fontId="15" fillId="11" borderId="0" xfId="0" applyFont="1" applyFill="1" applyBorder="1" applyAlignment="1" applyProtection="1">
      <alignment horizontal="left" vertical="center"/>
    </xf>
    <xf numFmtId="0" fontId="11" fillId="6" borderId="0" xfId="0" applyFont="1" applyFill="1" applyBorder="1" applyAlignment="1" applyProtection="1"/>
    <xf numFmtId="168" fontId="0" fillId="13" borderId="4" xfId="0" applyNumberFormat="1" applyFill="1" applyBorder="1" applyAlignment="1" applyProtection="1"/>
    <xf numFmtId="168" fontId="0" fillId="13" borderId="5" xfId="0" applyNumberFormat="1" applyFill="1" applyBorder="1" applyAlignment="1" applyProtection="1"/>
    <xf numFmtId="168" fontId="0" fillId="13" borderId="6" xfId="0" applyNumberFormat="1" applyFill="1" applyBorder="1" applyAlignment="1" applyProtection="1"/>
    <xf numFmtId="0" fontId="15" fillId="11" borderId="26" xfId="0" applyFont="1" applyFill="1" applyBorder="1" applyAlignment="1" applyProtection="1">
      <alignment horizontal="left" vertical="center"/>
    </xf>
    <xf numFmtId="0" fontId="15" fillId="6" borderId="27" xfId="0" applyFont="1" applyFill="1" applyBorder="1" applyAlignment="1" applyProtection="1"/>
    <xf numFmtId="168" fontId="0" fillId="0" borderId="9" xfId="0" applyNumberFormat="1" applyFill="1" applyBorder="1" applyAlignment="1" applyProtection="1">
      <protection locked="0"/>
    </xf>
    <xf numFmtId="168" fontId="11" fillId="6" borderId="46" xfId="0" applyNumberFormat="1" applyFont="1" applyFill="1" applyBorder="1" applyAlignment="1" applyProtection="1"/>
    <xf numFmtId="168" fontId="11" fillId="6" borderId="47" xfId="0" applyNumberFormat="1" applyFont="1" applyFill="1" applyBorder="1" applyAlignment="1" applyProtection="1"/>
    <xf numFmtId="168" fontId="11" fillId="6" borderId="50" xfId="0" applyNumberFormat="1" applyFont="1" applyFill="1" applyBorder="1" applyAlignment="1" applyProtection="1"/>
    <xf numFmtId="0" fontId="15" fillId="6" borderId="3" xfId="0" applyFont="1" applyFill="1" applyBorder="1" applyAlignment="1" applyProtection="1">
      <alignment horizontal="center"/>
    </xf>
    <xf numFmtId="168" fontId="0" fillId="0" borderId="4" xfId="0" applyNumberFormat="1" applyBorder="1" applyAlignment="1" applyProtection="1">
      <protection locked="0"/>
    </xf>
    <xf numFmtId="168" fontId="0" fillId="0" borderId="5" xfId="0" applyNumberFormat="1" applyBorder="1" applyAlignment="1" applyProtection="1">
      <protection locked="0"/>
    </xf>
    <xf numFmtId="168" fontId="0" fillId="0" borderId="6" xfId="0" applyNumberFormat="1" applyBorder="1" applyAlignment="1" applyProtection="1">
      <protection locked="0"/>
    </xf>
    <xf numFmtId="0" fontId="15" fillId="6" borderId="26" xfId="0" applyFont="1" applyFill="1" applyBorder="1" applyAlignment="1" applyProtection="1"/>
    <xf numFmtId="0" fontId="11" fillId="6" borderId="28" xfId="0" applyFont="1" applyFill="1" applyBorder="1" applyAlignment="1" applyProtection="1"/>
    <xf numFmtId="169" fontId="0" fillId="0" borderId="7" xfId="0" applyNumberFormat="1" applyFill="1" applyBorder="1" applyAlignment="1" applyProtection="1">
      <protection locked="0"/>
    </xf>
    <xf numFmtId="169" fontId="0" fillId="0" borderId="1" xfId="0" applyNumberFormat="1" applyFill="1" applyBorder="1" applyAlignment="1" applyProtection="1">
      <protection locked="0"/>
    </xf>
    <xf numFmtId="169" fontId="0" fillId="0" borderId="8" xfId="0" applyNumberFormat="1" applyFill="1" applyBorder="1" applyAlignment="1" applyProtection="1">
      <protection locked="0"/>
    </xf>
    <xf numFmtId="0" fontId="11" fillId="6" borderId="17" xfId="0" applyFont="1" applyFill="1" applyBorder="1" applyAlignment="1" applyProtection="1"/>
    <xf numFmtId="168" fontId="11" fillId="6" borderId="51" xfId="0" applyNumberFormat="1" applyFont="1" applyFill="1" applyBorder="1" applyAlignment="1" applyProtection="1"/>
    <xf numFmtId="168" fontId="11" fillId="6" borderId="52" xfId="0" applyNumberFormat="1" applyFont="1" applyFill="1" applyBorder="1" applyAlignment="1" applyProtection="1"/>
    <xf numFmtId="168" fontId="11" fillId="6" borderId="53" xfId="0" applyNumberFormat="1" applyFont="1" applyFill="1" applyBorder="1" applyAlignment="1" applyProtection="1"/>
    <xf numFmtId="0" fontId="11" fillId="14" borderId="3" xfId="0" applyFont="1" applyFill="1" applyBorder="1" applyAlignment="1" applyProtection="1">
      <alignment horizontal="center"/>
    </xf>
    <xf numFmtId="0" fontId="11" fillId="14" borderId="14" xfId="0" applyFont="1" applyFill="1" applyBorder="1" applyAlignment="1" applyProtection="1"/>
    <xf numFmtId="0" fontId="11" fillId="14" borderId="0" xfId="0" applyFont="1" applyFill="1" applyBorder="1" applyAlignment="1" applyProtection="1"/>
    <xf numFmtId="0" fontId="0" fillId="14" borderId="0" xfId="0" applyFill="1" applyBorder="1" applyAlignment="1" applyProtection="1"/>
    <xf numFmtId="168" fontId="11" fillId="14" borderId="46" xfId="0" applyNumberFormat="1" applyFont="1" applyFill="1" applyBorder="1" applyAlignment="1" applyProtection="1"/>
    <xf numFmtId="168" fontId="11" fillId="14" borderId="47" xfId="0" applyNumberFormat="1" applyFont="1" applyFill="1" applyBorder="1" applyAlignment="1" applyProtection="1"/>
    <xf numFmtId="168" fontId="11" fillId="14" borderId="50" xfId="0" applyNumberFormat="1" applyFont="1" applyFill="1" applyBorder="1" applyAlignment="1" applyProtection="1"/>
    <xf numFmtId="0" fontId="11" fillId="0" borderId="0" xfId="0" applyFont="1" applyBorder="1" applyAlignment="1" applyProtection="1"/>
    <xf numFmtId="168" fontId="15" fillId="0" borderId="4" xfId="9" applyNumberFormat="1" applyBorder="1" applyAlignment="1" applyProtection="1">
      <protection locked="0"/>
    </xf>
    <xf numFmtId="168" fontId="15" fillId="0" borderId="5" xfId="9" applyNumberFormat="1" applyBorder="1" applyAlignment="1" applyProtection="1">
      <protection locked="0"/>
    </xf>
    <xf numFmtId="168" fontId="15" fillId="0" borderId="6" xfId="9" applyNumberFormat="1" applyBorder="1" applyAlignment="1" applyProtection="1">
      <protection locked="0"/>
    </xf>
    <xf numFmtId="1" fontId="15" fillId="0" borderId="7" xfId="9" applyNumberFormat="1" applyBorder="1" applyAlignment="1" applyProtection="1">
      <alignment horizontal="center" vertical="center"/>
      <protection locked="0"/>
    </xf>
    <xf numFmtId="1" fontId="15" fillId="0" borderId="1" xfId="9" applyNumberFormat="1" applyBorder="1" applyAlignment="1" applyProtection="1">
      <alignment horizontal="center" vertical="center"/>
      <protection locked="0"/>
    </xf>
    <xf numFmtId="1" fontId="15" fillId="0" borderId="8" xfId="9" applyNumberFormat="1" applyBorder="1" applyAlignment="1" applyProtection="1">
      <alignment horizontal="center" vertical="center"/>
      <protection locked="0"/>
    </xf>
    <xf numFmtId="0" fontId="15" fillId="4" borderId="31" xfId="8" applyFont="1" applyFill="1" applyBorder="1" applyAlignment="1" applyProtection="1">
      <alignment horizontal="center"/>
    </xf>
    <xf numFmtId="0" fontId="15" fillId="7" borderId="26" xfId="8" applyFont="1" applyFill="1" applyBorder="1" applyAlignment="1" applyProtection="1">
      <alignment horizontal="left" vertical="center"/>
    </xf>
    <xf numFmtId="0" fontId="15" fillId="4" borderId="27" xfId="8" applyFont="1" applyFill="1" applyBorder="1" applyAlignment="1" applyProtection="1"/>
    <xf numFmtId="0" fontId="15" fillId="4" borderId="28" xfId="8" applyFont="1" applyFill="1" applyBorder="1" applyAlignment="1" applyProtection="1"/>
    <xf numFmtId="2" fontId="15" fillId="4" borderId="16" xfId="8" applyNumberFormat="1" applyFill="1" applyBorder="1" applyAlignment="1" applyProtection="1">
      <alignment horizontal="center"/>
    </xf>
    <xf numFmtId="2" fontId="15" fillId="4" borderId="17" xfId="8" applyNumberFormat="1" applyFill="1" applyBorder="1" applyAlignment="1" applyProtection="1">
      <alignment horizontal="center"/>
    </xf>
    <xf numFmtId="2" fontId="15" fillId="4" borderId="18" xfId="8" applyNumberFormat="1" applyFill="1" applyBorder="1" applyAlignment="1" applyProtection="1">
      <alignment horizontal="center"/>
    </xf>
    <xf numFmtId="0" fontId="15" fillId="0" borderId="0" xfId="8" applyAlignment="1" applyProtection="1"/>
    <xf numFmtId="0" fontId="15" fillId="5" borderId="32" xfId="0" applyFont="1" applyFill="1" applyBorder="1" applyAlignment="1" applyProtection="1">
      <alignment horizontal="center"/>
    </xf>
    <xf numFmtId="0" fontId="11" fillId="5" borderId="13" xfId="0" applyFont="1" applyFill="1" applyBorder="1" applyAlignment="1" applyProtection="1">
      <alignment horizontal="left" vertical="center"/>
    </xf>
    <xf numFmtId="0" fontId="11" fillId="5" borderId="14" xfId="0" applyFont="1" applyFill="1" applyBorder="1" applyAlignment="1" applyProtection="1">
      <alignment horizontal="left" vertical="center"/>
    </xf>
    <xf numFmtId="2" fontId="11" fillId="5" borderId="14" xfId="0" applyNumberFormat="1" applyFont="1" applyFill="1" applyBorder="1" applyAlignment="1" applyProtection="1">
      <alignment vertical="center"/>
    </xf>
    <xf numFmtId="2" fontId="11" fillId="5" borderId="15" xfId="0" applyNumberFormat="1" applyFont="1" applyFill="1" applyBorder="1" applyAlignment="1" applyProtection="1">
      <alignment vertical="center"/>
    </xf>
    <xf numFmtId="0" fontId="0" fillId="5" borderId="49" xfId="0" applyFill="1" applyBorder="1" applyAlignment="1" applyProtection="1">
      <alignment horizontal="center"/>
    </xf>
    <xf numFmtId="0" fontId="11" fillId="5" borderId="16" xfId="0" applyFont="1" applyFill="1" applyBorder="1" applyAlignment="1" applyProtection="1">
      <alignment horizontal="left" vertical="center"/>
    </xf>
    <xf numFmtId="0" fontId="11" fillId="5" borderId="17" xfId="0" applyFont="1" applyFill="1" applyBorder="1" applyAlignment="1" applyProtection="1">
      <alignment horizontal="left" vertical="center"/>
    </xf>
    <xf numFmtId="2" fontId="11" fillId="5" borderId="17" xfId="0" applyNumberFormat="1" applyFont="1" applyFill="1" applyBorder="1" applyAlignment="1" applyProtection="1">
      <alignment vertical="center"/>
    </xf>
    <xf numFmtId="2" fontId="11" fillId="5" borderId="18" xfId="0" applyNumberFormat="1" applyFont="1" applyFill="1" applyBorder="1" applyAlignment="1" applyProtection="1">
      <alignment vertical="center"/>
    </xf>
    <xf numFmtId="0" fontId="15" fillId="5" borderId="31" xfId="0" applyFont="1" applyFill="1" applyBorder="1" applyAlignment="1" applyProtection="1">
      <alignment horizontal="center"/>
    </xf>
    <xf numFmtId="0" fontId="15" fillId="15" borderId="26" xfId="0" applyFont="1" applyFill="1" applyBorder="1" applyAlignment="1" applyProtection="1">
      <alignment horizontal="center" vertical="center" wrapText="1"/>
    </xf>
    <xf numFmtId="0" fontId="15" fillId="15" borderId="27" xfId="0" applyFont="1" applyFill="1" applyBorder="1" applyAlignment="1" applyProtection="1">
      <alignment horizontal="center" vertical="center" wrapText="1"/>
    </xf>
    <xf numFmtId="168" fontId="0" fillId="5" borderId="42" xfId="0" applyNumberFormat="1" applyFill="1" applyBorder="1" applyAlignment="1" applyProtection="1"/>
    <xf numFmtId="168" fontId="0" fillId="5" borderId="54" xfId="0" applyNumberFormat="1" applyFill="1" applyBorder="1" applyAlignment="1" applyProtection="1"/>
    <xf numFmtId="168" fontId="0" fillId="5" borderId="28" xfId="0" applyNumberFormat="1" applyFill="1" applyBorder="1" applyAlignment="1" applyProtection="1"/>
    <xf numFmtId="0" fontId="15" fillId="15" borderId="0" xfId="0" applyFont="1" applyFill="1" applyBorder="1" applyAlignment="1" applyProtection="1">
      <alignment horizontal="left" vertical="center"/>
    </xf>
    <xf numFmtId="0" fontId="15" fillId="5" borderId="0" xfId="0" applyFont="1" applyFill="1" applyBorder="1" applyAlignment="1" applyProtection="1"/>
    <xf numFmtId="168" fontId="0" fillId="16" borderId="7" xfId="0" applyNumberFormat="1" applyFill="1" applyBorder="1" applyAlignment="1" applyProtection="1"/>
    <xf numFmtId="168" fontId="0" fillId="16" borderId="1" xfId="0" applyNumberFormat="1" applyFill="1" applyBorder="1" applyAlignment="1" applyProtection="1"/>
    <xf numFmtId="168" fontId="0" fillId="16" borderId="8" xfId="0" applyNumberFormat="1" applyFill="1" applyBorder="1" applyAlignment="1" applyProtection="1"/>
    <xf numFmtId="0" fontId="11" fillId="3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4" fillId="5" borderId="31" xfId="0" applyFont="1" applyFill="1" applyBorder="1" applyAlignment="1" applyProtection="1">
      <alignment horizontal="center"/>
    </xf>
    <xf numFmtId="0" fontId="14" fillId="15" borderId="0" xfId="0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/>
    <xf numFmtId="0" fontId="15" fillId="5" borderId="3" xfId="0" applyFont="1" applyFill="1" applyBorder="1" applyAlignment="1" applyProtection="1">
      <alignment horizontal="center"/>
    </xf>
    <xf numFmtId="0" fontId="11" fillId="5" borderId="27" xfId="0" applyFont="1" applyFill="1" applyBorder="1" applyAlignment="1" applyProtection="1"/>
    <xf numFmtId="168" fontId="11" fillId="5" borderId="46" xfId="0" applyNumberFormat="1" applyFont="1" applyFill="1" applyBorder="1" applyAlignment="1" applyProtection="1"/>
    <xf numFmtId="0" fontId="15" fillId="5" borderId="49" xfId="0" applyFont="1" applyFill="1" applyBorder="1" applyAlignment="1" applyProtection="1">
      <alignment horizontal="center"/>
    </xf>
    <xf numFmtId="0" fontId="15" fillId="15" borderId="26" xfId="0" applyFont="1" applyFill="1" applyBorder="1" applyAlignment="1" applyProtection="1">
      <alignment horizontal="left" vertical="center"/>
    </xf>
    <xf numFmtId="168" fontId="0" fillId="17" borderId="4" xfId="0" applyNumberFormat="1" applyFill="1" applyBorder="1" applyAlignment="1" applyProtection="1"/>
    <xf numFmtId="168" fontId="0" fillId="17" borderId="5" xfId="0" applyNumberFormat="1" applyFill="1" applyBorder="1" applyAlignment="1" applyProtection="1"/>
    <xf numFmtId="168" fontId="0" fillId="17" borderId="6" xfId="0" applyNumberFormat="1" applyFill="1" applyBorder="1" applyAlignment="1" applyProtection="1"/>
    <xf numFmtId="0" fontId="15" fillId="15" borderId="17" xfId="0" applyFont="1" applyFill="1" applyBorder="1" applyAlignment="1" applyProtection="1">
      <alignment horizontal="left" vertical="center"/>
    </xf>
    <xf numFmtId="0" fontId="15" fillId="5" borderId="17" xfId="0" applyFont="1" applyFill="1" applyBorder="1" applyAlignment="1" applyProtection="1"/>
    <xf numFmtId="168" fontId="11" fillId="5" borderId="42" xfId="0" applyNumberFormat="1" applyFont="1" applyFill="1" applyBorder="1" applyAlignment="1" applyProtection="1"/>
    <xf numFmtId="168" fontId="11" fillId="5" borderId="43" xfId="0" applyNumberFormat="1" applyFont="1" applyFill="1" applyBorder="1" applyAlignment="1" applyProtection="1"/>
    <xf numFmtId="168" fontId="11" fillId="5" borderId="44" xfId="0" applyNumberFormat="1" applyFont="1" applyFill="1" applyBorder="1" applyAlignment="1" applyProtection="1"/>
    <xf numFmtId="0" fontId="15" fillId="15" borderId="27" xfId="0" applyFont="1" applyFill="1" applyBorder="1" applyAlignment="1" applyProtection="1">
      <alignment vertical="center"/>
    </xf>
    <xf numFmtId="0" fontId="11" fillId="5" borderId="3" xfId="0" applyFont="1" applyFill="1" applyBorder="1" applyAlignment="1" applyProtection="1">
      <alignment horizontal="center"/>
    </xf>
    <xf numFmtId="0" fontId="11" fillId="15" borderId="27" xfId="0" applyFont="1" applyFill="1" applyBorder="1" applyAlignment="1" applyProtection="1">
      <alignment vertical="center"/>
    </xf>
    <xf numFmtId="0" fontId="11" fillId="18" borderId="3" xfId="0" applyFont="1" applyFill="1" applyBorder="1" applyAlignment="1" applyProtection="1">
      <alignment horizontal="center"/>
    </xf>
    <xf numFmtId="0" fontId="11" fillId="18" borderId="14" xfId="0" applyFont="1" applyFill="1" applyBorder="1" applyAlignment="1" applyProtection="1">
      <alignment vertical="center"/>
    </xf>
    <xf numFmtId="0" fontId="11" fillId="18" borderId="27" xfId="0" applyFont="1" applyFill="1" applyBorder="1" applyAlignment="1" applyProtection="1"/>
    <xf numFmtId="168" fontId="11" fillId="18" borderId="46" xfId="0" applyNumberFormat="1" applyFont="1" applyFill="1" applyBorder="1" applyAlignment="1" applyProtection="1"/>
    <xf numFmtId="168" fontId="11" fillId="18" borderId="47" xfId="0" applyNumberFormat="1" applyFont="1" applyFill="1" applyBorder="1" applyAlignment="1" applyProtection="1"/>
    <xf numFmtId="168" fontId="11" fillId="18" borderId="50" xfId="0" applyNumberFormat="1" applyFont="1" applyFill="1" applyBorder="1" applyAlignment="1" applyProtection="1"/>
    <xf numFmtId="1" fontId="0" fillId="0" borderId="7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8" xfId="0" applyNumberFormat="1" applyBorder="1" applyAlignment="1" applyProtection="1">
      <alignment horizontal="center" vertical="center"/>
      <protection locked="0"/>
    </xf>
    <xf numFmtId="0" fontId="15" fillId="4" borderId="3" xfId="0" applyFont="1" applyFill="1" applyBorder="1" applyAlignment="1" applyProtection="1">
      <alignment horizontal="center"/>
    </xf>
    <xf numFmtId="0" fontId="11" fillId="7" borderId="26" xfId="0" applyFont="1" applyFill="1" applyBorder="1" applyAlignment="1" applyProtection="1">
      <alignment horizontal="center" vertical="center"/>
    </xf>
    <xf numFmtId="0" fontId="11" fillId="7" borderId="27" xfId="0" applyFont="1" applyFill="1" applyBorder="1" applyAlignment="1" applyProtection="1">
      <alignment horizontal="center" vertical="center"/>
    </xf>
    <xf numFmtId="2" fontId="15" fillId="4" borderId="16" xfId="0" applyNumberFormat="1" applyFont="1" applyFill="1" applyBorder="1" applyAlignment="1" applyProtection="1"/>
    <xf numFmtId="2" fontId="15" fillId="4" borderId="17" xfId="0" applyNumberFormat="1" applyFont="1" applyFill="1" applyBorder="1" applyAlignment="1" applyProtection="1"/>
    <xf numFmtId="2" fontId="15" fillId="4" borderId="18" xfId="0" applyNumberFormat="1" applyFont="1" applyFill="1" applyBorder="1" applyAlignment="1" applyProtection="1"/>
    <xf numFmtId="0" fontId="15" fillId="19" borderId="32" xfId="0" applyFont="1" applyFill="1" applyBorder="1" applyAlignment="1" applyProtection="1">
      <alignment horizontal="center"/>
    </xf>
    <xf numFmtId="0" fontId="11" fillId="20" borderId="26" xfId="0" applyFont="1" applyFill="1" applyBorder="1" applyAlignment="1" applyProtection="1">
      <alignment horizontal="left" vertical="center" wrapText="1"/>
    </xf>
    <xf numFmtId="0" fontId="11" fillId="20" borderId="27" xfId="0" applyFont="1" applyFill="1" applyBorder="1" applyAlignment="1" applyProtection="1">
      <alignment horizontal="left" vertical="center"/>
    </xf>
    <xf numFmtId="0" fontId="11" fillId="20" borderId="28" xfId="0" applyFont="1" applyFill="1" applyBorder="1" applyAlignment="1" applyProtection="1">
      <alignment horizontal="left" vertical="center"/>
    </xf>
    <xf numFmtId="0" fontId="15" fillId="20" borderId="13" xfId="0" applyFont="1" applyFill="1" applyBorder="1" applyAlignment="1" applyProtection="1">
      <alignment horizontal="center" vertical="center"/>
    </xf>
    <xf numFmtId="0" fontId="15" fillId="20" borderId="14" xfId="0" applyFont="1" applyFill="1" applyBorder="1" applyAlignment="1" applyProtection="1">
      <alignment horizontal="center" vertical="center"/>
    </xf>
    <xf numFmtId="0" fontId="15" fillId="20" borderId="15" xfId="0" applyFont="1" applyFill="1" applyBorder="1" applyAlignment="1" applyProtection="1">
      <alignment horizontal="center" vertical="center"/>
    </xf>
    <xf numFmtId="0" fontId="15" fillId="19" borderId="3" xfId="0" applyFont="1" applyFill="1" applyBorder="1" applyAlignment="1" applyProtection="1">
      <alignment horizontal="center"/>
    </xf>
    <xf numFmtId="0" fontId="11" fillId="19" borderId="26" xfId="0" applyFont="1" applyFill="1" applyBorder="1" applyAlignment="1" applyProtection="1">
      <alignment vertical="center"/>
    </xf>
    <xf numFmtId="0" fontId="11" fillId="19" borderId="27" xfId="0" applyFont="1" applyFill="1" applyBorder="1" applyAlignment="1" applyProtection="1"/>
    <xf numFmtId="0" fontId="11" fillId="19" borderId="3" xfId="0" applyFont="1" applyFill="1" applyBorder="1" applyAlignment="1" applyProtection="1">
      <protection locked="0"/>
    </xf>
    <xf numFmtId="168" fontId="0" fillId="19" borderId="42" xfId="0" applyNumberFormat="1" applyFill="1" applyBorder="1" applyAlignment="1" applyProtection="1">
      <alignment horizontal="center" vertical="center"/>
      <protection locked="0"/>
    </xf>
    <xf numFmtId="168" fontId="0" fillId="19" borderId="43" xfId="0" applyNumberFormat="1" applyFill="1" applyBorder="1" applyAlignment="1" applyProtection="1">
      <alignment horizontal="center" vertical="center"/>
      <protection locked="0"/>
    </xf>
    <xf numFmtId="168" fontId="0" fillId="19" borderId="44" xfId="0" applyNumberFormat="1" applyFill="1" applyBorder="1" applyAlignment="1" applyProtection="1">
      <alignment horizontal="center" vertical="center"/>
      <protection locked="0"/>
    </xf>
    <xf numFmtId="0" fontId="11" fillId="19" borderId="26" xfId="0" applyFont="1" applyFill="1" applyBorder="1" applyAlignment="1" applyProtection="1">
      <protection locked="0"/>
    </xf>
    <xf numFmtId="9" fontId="0" fillId="0" borderId="7" xfId="1" applyFont="1" applyBorder="1" applyAlignment="1" applyProtection="1">
      <protection locked="0"/>
    </xf>
    <xf numFmtId="166" fontId="0" fillId="0" borderId="0" xfId="1" applyNumberFormat="1" applyFont="1"/>
  </cellXfs>
  <cellStyles count="10">
    <cellStyle name="Body: normal cell" xfId="6"/>
    <cellStyle name="Font: Calibri, 9pt regular" xfId="3"/>
    <cellStyle name="Header: bottom row" xfId="5"/>
    <cellStyle name="Normal" xfId="0" builtinId="0"/>
    <cellStyle name="Normal 10" xfId="9"/>
    <cellStyle name="Normal 2" xfId="8"/>
    <cellStyle name="Normal 6" xfId="2"/>
    <cellStyle name="Percent" xfId="1" builtinId="5"/>
    <cellStyle name="Percent 2" xfId="7"/>
    <cellStyle name="Table title" xfId="4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C19" sqref="C19"/>
    </sheetView>
  </sheetViews>
  <sheetFormatPr defaultRowHeight="14.5" x14ac:dyDescent="0.35"/>
  <cols>
    <col min="1" max="1" width="9.26953125" customWidth="1"/>
    <col min="2" max="2" width="50.7265625" bestFit="1" customWidth="1"/>
    <col min="7" max="7" width="47.6328125" customWidth="1"/>
  </cols>
  <sheetData>
    <row r="1" spans="1:6" x14ac:dyDescent="0.35">
      <c r="A1" s="1" t="s">
        <v>27</v>
      </c>
    </row>
    <row r="2" spans="1:6" x14ac:dyDescent="0.35">
      <c r="F2" s="2"/>
    </row>
    <row r="3" spans="1:6" x14ac:dyDescent="0.35">
      <c r="A3" s="1" t="s">
        <v>25</v>
      </c>
      <c r="B3" t="s">
        <v>168</v>
      </c>
    </row>
    <row r="4" spans="1:6" x14ac:dyDescent="0.35">
      <c r="B4" s="2">
        <v>2016</v>
      </c>
    </row>
    <row r="5" spans="1:6" x14ac:dyDescent="0.35">
      <c r="B5" t="s">
        <v>169</v>
      </c>
    </row>
    <row r="6" spans="1:6" x14ac:dyDescent="0.35">
      <c r="B6" t="s">
        <v>170</v>
      </c>
    </row>
    <row r="7" spans="1:6" x14ac:dyDescent="0.35">
      <c r="B7" t="s">
        <v>171</v>
      </c>
    </row>
    <row r="9" spans="1:6" x14ac:dyDescent="0.35">
      <c r="A9" s="1" t="s">
        <v>172</v>
      </c>
    </row>
    <row r="10" spans="1:6" x14ac:dyDescent="0.35">
      <c r="A10" t="s">
        <v>173</v>
      </c>
    </row>
    <row r="11" spans="1:6" x14ac:dyDescent="0.35">
      <c r="A11" t="s">
        <v>174</v>
      </c>
    </row>
    <row r="12" spans="1:6" x14ac:dyDescent="0.35">
      <c r="A12" t="s">
        <v>175</v>
      </c>
    </row>
    <row r="14" spans="1:6" x14ac:dyDescent="0.35">
      <c r="A14" t="s">
        <v>176</v>
      </c>
    </row>
    <row r="15" spans="1:6" x14ac:dyDescent="0.35">
      <c r="A15" t="s">
        <v>177</v>
      </c>
    </row>
    <row r="35" spans="1:1" x14ac:dyDescent="0.35">
      <c r="A35" s="1" t="s">
        <v>26</v>
      </c>
    </row>
    <row r="36" spans="1:1" x14ac:dyDescent="0.35">
      <c r="A36" s="6" t="s">
        <v>31</v>
      </c>
    </row>
    <row r="37" spans="1:1" x14ac:dyDescent="0.35">
      <c r="A37" s="6" t="s">
        <v>32</v>
      </c>
    </row>
    <row r="38" spans="1:1" x14ac:dyDescent="0.35">
      <c r="A38" s="1"/>
    </row>
    <row r="39" spans="1:1" x14ac:dyDescent="0.35">
      <c r="A39" t="s">
        <v>10</v>
      </c>
    </row>
    <row r="40" spans="1:1" x14ac:dyDescent="0.35">
      <c r="A40" t="s">
        <v>11</v>
      </c>
    </row>
    <row r="41" spans="1:1" x14ac:dyDescent="0.35">
      <c r="A41" t="s">
        <v>12</v>
      </c>
    </row>
    <row r="42" spans="1:1" x14ac:dyDescent="0.35">
      <c r="A42" t="s">
        <v>13</v>
      </c>
    </row>
    <row r="44" spans="1:1" x14ac:dyDescent="0.35">
      <c r="A44" t="s">
        <v>14</v>
      </c>
    </row>
    <row r="45" spans="1:1" x14ac:dyDescent="0.35">
      <c r="A45" t="s">
        <v>15</v>
      </c>
    </row>
    <row r="47" spans="1:1" x14ac:dyDescent="0.35">
      <c r="A47" t="s">
        <v>33</v>
      </c>
    </row>
    <row r="48" spans="1:1" x14ac:dyDescent="0.35">
      <c r="A48" t="s">
        <v>34</v>
      </c>
    </row>
    <row r="49" spans="1:1" x14ac:dyDescent="0.35">
      <c r="A49" t="s">
        <v>35</v>
      </c>
    </row>
    <row r="50" spans="1:1" x14ac:dyDescent="0.35">
      <c r="A50" t="s">
        <v>36</v>
      </c>
    </row>
    <row r="52" spans="1:1" x14ac:dyDescent="0.35">
      <c r="A52" t="s">
        <v>39</v>
      </c>
    </row>
    <row r="53" spans="1:1" x14ac:dyDescent="0.35">
      <c r="A53" t="s">
        <v>37</v>
      </c>
    </row>
    <row r="54" spans="1:1" x14ac:dyDescent="0.35">
      <c r="A54" t="s">
        <v>38</v>
      </c>
    </row>
    <row r="56" spans="1:1" x14ac:dyDescent="0.35">
      <c r="A56" t="s">
        <v>40</v>
      </c>
    </row>
    <row r="57" spans="1:1" x14ac:dyDescent="0.35">
      <c r="A57" t="s">
        <v>41</v>
      </c>
    </row>
    <row r="59" spans="1:1" ht="15" thickBot="1" x14ac:dyDescent="0.4">
      <c r="A59" t="s">
        <v>29</v>
      </c>
    </row>
    <row r="60" spans="1:1" ht="15" thickBot="1" x14ac:dyDescent="0.4">
      <c r="A60" s="5" t="s">
        <v>30</v>
      </c>
    </row>
  </sheetData>
  <dataValidations count="1">
    <dataValidation type="list" allowBlank="1" showInputMessage="1" showErrorMessage="1" sqref="A60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I1" workbookViewId="0">
      <selection activeCell="H88" sqref="H88"/>
    </sheetView>
  </sheetViews>
  <sheetFormatPr defaultColWidth="9.1796875" defaultRowHeight="14.5" x14ac:dyDescent="0.35"/>
  <cols>
    <col min="8" max="25" width="11.1796875" bestFit="1" customWidth="1"/>
  </cols>
  <sheetData>
    <row r="1" spans="1:27" ht="30" x14ac:dyDescent="0.6">
      <c r="A1" s="7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</row>
    <row r="2" spans="1:27" ht="18.5" thickBot="1" x14ac:dyDescent="0.45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9"/>
      <c r="AA2" s="9"/>
    </row>
    <row r="3" spans="1:27" ht="18" x14ac:dyDescent="0.4">
      <c r="A3" s="9"/>
      <c r="B3" s="11" t="s">
        <v>43</v>
      </c>
      <c r="C3" s="8"/>
      <c r="D3" s="8"/>
      <c r="E3" s="8"/>
      <c r="F3" s="8"/>
      <c r="G3" s="8"/>
      <c r="H3" s="12" t="s">
        <v>44</v>
      </c>
      <c r="I3" s="13"/>
      <c r="J3" s="14" t="s">
        <v>45</v>
      </c>
      <c r="K3" s="14"/>
      <c r="L3" s="15"/>
      <c r="M3" s="8"/>
      <c r="N3" s="16" t="s">
        <v>46</v>
      </c>
      <c r="O3" s="16"/>
      <c r="P3" s="16"/>
      <c r="Q3" s="16"/>
      <c r="R3" s="16"/>
      <c r="S3" s="16"/>
      <c r="T3" s="17">
        <v>15</v>
      </c>
      <c r="U3" s="9"/>
      <c r="V3" s="9"/>
      <c r="W3" s="9"/>
      <c r="X3" s="9"/>
      <c r="Y3" s="18"/>
      <c r="Z3" s="9"/>
      <c r="AA3" s="9"/>
    </row>
    <row r="4" spans="1:27" ht="16" thickBot="1" x14ac:dyDescent="0.4">
      <c r="A4" s="19"/>
      <c r="B4" s="20" t="s">
        <v>47</v>
      </c>
      <c r="C4" s="19"/>
      <c r="D4" s="19"/>
      <c r="E4" s="19"/>
      <c r="F4" s="19"/>
      <c r="G4" s="19"/>
      <c r="H4" s="21" t="s">
        <v>48</v>
      </c>
      <c r="I4" s="22"/>
      <c r="J4" s="23" t="s">
        <v>49</v>
      </c>
      <c r="K4" s="23"/>
      <c r="L4" s="24"/>
      <c r="M4" s="19"/>
      <c r="N4" s="16" t="s">
        <v>50</v>
      </c>
      <c r="O4" s="16"/>
      <c r="P4" s="16"/>
      <c r="Q4" s="16"/>
      <c r="R4" s="16"/>
      <c r="S4" s="16"/>
      <c r="T4" s="17">
        <v>1</v>
      </c>
      <c r="U4" s="9"/>
      <c r="V4" s="9"/>
      <c r="W4" s="9"/>
      <c r="X4" s="9"/>
      <c r="Y4" s="25"/>
      <c r="Z4" s="9"/>
      <c r="AA4" s="9"/>
    </row>
    <row r="5" spans="1:27" ht="15.5" x14ac:dyDescent="0.35">
      <c r="A5" s="26"/>
      <c r="B5" s="26"/>
      <c r="C5" s="26"/>
      <c r="D5" s="26"/>
      <c r="E5" s="26"/>
      <c r="F5" s="26"/>
      <c r="G5" s="26"/>
      <c r="H5" s="27"/>
      <c r="I5" s="27"/>
      <c r="J5" s="27"/>
      <c r="K5" s="27"/>
      <c r="L5" s="27"/>
      <c r="M5" s="27"/>
      <c r="N5" s="16" t="s">
        <v>51</v>
      </c>
      <c r="O5" s="16"/>
      <c r="P5" s="16"/>
      <c r="Q5" s="16"/>
      <c r="R5" s="16"/>
      <c r="S5" s="16"/>
      <c r="T5" s="17">
        <v>-220</v>
      </c>
      <c r="U5" s="27"/>
      <c r="V5" s="27"/>
      <c r="W5" s="27"/>
      <c r="X5" s="27"/>
      <c r="Y5" s="27"/>
      <c r="Z5" s="9"/>
      <c r="AA5" s="9"/>
    </row>
    <row r="6" spans="1:27" ht="16" thickBot="1" x14ac:dyDescent="0.4">
      <c r="A6" s="28"/>
      <c r="B6" s="29"/>
      <c r="C6" s="28"/>
      <c r="D6" s="29"/>
      <c r="E6" s="29"/>
      <c r="F6" s="29"/>
      <c r="G6" s="29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9"/>
      <c r="AA6" s="9"/>
    </row>
    <row r="7" spans="1:27" x14ac:dyDescent="0.35">
      <c r="A7" s="31"/>
      <c r="B7" s="32" t="s">
        <v>52</v>
      </c>
      <c r="C7" s="33"/>
      <c r="D7" s="33"/>
      <c r="E7" s="33"/>
      <c r="F7" s="33"/>
      <c r="G7" s="34"/>
      <c r="H7" s="35">
        <v>42340</v>
      </c>
      <c r="I7" s="36">
        <v>42347</v>
      </c>
      <c r="J7" s="36">
        <v>42354</v>
      </c>
      <c r="K7" s="36">
        <v>42361</v>
      </c>
      <c r="L7" s="36">
        <v>42368</v>
      </c>
      <c r="M7" s="36">
        <v>42375</v>
      </c>
      <c r="N7" s="36">
        <v>42382</v>
      </c>
      <c r="O7" s="36">
        <v>42389</v>
      </c>
      <c r="P7" s="36">
        <v>42396</v>
      </c>
      <c r="Q7" s="36">
        <v>42403</v>
      </c>
      <c r="R7" s="36">
        <v>42410</v>
      </c>
      <c r="S7" s="36">
        <v>42417</v>
      </c>
      <c r="T7" s="36">
        <v>42424</v>
      </c>
      <c r="U7" s="36">
        <v>42431</v>
      </c>
      <c r="V7" s="36">
        <v>42438</v>
      </c>
      <c r="W7" s="36">
        <v>42445</v>
      </c>
      <c r="X7" s="36">
        <v>42452</v>
      </c>
      <c r="Y7" s="37">
        <v>42459</v>
      </c>
      <c r="Z7" s="9"/>
      <c r="AA7" s="9"/>
    </row>
    <row r="8" spans="1:27" ht="15" thickBot="1" x14ac:dyDescent="0.4">
      <c r="A8" s="38"/>
      <c r="B8" s="39" t="s">
        <v>53</v>
      </c>
      <c r="C8" s="40"/>
      <c r="D8" s="40"/>
      <c r="E8" s="40"/>
      <c r="F8" s="40"/>
      <c r="G8" s="41"/>
      <c r="H8" s="42">
        <v>49</v>
      </c>
      <c r="I8" s="43">
        <v>50</v>
      </c>
      <c r="J8" s="43">
        <v>51</v>
      </c>
      <c r="K8" s="43">
        <v>52</v>
      </c>
      <c r="L8" s="43">
        <v>1</v>
      </c>
      <c r="M8" s="43">
        <v>2</v>
      </c>
      <c r="N8" s="43">
        <v>3</v>
      </c>
      <c r="O8" s="43">
        <v>4</v>
      </c>
      <c r="P8" s="43">
        <v>5</v>
      </c>
      <c r="Q8" s="43">
        <v>6</v>
      </c>
      <c r="R8" s="43">
        <v>7</v>
      </c>
      <c r="S8" s="43">
        <v>8</v>
      </c>
      <c r="T8" s="43">
        <v>9</v>
      </c>
      <c r="U8" s="43">
        <v>10</v>
      </c>
      <c r="V8" s="43">
        <v>11</v>
      </c>
      <c r="W8" s="43">
        <v>12</v>
      </c>
      <c r="X8" s="43">
        <v>13</v>
      </c>
      <c r="Y8" s="44">
        <v>14</v>
      </c>
      <c r="Z8" s="9"/>
      <c r="AA8" s="9"/>
    </row>
    <row r="9" spans="1:27" ht="15" thickBot="1" x14ac:dyDescent="0.4">
      <c r="A9" s="45"/>
      <c r="B9" s="46" t="s">
        <v>54</v>
      </c>
      <c r="C9" s="47"/>
      <c r="D9" s="47"/>
      <c r="E9" s="47"/>
      <c r="F9" s="47"/>
      <c r="G9" s="48"/>
      <c r="H9" s="49">
        <v>0.79166666666666696</v>
      </c>
      <c r="I9" s="50">
        <v>0.79166666666666696</v>
      </c>
      <c r="J9" s="50">
        <v>0.79166666666666696</v>
      </c>
      <c r="K9" s="50">
        <v>0.79166666666666696</v>
      </c>
      <c r="L9" s="50">
        <v>0.79166666666666696</v>
      </c>
      <c r="M9" s="50">
        <v>0.79166666666666696</v>
      </c>
      <c r="N9" s="50">
        <v>0.79166666666666696</v>
      </c>
      <c r="O9" s="50">
        <v>0.79166666666666696</v>
      </c>
      <c r="P9" s="50">
        <v>0.79166666666666696</v>
      </c>
      <c r="Q9" s="50">
        <v>0.79166666666666696</v>
      </c>
      <c r="R9" s="50">
        <v>0.79166666666666696</v>
      </c>
      <c r="S9" s="50">
        <v>0.79166666666666696</v>
      </c>
      <c r="T9" s="50">
        <v>0.79166666666666696</v>
      </c>
      <c r="U9" s="50">
        <v>0.79166666666666696</v>
      </c>
      <c r="V9" s="50">
        <v>0.79166666666666696</v>
      </c>
      <c r="W9" s="50">
        <v>0.79166666666666696</v>
      </c>
      <c r="X9" s="50">
        <v>0.79166666666666696</v>
      </c>
      <c r="Y9" s="50">
        <v>0.79166666666666696</v>
      </c>
      <c r="Z9" s="51"/>
      <c r="AA9" s="51"/>
    </row>
    <row r="10" spans="1:27" ht="43.5" thickBot="1" x14ac:dyDescent="0.4">
      <c r="A10" s="52" t="s">
        <v>55</v>
      </c>
      <c r="B10" s="53" t="s">
        <v>56</v>
      </c>
      <c r="C10" s="54"/>
      <c r="D10" s="54"/>
      <c r="E10" s="54"/>
      <c r="F10" s="55" t="s">
        <v>57</v>
      </c>
      <c r="G10" s="56" t="s">
        <v>58</v>
      </c>
      <c r="H10" s="57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9"/>
      <c r="Z10" s="9"/>
      <c r="AA10" s="9"/>
    </row>
    <row r="11" spans="1:27" x14ac:dyDescent="0.35">
      <c r="A11" s="60"/>
      <c r="B11" s="61" t="s">
        <v>59</v>
      </c>
      <c r="C11" s="62"/>
      <c r="D11" s="62"/>
      <c r="E11" s="62"/>
      <c r="F11" s="63"/>
      <c r="G11" s="64"/>
      <c r="H11" s="65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7"/>
      <c r="X11" s="67"/>
      <c r="Y11" s="68"/>
      <c r="Z11" s="9"/>
      <c r="AA11" s="9"/>
    </row>
    <row r="12" spans="1:27" x14ac:dyDescent="0.35">
      <c r="A12" s="69">
        <v>1</v>
      </c>
      <c r="B12" s="70" t="s">
        <v>60</v>
      </c>
      <c r="C12" s="71"/>
      <c r="D12" s="71"/>
      <c r="E12" s="71"/>
      <c r="F12" s="72"/>
      <c r="G12" s="73"/>
      <c r="H12" s="74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6"/>
      <c r="Z12" s="9"/>
      <c r="AA12" s="9"/>
    </row>
    <row r="13" spans="1:27" x14ac:dyDescent="0.35">
      <c r="A13" s="69">
        <v>2</v>
      </c>
      <c r="B13" s="70" t="s">
        <v>61</v>
      </c>
      <c r="C13" s="71"/>
      <c r="D13" s="71"/>
      <c r="E13" s="71"/>
      <c r="F13" s="77"/>
      <c r="G13" s="78"/>
      <c r="H13" s="79">
        <v>26.91</v>
      </c>
      <c r="I13" s="80">
        <v>26.91</v>
      </c>
      <c r="J13" s="80">
        <v>26.91</v>
      </c>
      <c r="K13" s="80">
        <v>26.93</v>
      </c>
      <c r="L13" s="80">
        <v>26.93</v>
      </c>
      <c r="M13" s="80">
        <v>26.39</v>
      </c>
      <c r="N13" s="80">
        <v>26.39</v>
      </c>
      <c r="O13" s="80">
        <v>26.39</v>
      </c>
      <c r="P13" s="80">
        <v>26.39</v>
      </c>
      <c r="Q13" s="80">
        <v>26.39</v>
      </c>
      <c r="R13" s="80">
        <v>26.39</v>
      </c>
      <c r="S13" s="80">
        <v>26.39</v>
      </c>
      <c r="T13" s="80">
        <v>26.39</v>
      </c>
      <c r="U13" s="80">
        <v>26.39</v>
      </c>
      <c r="V13" s="80">
        <v>26.39</v>
      </c>
      <c r="W13" s="80">
        <v>26.39</v>
      </c>
      <c r="X13" s="80">
        <v>26.39</v>
      </c>
      <c r="Y13" s="81">
        <v>26.39</v>
      </c>
      <c r="Z13" s="9"/>
      <c r="AA13" s="9"/>
    </row>
    <row r="14" spans="1:27" x14ac:dyDescent="0.35">
      <c r="A14" s="69" t="s">
        <v>18</v>
      </c>
      <c r="B14" s="70" t="s">
        <v>62</v>
      </c>
      <c r="C14" s="71"/>
      <c r="D14" s="71"/>
      <c r="E14" s="71"/>
      <c r="F14" s="72"/>
      <c r="G14" s="73"/>
      <c r="H14" s="74">
        <v>8.59</v>
      </c>
      <c r="I14" s="82">
        <v>8.59</v>
      </c>
      <c r="J14" s="82">
        <v>8.59</v>
      </c>
      <c r="K14" s="82">
        <v>8.61</v>
      </c>
      <c r="L14" s="82">
        <v>8.61</v>
      </c>
      <c r="M14" s="82">
        <v>8.27</v>
      </c>
      <c r="N14" s="82">
        <v>8.27</v>
      </c>
      <c r="O14" s="82">
        <v>8.27</v>
      </c>
      <c r="P14" s="82">
        <v>8.27</v>
      </c>
      <c r="Q14" s="82">
        <v>8.27</v>
      </c>
      <c r="R14" s="82">
        <v>8.27</v>
      </c>
      <c r="S14" s="82">
        <v>8.27</v>
      </c>
      <c r="T14" s="82">
        <v>8.27</v>
      </c>
      <c r="U14" s="82">
        <v>8.27</v>
      </c>
      <c r="V14" s="82">
        <v>8.27</v>
      </c>
      <c r="W14" s="82">
        <v>8.27</v>
      </c>
      <c r="X14" s="82">
        <v>8.27</v>
      </c>
      <c r="Y14" s="83">
        <v>8.27</v>
      </c>
      <c r="Z14" s="9"/>
      <c r="AA14" s="9"/>
    </row>
    <row r="15" spans="1:27" x14ac:dyDescent="0.35">
      <c r="A15" s="69" t="s">
        <v>63</v>
      </c>
      <c r="B15" s="70" t="s">
        <v>64</v>
      </c>
      <c r="C15" s="71"/>
      <c r="D15" s="71"/>
      <c r="E15" s="71"/>
      <c r="F15" s="72"/>
      <c r="G15" s="73"/>
      <c r="H15" s="74">
        <v>17.38</v>
      </c>
      <c r="I15" s="75">
        <v>17.38</v>
      </c>
      <c r="J15" s="75">
        <v>17.38</v>
      </c>
      <c r="K15" s="75">
        <v>17.38</v>
      </c>
      <c r="L15" s="75">
        <v>17.38</v>
      </c>
      <c r="M15" s="75">
        <v>17.04</v>
      </c>
      <c r="N15" s="75">
        <v>17.04</v>
      </c>
      <c r="O15" s="75">
        <v>17.04</v>
      </c>
      <c r="P15" s="75">
        <v>17.04</v>
      </c>
      <c r="Q15" s="75">
        <v>17.04</v>
      </c>
      <c r="R15" s="75">
        <v>17.04</v>
      </c>
      <c r="S15" s="75">
        <v>17.04</v>
      </c>
      <c r="T15" s="75">
        <v>17.04</v>
      </c>
      <c r="U15" s="75">
        <v>17.04</v>
      </c>
      <c r="V15" s="75">
        <v>17.04</v>
      </c>
      <c r="W15" s="75">
        <v>17.04</v>
      </c>
      <c r="X15" s="75">
        <v>17.04</v>
      </c>
      <c r="Y15" s="76">
        <v>17.04</v>
      </c>
      <c r="Z15" s="9"/>
      <c r="AA15" s="9"/>
    </row>
    <row r="16" spans="1:27" x14ac:dyDescent="0.35">
      <c r="A16" s="69" t="s">
        <v>23</v>
      </c>
      <c r="B16" s="70" t="s">
        <v>65</v>
      </c>
      <c r="C16" s="71"/>
      <c r="D16" s="71"/>
      <c r="E16" s="71"/>
      <c r="F16" s="72"/>
      <c r="G16" s="73"/>
      <c r="H16" s="74">
        <v>0.94</v>
      </c>
      <c r="I16" s="75">
        <v>0.94</v>
      </c>
      <c r="J16" s="75">
        <v>0.94</v>
      </c>
      <c r="K16" s="75">
        <v>0.94</v>
      </c>
      <c r="L16" s="75">
        <v>0.94</v>
      </c>
      <c r="M16" s="75">
        <v>1.08</v>
      </c>
      <c r="N16" s="75">
        <v>1.08</v>
      </c>
      <c r="O16" s="75">
        <v>1.08</v>
      </c>
      <c r="P16" s="75">
        <v>1.08</v>
      </c>
      <c r="Q16" s="75">
        <v>1.08</v>
      </c>
      <c r="R16" s="75">
        <v>1.08</v>
      </c>
      <c r="S16" s="75">
        <v>1.08</v>
      </c>
      <c r="T16" s="75">
        <v>1.08</v>
      </c>
      <c r="U16" s="75">
        <v>1.08</v>
      </c>
      <c r="V16" s="75">
        <v>1.08</v>
      </c>
      <c r="W16" s="75">
        <v>1.08</v>
      </c>
      <c r="X16" s="75">
        <v>1.08</v>
      </c>
      <c r="Y16" s="76">
        <v>1.08</v>
      </c>
      <c r="Z16" s="9"/>
      <c r="AA16" s="9"/>
    </row>
    <row r="17" spans="1:27" x14ac:dyDescent="0.35">
      <c r="A17" s="69" t="s">
        <v>66</v>
      </c>
      <c r="B17" s="70" t="s">
        <v>67</v>
      </c>
      <c r="C17" s="71"/>
      <c r="D17" s="71"/>
      <c r="E17" s="71"/>
      <c r="F17" s="72"/>
      <c r="G17" s="73"/>
      <c r="H17" s="74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6"/>
      <c r="Z17" s="9"/>
      <c r="AA17" s="9"/>
    </row>
    <row r="18" spans="1:27" x14ac:dyDescent="0.35">
      <c r="A18" s="69" t="s">
        <v>68</v>
      </c>
      <c r="B18" s="70" t="s">
        <v>69</v>
      </c>
      <c r="C18" s="71"/>
      <c r="D18" s="71"/>
      <c r="E18" s="71"/>
      <c r="F18" s="72"/>
      <c r="G18" s="73"/>
      <c r="H18" s="74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6"/>
      <c r="Z18" s="9"/>
      <c r="AA18" s="9"/>
    </row>
    <row r="19" spans="1:27" x14ac:dyDescent="0.35">
      <c r="A19" s="69" t="s">
        <v>70</v>
      </c>
      <c r="B19" s="70" t="s">
        <v>71</v>
      </c>
      <c r="C19" s="71"/>
      <c r="D19" s="71"/>
      <c r="E19" s="71"/>
      <c r="F19" s="72"/>
      <c r="G19" s="73"/>
      <c r="H19" s="74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3"/>
      <c r="Z19" s="9"/>
      <c r="AA19" s="9"/>
    </row>
    <row r="20" spans="1:27" x14ac:dyDescent="0.35">
      <c r="A20" s="69">
        <v>3</v>
      </c>
      <c r="B20" s="70" t="s">
        <v>72</v>
      </c>
      <c r="C20" s="71"/>
      <c r="D20" s="71"/>
      <c r="E20" s="71"/>
      <c r="F20" s="84"/>
      <c r="G20" s="85"/>
      <c r="H20" s="79">
        <v>5.07</v>
      </c>
      <c r="I20" s="80">
        <v>5.07</v>
      </c>
      <c r="J20" s="80">
        <v>5.07</v>
      </c>
      <c r="K20" s="80">
        <v>5.07</v>
      </c>
      <c r="L20" s="80">
        <v>5.07</v>
      </c>
      <c r="M20" s="80">
        <v>5.08</v>
      </c>
      <c r="N20" s="80">
        <v>5.08</v>
      </c>
      <c r="O20" s="80">
        <v>5.08</v>
      </c>
      <c r="P20" s="80">
        <v>5.08</v>
      </c>
      <c r="Q20" s="80">
        <v>5.09</v>
      </c>
      <c r="R20" s="80">
        <v>5.09</v>
      </c>
      <c r="S20" s="80">
        <v>5.09</v>
      </c>
      <c r="T20" s="80">
        <v>5.09</v>
      </c>
      <c r="U20" s="80">
        <v>5.16</v>
      </c>
      <c r="V20" s="80">
        <v>5.16</v>
      </c>
      <c r="W20" s="80">
        <v>5.16</v>
      </c>
      <c r="X20" s="80">
        <v>5.16</v>
      </c>
      <c r="Y20" s="81">
        <v>5.16</v>
      </c>
      <c r="Z20" s="86"/>
      <c r="AA20" s="86"/>
    </row>
    <row r="21" spans="1:27" x14ac:dyDescent="0.35">
      <c r="A21" s="87" t="s">
        <v>73</v>
      </c>
      <c r="B21" s="70" t="s">
        <v>74</v>
      </c>
      <c r="C21" s="71"/>
      <c r="D21" s="71"/>
      <c r="E21" s="71"/>
      <c r="F21" s="72"/>
      <c r="G21" s="73"/>
      <c r="H21" s="74">
        <v>4.3</v>
      </c>
      <c r="I21" s="75">
        <v>4.3</v>
      </c>
      <c r="J21" s="75">
        <v>4.3</v>
      </c>
      <c r="K21" s="75">
        <v>4.3</v>
      </c>
      <c r="L21" s="75">
        <v>4.3</v>
      </c>
      <c r="M21" s="75">
        <v>4.3</v>
      </c>
      <c r="N21" s="75">
        <v>4.3</v>
      </c>
      <c r="O21" s="75">
        <v>4.3</v>
      </c>
      <c r="P21" s="75">
        <v>4.3</v>
      </c>
      <c r="Q21" s="75">
        <v>4.3</v>
      </c>
      <c r="R21" s="75">
        <v>4.3</v>
      </c>
      <c r="S21" s="75">
        <v>4.3</v>
      </c>
      <c r="T21" s="75">
        <v>4.3</v>
      </c>
      <c r="U21" s="75">
        <v>4.3499999999999996</v>
      </c>
      <c r="V21" s="75">
        <v>4.3499999999999996</v>
      </c>
      <c r="W21" s="75">
        <v>4.3499999999999996</v>
      </c>
      <c r="X21" s="75">
        <v>4.3499999999999996</v>
      </c>
      <c r="Y21" s="76">
        <v>4.3499999999999996</v>
      </c>
      <c r="Z21" s="86"/>
      <c r="AA21" s="86"/>
    </row>
    <row r="22" spans="1:27" x14ac:dyDescent="0.35">
      <c r="A22" s="87" t="s">
        <v>75</v>
      </c>
      <c r="B22" s="70" t="s">
        <v>76</v>
      </c>
      <c r="C22" s="71"/>
      <c r="D22" s="71"/>
      <c r="E22" s="71"/>
      <c r="F22" s="72"/>
      <c r="G22" s="73"/>
      <c r="H22" s="74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3"/>
      <c r="Z22" s="86"/>
      <c r="AA22" s="86"/>
    </row>
    <row r="23" spans="1:27" x14ac:dyDescent="0.35">
      <c r="A23" s="87" t="s">
        <v>24</v>
      </c>
      <c r="B23" s="70" t="s">
        <v>77</v>
      </c>
      <c r="C23" s="71"/>
      <c r="D23" s="71"/>
      <c r="E23" s="71"/>
      <c r="F23" s="72"/>
      <c r="G23" s="73"/>
      <c r="H23" s="74">
        <v>0.05</v>
      </c>
      <c r="I23" s="82">
        <v>0.05</v>
      </c>
      <c r="J23" s="82">
        <v>0.05</v>
      </c>
      <c r="K23" s="82">
        <v>0.05</v>
      </c>
      <c r="L23" s="82">
        <v>0.05</v>
      </c>
      <c r="M23" s="82">
        <v>0.05</v>
      </c>
      <c r="N23" s="82">
        <v>0.05</v>
      </c>
      <c r="O23" s="82">
        <v>0.05</v>
      </c>
      <c r="P23" s="82">
        <v>0.05</v>
      </c>
      <c r="Q23" s="82">
        <v>0.05</v>
      </c>
      <c r="R23" s="82">
        <v>0.05</v>
      </c>
      <c r="S23" s="82">
        <v>0.05</v>
      </c>
      <c r="T23" s="82">
        <v>0.05</v>
      </c>
      <c r="U23" s="82">
        <v>0.05</v>
      </c>
      <c r="V23" s="82">
        <v>0.05</v>
      </c>
      <c r="W23" s="82">
        <v>0.05</v>
      </c>
      <c r="X23" s="82">
        <v>0.05</v>
      </c>
      <c r="Y23" s="83">
        <v>0.05</v>
      </c>
      <c r="Z23" s="86"/>
      <c r="AA23" s="86"/>
    </row>
    <row r="24" spans="1:27" x14ac:dyDescent="0.35">
      <c r="A24" s="87" t="s">
        <v>78</v>
      </c>
      <c r="B24" s="70" t="s">
        <v>79</v>
      </c>
      <c r="C24" s="71"/>
      <c r="D24" s="71"/>
      <c r="E24" s="71"/>
      <c r="F24" s="72"/>
      <c r="G24" s="73"/>
      <c r="H24" s="74">
        <v>0.56999999999999995</v>
      </c>
      <c r="I24" s="82">
        <v>0.56999999999999995</v>
      </c>
      <c r="J24" s="82">
        <v>0.56999999999999995</v>
      </c>
      <c r="K24" s="82">
        <v>0.56999999999999995</v>
      </c>
      <c r="L24" s="82">
        <v>0.56999999999999995</v>
      </c>
      <c r="M24" s="82">
        <v>0.57999999999999996</v>
      </c>
      <c r="N24" s="82">
        <v>0.57999999999999996</v>
      </c>
      <c r="O24" s="82">
        <v>0.57999999999999996</v>
      </c>
      <c r="P24" s="82">
        <v>0.57999999999999996</v>
      </c>
      <c r="Q24" s="82">
        <v>0.59</v>
      </c>
      <c r="R24" s="82">
        <v>0.59</v>
      </c>
      <c r="S24" s="82">
        <v>0.59</v>
      </c>
      <c r="T24" s="82">
        <v>0.59</v>
      </c>
      <c r="U24" s="82">
        <v>0.61</v>
      </c>
      <c r="V24" s="82">
        <v>0.61</v>
      </c>
      <c r="W24" s="82">
        <v>0.61</v>
      </c>
      <c r="X24" s="82">
        <v>0.61</v>
      </c>
      <c r="Y24" s="83">
        <v>0.61</v>
      </c>
      <c r="Z24" s="86"/>
      <c r="AA24" s="86"/>
    </row>
    <row r="25" spans="1:27" x14ac:dyDescent="0.35">
      <c r="A25" s="87" t="s">
        <v>80</v>
      </c>
      <c r="B25" s="70" t="s">
        <v>81</v>
      </c>
      <c r="C25" s="71"/>
      <c r="D25" s="71"/>
      <c r="E25" s="71"/>
      <c r="F25" s="72"/>
      <c r="G25" s="73"/>
      <c r="H25" s="74">
        <v>0.15</v>
      </c>
      <c r="I25" s="82">
        <v>0.15</v>
      </c>
      <c r="J25" s="82">
        <v>0.15</v>
      </c>
      <c r="K25" s="82">
        <v>0.15</v>
      </c>
      <c r="L25" s="82">
        <v>0.15</v>
      </c>
      <c r="M25" s="82">
        <v>0.15</v>
      </c>
      <c r="N25" s="82">
        <v>0.15</v>
      </c>
      <c r="O25" s="82">
        <v>0.15</v>
      </c>
      <c r="P25" s="82">
        <v>0.15</v>
      </c>
      <c r="Q25" s="82">
        <v>0.15</v>
      </c>
      <c r="R25" s="82">
        <v>0.15</v>
      </c>
      <c r="S25" s="82">
        <v>0.15</v>
      </c>
      <c r="T25" s="82">
        <v>0.15</v>
      </c>
      <c r="U25" s="82">
        <v>0.15</v>
      </c>
      <c r="V25" s="82">
        <v>0.15</v>
      </c>
      <c r="W25" s="82">
        <v>0.15</v>
      </c>
      <c r="X25" s="82">
        <v>0.15</v>
      </c>
      <c r="Y25" s="83">
        <v>0.15</v>
      </c>
      <c r="Z25" s="86"/>
      <c r="AA25" s="86"/>
    </row>
    <row r="26" spans="1:27" x14ac:dyDescent="0.35">
      <c r="A26" s="88">
        <v>4</v>
      </c>
      <c r="B26" s="70" t="s">
        <v>82</v>
      </c>
      <c r="C26" s="71"/>
      <c r="D26" s="71"/>
      <c r="E26" s="71"/>
      <c r="F26" s="72"/>
      <c r="G26" s="73"/>
      <c r="H26" s="74">
        <v>2.35</v>
      </c>
      <c r="I26" s="82">
        <v>2.35</v>
      </c>
      <c r="J26" s="82">
        <v>2.35</v>
      </c>
      <c r="K26" s="82">
        <v>2.35</v>
      </c>
      <c r="L26" s="82">
        <v>2.35</v>
      </c>
      <c r="M26" s="82">
        <v>2.35</v>
      </c>
      <c r="N26" s="82">
        <v>2.35</v>
      </c>
      <c r="O26" s="82">
        <v>2.35</v>
      </c>
      <c r="P26" s="82">
        <v>2.35</v>
      </c>
      <c r="Q26" s="82">
        <v>2.35</v>
      </c>
      <c r="R26" s="82">
        <v>2.35</v>
      </c>
      <c r="S26" s="82">
        <v>2.35</v>
      </c>
      <c r="T26" s="82">
        <v>2.35</v>
      </c>
      <c r="U26" s="82">
        <v>2.35</v>
      </c>
      <c r="V26" s="82">
        <v>2.35</v>
      </c>
      <c r="W26" s="82">
        <v>2.35</v>
      </c>
      <c r="X26" s="82">
        <v>2.35</v>
      </c>
      <c r="Y26" s="83">
        <v>2.35</v>
      </c>
      <c r="Z26" s="86"/>
      <c r="AA26" s="86"/>
    </row>
    <row r="27" spans="1:27" x14ac:dyDescent="0.35">
      <c r="A27" s="69" t="s">
        <v>17</v>
      </c>
      <c r="B27" s="89" t="s">
        <v>83</v>
      </c>
      <c r="C27" s="71"/>
      <c r="D27" s="71"/>
      <c r="E27" s="71"/>
      <c r="F27" s="84"/>
      <c r="G27" s="85"/>
      <c r="H27" s="90">
        <v>0.66</v>
      </c>
      <c r="I27" s="91">
        <v>0.94</v>
      </c>
      <c r="J27" s="91">
        <v>0.94</v>
      </c>
      <c r="K27" s="91">
        <v>0.94</v>
      </c>
      <c r="L27" s="91">
        <v>0.94</v>
      </c>
      <c r="M27" s="91">
        <v>0.94</v>
      </c>
      <c r="N27" s="91">
        <v>0.94</v>
      </c>
      <c r="O27" s="91">
        <v>0.94</v>
      </c>
      <c r="P27" s="91">
        <v>0.94</v>
      </c>
      <c r="Q27" s="91">
        <v>0.94</v>
      </c>
      <c r="R27" s="91">
        <v>0.94</v>
      </c>
      <c r="S27" s="91">
        <v>0.94</v>
      </c>
      <c r="T27" s="91">
        <v>0.94</v>
      </c>
      <c r="U27" s="91">
        <v>0.94</v>
      </c>
      <c r="V27" s="91">
        <v>0.94</v>
      </c>
      <c r="W27" s="91">
        <v>0.94</v>
      </c>
      <c r="X27" s="91">
        <v>0.94</v>
      </c>
      <c r="Y27" s="92">
        <v>0.94</v>
      </c>
      <c r="Z27" s="86"/>
      <c r="AA27" s="86"/>
    </row>
    <row r="28" spans="1:27" ht="15" thickBot="1" x14ac:dyDescent="0.4">
      <c r="A28" s="69">
        <v>5</v>
      </c>
      <c r="B28" s="70" t="s">
        <v>84</v>
      </c>
      <c r="C28" s="71"/>
      <c r="D28" s="71"/>
      <c r="E28" s="71"/>
      <c r="F28" s="72"/>
      <c r="G28" s="73"/>
      <c r="H28" s="93">
        <v>2.4700000000000002</v>
      </c>
      <c r="I28" s="94">
        <v>2.4700000000000002</v>
      </c>
      <c r="J28" s="94">
        <v>2.4700000000000002</v>
      </c>
      <c r="K28" s="94">
        <v>2.4700000000000002</v>
      </c>
      <c r="L28" s="94">
        <v>2.4700000000000002</v>
      </c>
      <c r="M28" s="94">
        <v>2.48</v>
      </c>
      <c r="N28" s="94">
        <v>2.48</v>
      </c>
      <c r="O28" s="94">
        <v>2.48</v>
      </c>
      <c r="P28" s="94">
        <v>2.48</v>
      </c>
      <c r="Q28" s="94">
        <v>2.48</v>
      </c>
      <c r="R28" s="94">
        <v>2.48</v>
      </c>
      <c r="S28" s="94">
        <v>2.48</v>
      </c>
      <c r="T28" s="94">
        <v>2.48</v>
      </c>
      <c r="U28" s="94">
        <v>2.48</v>
      </c>
      <c r="V28" s="94">
        <v>2.48</v>
      </c>
      <c r="W28" s="94">
        <v>2.48</v>
      </c>
      <c r="X28" s="94">
        <v>2.48</v>
      </c>
      <c r="Y28" s="95">
        <v>2.48</v>
      </c>
      <c r="Z28" s="9"/>
      <c r="AA28" s="9"/>
    </row>
    <row r="29" spans="1:27" ht="15" thickBot="1" x14ac:dyDescent="0.4">
      <c r="A29" s="96">
        <v>6</v>
      </c>
      <c r="B29" s="97" t="s">
        <v>85</v>
      </c>
      <c r="C29" s="98"/>
      <c r="D29" s="98"/>
      <c r="E29" s="98"/>
      <c r="F29" s="99"/>
      <c r="G29" s="99"/>
      <c r="H29" s="100">
        <v>36.799999999999997</v>
      </c>
      <c r="I29" s="101">
        <v>36.799999999999997</v>
      </c>
      <c r="J29" s="101">
        <v>36.799999999999997</v>
      </c>
      <c r="K29" s="101">
        <v>36.82</v>
      </c>
      <c r="L29" s="101">
        <v>36.82</v>
      </c>
      <c r="M29" s="101">
        <v>36.299999999999997</v>
      </c>
      <c r="N29" s="101">
        <v>36.299999999999997</v>
      </c>
      <c r="O29" s="101">
        <v>36.299999999999997</v>
      </c>
      <c r="P29" s="101">
        <v>36.299999999999997</v>
      </c>
      <c r="Q29" s="101">
        <v>36.31</v>
      </c>
      <c r="R29" s="101">
        <v>36.31</v>
      </c>
      <c r="S29" s="101">
        <v>36.31</v>
      </c>
      <c r="T29" s="101">
        <v>36.31</v>
      </c>
      <c r="U29" s="101">
        <v>36.380000000000003</v>
      </c>
      <c r="V29" s="101">
        <v>36.380000000000003</v>
      </c>
      <c r="W29" s="101">
        <v>36.380000000000003</v>
      </c>
      <c r="X29" s="101">
        <v>36.380000000000003</v>
      </c>
      <c r="Y29" s="102">
        <v>36.380000000000003</v>
      </c>
      <c r="Z29" s="9"/>
      <c r="AA29" s="9"/>
    </row>
    <row r="30" spans="1:27" ht="15" thickBot="1" x14ac:dyDescent="0.4">
      <c r="A30" s="69"/>
      <c r="B30" s="61"/>
      <c r="C30" s="62"/>
      <c r="D30" s="62"/>
      <c r="E30" s="62"/>
      <c r="F30" s="62"/>
      <c r="G30" s="103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5"/>
      <c r="Z30" s="9"/>
      <c r="AA30" s="9"/>
    </row>
    <row r="31" spans="1:27" ht="15" thickBot="1" x14ac:dyDescent="0.4">
      <c r="A31" s="106">
        <v>7</v>
      </c>
      <c r="B31" s="107" t="s">
        <v>86</v>
      </c>
      <c r="C31" s="108"/>
      <c r="D31" s="108"/>
      <c r="E31" s="108"/>
      <c r="F31" s="108"/>
      <c r="G31" s="108"/>
      <c r="H31" s="109">
        <v>2.0699999999999998</v>
      </c>
      <c r="I31" s="110">
        <v>2.0699999999999998</v>
      </c>
      <c r="J31" s="110">
        <v>1.62</v>
      </c>
      <c r="K31" s="110">
        <v>1.22</v>
      </c>
      <c r="L31" s="110">
        <v>1.41</v>
      </c>
      <c r="M31" s="110">
        <v>2.2200000000000002</v>
      </c>
      <c r="N31" s="110">
        <v>2.2200000000000002</v>
      </c>
      <c r="O31" s="110">
        <v>2.2200000000000002</v>
      </c>
      <c r="P31" s="110">
        <v>2.54</v>
      </c>
      <c r="Q31" s="110">
        <v>2.09</v>
      </c>
      <c r="R31" s="110">
        <v>2.09</v>
      </c>
      <c r="S31" s="110">
        <v>2.17</v>
      </c>
      <c r="T31" s="110">
        <v>2.2200000000000002</v>
      </c>
      <c r="U31" s="110">
        <v>2.2799999999999998</v>
      </c>
      <c r="V31" s="110">
        <v>2.2799999999999998</v>
      </c>
      <c r="W31" s="110">
        <v>2.85</v>
      </c>
      <c r="X31" s="110">
        <v>3.05</v>
      </c>
      <c r="Y31" s="110">
        <v>3.87</v>
      </c>
      <c r="Z31" s="9"/>
      <c r="AA31" s="9"/>
    </row>
    <row r="32" spans="1:27" x14ac:dyDescent="0.35">
      <c r="A32" s="111" t="s">
        <v>16</v>
      </c>
      <c r="B32" s="112" t="s">
        <v>87</v>
      </c>
      <c r="C32" s="113"/>
      <c r="D32" s="113"/>
      <c r="E32" s="113"/>
      <c r="F32" s="113"/>
      <c r="G32" s="113"/>
      <c r="H32" s="114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6"/>
      <c r="Z32" s="9"/>
      <c r="AA32" s="9"/>
    </row>
    <row r="33" spans="1:27" x14ac:dyDescent="0.35">
      <c r="A33" s="111" t="s">
        <v>88</v>
      </c>
      <c r="B33" s="117" t="s">
        <v>62</v>
      </c>
      <c r="C33" s="118"/>
      <c r="D33" s="118"/>
      <c r="E33" s="118"/>
      <c r="F33" s="118"/>
      <c r="G33" s="118"/>
      <c r="H33" s="119">
        <v>1.05</v>
      </c>
      <c r="I33" s="120">
        <v>1.05</v>
      </c>
      <c r="J33" s="120">
        <v>1.05</v>
      </c>
      <c r="K33" s="120">
        <v>0.87</v>
      </c>
      <c r="L33" s="120">
        <v>1.06</v>
      </c>
      <c r="M33" s="120">
        <v>1.42</v>
      </c>
      <c r="N33" s="120">
        <v>1.42</v>
      </c>
      <c r="O33" s="120">
        <v>1.42</v>
      </c>
      <c r="P33" s="120">
        <v>1.42</v>
      </c>
      <c r="Q33" s="120">
        <v>1.06</v>
      </c>
      <c r="R33" s="120">
        <v>1.06</v>
      </c>
      <c r="S33" s="120">
        <v>0.72</v>
      </c>
      <c r="T33" s="120">
        <v>0.72</v>
      </c>
      <c r="U33" s="120">
        <v>0.72</v>
      </c>
      <c r="V33" s="120">
        <v>0.72</v>
      </c>
      <c r="W33" s="120">
        <v>1.29</v>
      </c>
      <c r="X33" s="120">
        <v>1.31</v>
      </c>
      <c r="Y33" s="121">
        <v>1.05</v>
      </c>
      <c r="Z33" s="9"/>
      <c r="AA33" s="9"/>
    </row>
    <row r="34" spans="1:27" x14ac:dyDescent="0.35">
      <c r="A34" s="111" t="s">
        <v>89</v>
      </c>
      <c r="B34" s="117" t="s">
        <v>64</v>
      </c>
      <c r="C34" s="118"/>
      <c r="D34" s="118"/>
      <c r="E34" s="118"/>
      <c r="F34" s="118"/>
      <c r="G34" s="118"/>
      <c r="H34" s="119">
        <v>0.97</v>
      </c>
      <c r="I34" s="120">
        <v>0.97</v>
      </c>
      <c r="J34" s="120">
        <v>0.56999999999999995</v>
      </c>
      <c r="K34" s="120">
        <v>0.35</v>
      </c>
      <c r="L34" s="120">
        <v>0.35</v>
      </c>
      <c r="M34" s="120">
        <v>0.8</v>
      </c>
      <c r="N34" s="120">
        <v>0.8</v>
      </c>
      <c r="O34" s="120">
        <v>0.8</v>
      </c>
      <c r="P34" s="120">
        <v>1.1200000000000001</v>
      </c>
      <c r="Q34" s="120">
        <v>1.03</v>
      </c>
      <c r="R34" s="120">
        <v>1.03</v>
      </c>
      <c r="S34" s="120">
        <v>1.45</v>
      </c>
      <c r="T34" s="120">
        <v>1.45</v>
      </c>
      <c r="U34" s="120">
        <v>1.56</v>
      </c>
      <c r="V34" s="120">
        <v>1.56</v>
      </c>
      <c r="W34" s="120">
        <v>1.56</v>
      </c>
      <c r="X34" s="120">
        <v>1.74</v>
      </c>
      <c r="Y34" s="121">
        <v>2.82</v>
      </c>
      <c r="Z34" s="9"/>
      <c r="AA34" s="9"/>
    </row>
    <row r="35" spans="1:27" x14ac:dyDescent="0.35">
      <c r="A35" s="111" t="s">
        <v>90</v>
      </c>
      <c r="B35" s="117" t="s">
        <v>65</v>
      </c>
      <c r="C35" s="118"/>
      <c r="D35" s="118"/>
      <c r="E35" s="118"/>
      <c r="F35" s="118"/>
      <c r="G35" s="118"/>
      <c r="H35" s="119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1"/>
      <c r="Z35" s="9"/>
      <c r="AA35" s="9"/>
    </row>
    <row r="36" spans="1:27" x14ac:dyDescent="0.35">
      <c r="A36" s="111" t="s">
        <v>91</v>
      </c>
      <c r="B36" s="117" t="s">
        <v>67</v>
      </c>
      <c r="C36" s="118"/>
      <c r="D36" s="118"/>
      <c r="E36" s="118"/>
      <c r="F36" s="118"/>
      <c r="G36" s="118"/>
      <c r="H36" s="119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1"/>
      <c r="Z36" s="9"/>
      <c r="AA36" s="9"/>
    </row>
    <row r="37" spans="1:27" x14ac:dyDescent="0.35">
      <c r="A37" s="111" t="s">
        <v>92</v>
      </c>
      <c r="B37" s="117" t="s">
        <v>69</v>
      </c>
      <c r="C37" s="118"/>
      <c r="D37" s="118"/>
      <c r="E37" s="118"/>
      <c r="F37" s="118"/>
      <c r="G37" s="118"/>
      <c r="H37" s="119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1"/>
      <c r="Z37" s="9"/>
      <c r="AA37" s="9"/>
    </row>
    <row r="38" spans="1:27" x14ac:dyDescent="0.35">
      <c r="A38" s="111" t="s">
        <v>93</v>
      </c>
      <c r="B38" s="117" t="s">
        <v>71</v>
      </c>
      <c r="C38" s="118"/>
      <c r="D38" s="118"/>
      <c r="E38" s="118"/>
      <c r="F38" s="118"/>
      <c r="G38" s="118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1"/>
      <c r="Z38" s="9"/>
      <c r="AA38" s="9"/>
    </row>
    <row r="39" spans="1:27" x14ac:dyDescent="0.35">
      <c r="A39" s="111" t="s">
        <v>94</v>
      </c>
      <c r="B39" s="117" t="s">
        <v>74</v>
      </c>
      <c r="C39" s="118"/>
      <c r="D39" s="118"/>
      <c r="E39" s="118"/>
      <c r="F39" s="118"/>
      <c r="G39" s="118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1"/>
      <c r="Z39" s="9"/>
      <c r="AA39" s="9"/>
    </row>
    <row r="40" spans="1:27" x14ac:dyDescent="0.35">
      <c r="A40" s="111" t="s">
        <v>95</v>
      </c>
      <c r="B40" s="117" t="s">
        <v>76</v>
      </c>
      <c r="C40" s="118"/>
      <c r="D40" s="118"/>
      <c r="E40" s="118"/>
      <c r="F40" s="118"/>
      <c r="G40" s="118"/>
      <c r="H40" s="119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1"/>
      <c r="Z40" s="9"/>
      <c r="AA40" s="9"/>
    </row>
    <row r="41" spans="1:27" x14ac:dyDescent="0.35">
      <c r="A41" s="111" t="s">
        <v>96</v>
      </c>
      <c r="B41" s="117" t="s">
        <v>77</v>
      </c>
      <c r="C41" s="118"/>
      <c r="D41" s="118"/>
      <c r="E41" s="118"/>
      <c r="F41" s="118"/>
      <c r="G41" s="118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1"/>
      <c r="Z41" s="9"/>
      <c r="AA41" s="9"/>
    </row>
    <row r="42" spans="1:27" x14ac:dyDescent="0.35">
      <c r="A42" s="111" t="s">
        <v>97</v>
      </c>
      <c r="B42" s="117" t="s">
        <v>79</v>
      </c>
      <c r="C42" s="118"/>
      <c r="D42" s="118"/>
      <c r="E42" s="118"/>
      <c r="F42" s="118"/>
      <c r="G42" s="118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1"/>
      <c r="Z42" s="9"/>
      <c r="AA42" s="9"/>
    </row>
    <row r="43" spans="1:27" x14ac:dyDescent="0.35">
      <c r="A43" s="111" t="s">
        <v>98</v>
      </c>
      <c r="B43" s="117" t="s">
        <v>99</v>
      </c>
      <c r="C43" s="118"/>
      <c r="D43" s="118"/>
      <c r="E43" s="118"/>
      <c r="F43" s="118"/>
      <c r="G43" s="118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1"/>
      <c r="Z43" s="9"/>
      <c r="AA43" s="9"/>
    </row>
    <row r="44" spans="1:27" x14ac:dyDescent="0.35">
      <c r="A44" s="111" t="s">
        <v>100</v>
      </c>
      <c r="B44" s="117" t="s">
        <v>101</v>
      </c>
      <c r="C44" s="118"/>
      <c r="D44" s="118"/>
      <c r="E44" s="118"/>
      <c r="F44" s="118"/>
      <c r="G44" s="118"/>
      <c r="H44" s="119">
        <v>0.05</v>
      </c>
      <c r="I44" s="120">
        <v>0.05</v>
      </c>
      <c r="J44" s="120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0.05</v>
      </c>
      <c r="U44" s="120">
        <v>0</v>
      </c>
      <c r="V44" s="120">
        <v>0</v>
      </c>
      <c r="W44" s="120">
        <v>0</v>
      </c>
      <c r="X44" s="120">
        <v>0</v>
      </c>
      <c r="Y44" s="121">
        <v>0</v>
      </c>
      <c r="Z44" s="9"/>
      <c r="AA44" s="9"/>
    </row>
    <row r="45" spans="1:27" x14ac:dyDescent="0.35">
      <c r="A45" s="111" t="s">
        <v>102</v>
      </c>
      <c r="B45" s="122" t="s">
        <v>103</v>
      </c>
      <c r="C45" s="118"/>
      <c r="D45" s="118"/>
      <c r="E45" s="118"/>
      <c r="F45" s="118"/>
      <c r="G45" s="118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1"/>
      <c r="Z45" s="9"/>
      <c r="AA45" s="9"/>
    </row>
    <row r="46" spans="1:27" ht="15" thickBot="1" x14ac:dyDescent="0.4">
      <c r="A46" s="123" t="s">
        <v>104</v>
      </c>
      <c r="B46" s="124" t="s">
        <v>105</v>
      </c>
      <c r="C46" s="125"/>
      <c r="D46" s="125"/>
      <c r="E46" s="125"/>
      <c r="F46" s="125"/>
      <c r="G46" s="125"/>
      <c r="H46" s="9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5"/>
      <c r="Z46" s="9"/>
      <c r="AA46" s="9"/>
    </row>
    <row r="47" spans="1:27" ht="15" thickBot="1" x14ac:dyDescent="0.4">
      <c r="A47" s="69"/>
      <c r="B47" s="70"/>
      <c r="C47" s="71"/>
      <c r="D47" s="71"/>
      <c r="E47" s="71"/>
      <c r="F47" s="71"/>
      <c r="G47" s="71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7"/>
      <c r="Z47" s="9"/>
      <c r="AA47" s="9"/>
    </row>
    <row r="48" spans="1:27" x14ac:dyDescent="0.35">
      <c r="A48" s="128"/>
      <c r="B48" s="129" t="s">
        <v>106</v>
      </c>
      <c r="C48" s="130"/>
      <c r="D48" s="130"/>
      <c r="E48" s="130"/>
      <c r="F48" s="130"/>
      <c r="G48" s="130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2"/>
      <c r="Z48" s="9"/>
      <c r="AA48" s="9"/>
    </row>
    <row r="49" spans="1:27" ht="15" thickBot="1" x14ac:dyDescent="0.4">
      <c r="A49" s="133"/>
      <c r="B49" s="134"/>
      <c r="C49" s="135"/>
      <c r="D49" s="135"/>
      <c r="E49" s="135"/>
      <c r="F49" s="135"/>
      <c r="G49" s="135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7"/>
      <c r="Z49" s="9"/>
      <c r="AA49" s="9"/>
    </row>
    <row r="50" spans="1:27" ht="15" thickBot="1" x14ac:dyDescent="0.4">
      <c r="A50" s="138">
        <v>8</v>
      </c>
      <c r="B50" s="139" t="s">
        <v>107</v>
      </c>
      <c r="C50" s="140"/>
      <c r="D50" s="140"/>
      <c r="E50" s="140"/>
      <c r="F50" s="140"/>
      <c r="G50" s="141"/>
      <c r="H50" s="142">
        <v>6.81</v>
      </c>
      <c r="I50" s="143">
        <v>7.05</v>
      </c>
      <c r="J50" s="143">
        <v>7.17</v>
      </c>
      <c r="K50" s="143">
        <v>6.63</v>
      </c>
      <c r="L50" s="143">
        <v>6.42</v>
      </c>
      <c r="M50" s="143">
        <v>6.39</v>
      </c>
      <c r="N50" s="143">
        <v>6.51</v>
      </c>
      <c r="O50" s="143">
        <v>6.54</v>
      </c>
      <c r="P50" s="143">
        <v>6.54</v>
      </c>
      <c r="Q50" s="143">
        <v>6.44</v>
      </c>
      <c r="R50" s="143">
        <v>6.74</v>
      </c>
      <c r="S50" s="143">
        <v>6.91</v>
      </c>
      <c r="T50" s="143">
        <v>6.73</v>
      </c>
      <c r="U50" s="143">
        <v>7.1</v>
      </c>
      <c r="V50" s="143">
        <v>6.87</v>
      </c>
      <c r="W50" s="143">
        <v>7.68</v>
      </c>
      <c r="X50" s="143">
        <v>7.24</v>
      </c>
      <c r="Y50" s="144">
        <v>7.64</v>
      </c>
      <c r="Z50" s="9"/>
      <c r="AA50" s="9"/>
    </row>
    <row r="51" spans="1:27" x14ac:dyDescent="0.35">
      <c r="A51" s="138" t="s">
        <v>108</v>
      </c>
      <c r="B51" s="145" t="s">
        <v>87</v>
      </c>
      <c r="C51" s="146"/>
      <c r="D51" s="147"/>
      <c r="E51" s="147"/>
      <c r="F51" s="147"/>
      <c r="G51" s="148"/>
      <c r="H51" s="149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1"/>
      <c r="Z51" s="9"/>
      <c r="AA51" s="9"/>
    </row>
    <row r="52" spans="1:27" x14ac:dyDescent="0.35">
      <c r="A52" s="138" t="s">
        <v>109</v>
      </c>
      <c r="B52" s="145" t="s">
        <v>62</v>
      </c>
      <c r="C52" s="146"/>
      <c r="D52" s="147"/>
      <c r="E52" s="147"/>
      <c r="F52" s="147"/>
      <c r="G52" s="148"/>
      <c r="H52" s="74">
        <v>0.43</v>
      </c>
      <c r="I52" s="82">
        <v>0.45</v>
      </c>
      <c r="J52" s="82">
        <v>0.44</v>
      </c>
      <c r="K52" s="82">
        <v>0.23</v>
      </c>
      <c r="L52" s="82">
        <v>0.2</v>
      </c>
      <c r="M52" s="82">
        <v>0.24</v>
      </c>
      <c r="N52" s="82">
        <v>0.27</v>
      </c>
      <c r="O52" s="82">
        <v>0.25</v>
      </c>
      <c r="P52" s="82">
        <v>0.28999999999999998</v>
      </c>
      <c r="Q52" s="82">
        <v>0.32</v>
      </c>
      <c r="R52" s="82">
        <v>0.33</v>
      </c>
      <c r="S52" s="82">
        <v>0.33</v>
      </c>
      <c r="T52" s="82">
        <v>0.28000000000000003</v>
      </c>
      <c r="U52" s="82">
        <v>0.49</v>
      </c>
      <c r="V52" s="82">
        <v>0.3</v>
      </c>
      <c r="W52" s="82">
        <v>0.64</v>
      </c>
      <c r="X52" s="82">
        <v>0.27</v>
      </c>
      <c r="Y52" s="83">
        <v>0.28999999999999998</v>
      </c>
      <c r="Z52" s="9"/>
      <c r="AA52" s="9"/>
    </row>
    <row r="53" spans="1:27" x14ac:dyDescent="0.35">
      <c r="A53" s="138" t="s">
        <v>110</v>
      </c>
      <c r="B53" s="145" t="s">
        <v>64</v>
      </c>
      <c r="C53" s="146"/>
      <c r="D53" s="147"/>
      <c r="E53" s="147"/>
      <c r="F53" s="147"/>
      <c r="G53" s="148"/>
      <c r="H53" s="74">
        <v>1.57</v>
      </c>
      <c r="I53" s="82">
        <v>1.55</v>
      </c>
      <c r="J53" s="82">
        <v>1.54</v>
      </c>
      <c r="K53" s="82">
        <v>1.4</v>
      </c>
      <c r="L53" s="82">
        <v>1.39</v>
      </c>
      <c r="M53" s="82">
        <v>1.38</v>
      </c>
      <c r="N53" s="82">
        <v>1.32</v>
      </c>
      <c r="O53" s="82">
        <v>1.35</v>
      </c>
      <c r="P53" s="82">
        <v>1.39</v>
      </c>
      <c r="Q53" s="82">
        <v>1.39</v>
      </c>
      <c r="R53" s="82">
        <v>1.38</v>
      </c>
      <c r="S53" s="82">
        <v>1.32</v>
      </c>
      <c r="T53" s="82">
        <v>1.36</v>
      </c>
      <c r="U53" s="82">
        <v>1.62</v>
      </c>
      <c r="V53" s="82">
        <v>1.53</v>
      </c>
      <c r="W53" s="82">
        <v>1.94</v>
      </c>
      <c r="X53" s="82">
        <v>1.65</v>
      </c>
      <c r="Y53" s="83">
        <v>1.7</v>
      </c>
      <c r="Z53" s="9"/>
      <c r="AA53" s="9"/>
    </row>
    <row r="54" spans="1:27" x14ac:dyDescent="0.35">
      <c r="A54" s="138" t="s">
        <v>111</v>
      </c>
      <c r="B54" s="145" t="s">
        <v>65</v>
      </c>
      <c r="C54" s="146"/>
      <c r="D54" s="147"/>
      <c r="E54" s="147"/>
      <c r="F54" s="147"/>
      <c r="G54" s="148"/>
      <c r="H54" s="74">
        <v>0.18</v>
      </c>
      <c r="I54" s="82">
        <v>0.16</v>
      </c>
      <c r="J54" s="82">
        <v>0.18</v>
      </c>
      <c r="K54" s="82">
        <v>0.21</v>
      </c>
      <c r="L54" s="82">
        <v>0.24</v>
      </c>
      <c r="M54" s="82">
        <v>0.19</v>
      </c>
      <c r="N54" s="82">
        <v>0.17</v>
      </c>
      <c r="O54" s="82">
        <v>0.18</v>
      </c>
      <c r="P54" s="82">
        <v>0.2</v>
      </c>
      <c r="Q54" s="82">
        <v>0.21</v>
      </c>
      <c r="R54" s="82">
        <v>0.21</v>
      </c>
      <c r="S54" s="82">
        <v>0.21</v>
      </c>
      <c r="T54" s="82">
        <v>0.21</v>
      </c>
      <c r="U54" s="82">
        <v>0.2</v>
      </c>
      <c r="V54" s="82">
        <v>0.22</v>
      </c>
      <c r="W54" s="82">
        <v>0.25</v>
      </c>
      <c r="X54" s="82">
        <v>0.28000000000000003</v>
      </c>
      <c r="Y54" s="83">
        <v>0.28999999999999998</v>
      </c>
      <c r="Z54" s="9"/>
      <c r="AA54" s="9"/>
    </row>
    <row r="55" spans="1:27" x14ac:dyDescent="0.35">
      <c r="A55" s="138" t="s">
        <v>112</v>
      </c>
      <c r="B55" s="145" t="s">
        <v>67</v>
      </c>
      <c r="C55" s="152"/>
      <c r="D55" s="147"/>
      <c r="E55" s="147"/>
      <c r="F55" s="147"/>
      <c r="G55" s="148"/>
      <c r="H55" s="74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3"/>
      <c r="Z55" s="9"/>
      <c r="AA55" s="9"/>
    </row>
    <row r="56" spans="1:27" x14ac:dyDescent="0.35">
      <c r="A56" s="138" t="s">
        <v>113</v>
      </c>
      <c r="B56" s="145" t="s">
        <v>69</v>
      </c>
      <c r="C56" s="147"/>
      <c r="D56" s="147"/>
      <c r="E56" s="147"/>
      <c r="F56" s="147"/>
      <c r="G56" s="148"/>
      <c r="H56" s="74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3"/>
      <c r="Z56" s="9"/>
      <c r="AA56" s="9"/>
    </row>
    <row r="57" spans="1:27" x14ac:dyDescent="0.35">
      <c r="A57" s="138" t="s">
        <v>114</v>
      </c>
      <c r="B57" s="145" t="s">
        <v>71</v>
      </c>
      <c r="C57" s="147"/>
      <c r="D57" s="147"/>
      <c r="E57" s="147"/>
      <c r="F57" s="147"/>
      <c r="G57" s="148"/>
      <c r="H57" s="74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3"/>
      <c r="Z57" s="9"/>
      <c r="AA57" s="9"/>
    </row>
    <row r="58" spans="1:27" x14ac:dyDescent="0.35">
      <c r="A58" s="138" t="s">
        <v>115</v>
      </c>
      <c r="B58" s="145" t="s">
        <v>74</v>
      </c>
      <c r="C58" s="147"/>
      <c r="D58" s="147"/>
      <c r="E58" s="147"/>
      <c r="F58" s="147"/>
      <c r="G58" s="148"/>
      <c r="H58" s="153">
        <v>3.1</v>
      </c>
      <c r="I58" s="154">
        <v>3.29</v>
      </c>
      <c r="J58" s="154">
        <v>3.37</v>
      </c>
      <c r="K58" s="154">
        <v>3.15</v>
      </c>
      <c r="L58" s="154">
        <v>2.95</v>
      </c>
      <c r="M58" s="154">
        <v>3.03</v>
      </c>
      <c r="N58" s="154">
        <v>3.22</v>
      </c>
      <c r="O58" s="154">
        <v>3.24</v>
      </c>
      <c r="P58" s="154">
        <v>3.14</v>
      </c>
      <c r="Q58" s="154">
        <v>2.98</v>
      </c>
      <c r="R58" s="154">
        <v>3.26</v>
      </c>
      <c r="S58" s="154">
        <v>3.47</v>
      </c>
      <c r="T58" s="154">
        <v>3.32</v>
      </c>
      <c r="U58" s="154">
        <v>3.14</v>
      </c>
      <c r="V58" s="154">
        <v>3.15</v>
      </c>
      <c r="W58" s="154">
        <v>3.15</v>
      </c>
      <c r="X58" s="154">
        <v>3.26</v>
      </c>
      <c r="Y58" s="155">
        <v>3.48</v>
      </c>
      <c r="Z58" s="9"/>
      <c r="AA58" s="9"/>
    </row>
    <row r="59" spans="1:27" x14ac:dyDescent="0.35">
      <c r="A59" s="138" t="s">
        <v>116</v>
      </c>
      <c r="B59" s="145" t="s">
        <v>76</v>
      </c>
      <c r="C59" s="147"/>
      <c r="D59" s="147"/>
      <c r="E59" s="147"/>
      <c r="F59" s="147"/>
      <c r="G59" s="148"/>
      <c r="H59" s="153">
        <v>0</v>
      </c>
      <c r="I59" s="154">
        <v>0</v>
      </c>
      <c r="J59" s="154">
        <v>0</v>
      </c>
      <c r="K59" s="154">
        <v>0</v>
      </c>
      <c r="L59" s="154">
        <v>0</v>
      </c>
      <c r="M59" s="154">
        <v>0</v>
      </c>
      <c r="N59" s="154">
        <v>0</v>
      </c>
      <c r="O59" s="154">
        <v>0</v>
      </c>
      <c r="P59" s="154">
        <v>0</v>
      </c>
      <c r="Q59" s="154">
        <v>0</v>
      </c>
      <c r="R59" s="154">
        <v>0</v>
      </c>
      <c r="S59" s="154">
        <v>0</v>
      </c>
      <c r="T59" s="154">
        <v>0</v>
      </c>
      <c r="U59" s="154">
        <v>0</v>
      </c>
      <c r="V59" s="154">
        <v>0</v>
      </c>
      <c r="W59" s="154">
        <v>0</v>
      </c>
      <c r="X59" s="154">
        <v>0</v>
      </c>
      <c r="Y59" s="155">
        <v>0</v>
      </c>
      <c r="Z59" s="9"/>
      <c r="AA59" s="9"/>
    </row>
    <row r="60" spans="1:27" x14ac:dyDescent="0.35">
      <c r="A60" s="138" t="s">
        <v>117</v>
      </c>
      <c r="B60" s="145" t="s">
        <v>118</v>
      </c>
      <c r="C60" s="147"/>
      <c r="D60" s="147"/>
      <c r="E60" s="147"/>
      <c r="F60" s="147"/>
      <c r="G60" s="148"/>
      <c r="H60" s="153">
        <v>0.05</v>
      </c>
      <c r="I60" s="154">
        <v>0.05</v>
      </c>
      <c r="J60" s="154">
        <v>0.05</v>
      </c>
      <c r="K60" s="154">
        <v>0.05</v>
      </c>
      <c r="L60" s="154">
        <v>0.05</v>
      </c>
      <c r="M60" s="154">
        <v>0.05</v>
      </c>
      <c r="N60" s="154">
        <v>0.05</v>
      </c>
      <c r="O60" s="154">
        <v>0.05</v>
      </c>
      <c r="P60" s="154">
        <v>0.05</v>
      </c>
      <c r="Q60" s="154">
        <v>0.05</v>
      </c>
      <c r="R60" s="154">
        <v>0.05</v>
      </c>
      <c r="S60" s="154">
        <v>0.05</v>
      </c>
      <c r="T60" s="154">
        <v>0.05</v>
      </c>
      <c r="U60" s="154">
        <v>0.05</v>
      </c>
      <c r="V60" s="154">
        <v>0.05</v>
      </c>
      <c r="W60" s="154">
        <v>0.05</v>
      </c>
      <c r="X60" s="154">
        <v>0.05</v>
      </c>
      <c r="Y60" s="155">
        <v>0.05</v>
      </c>
      <c r="Z60" s="9"/>
      <c r="AA60" s="9"/>
    </row>
    <row r="61" spans="1:27" x14ac:dyDescent="0.35">
      <c r="A61" s="138" t="s">
        <v>119</v>
      </c>
      <c r="B61" s="145" t="s">
        <v>79</v>
      </c>
      <c r="C61" s="147"/>
      <c r="D61" s="147"/>
      <c r="E61" s="147"/>
      <c r="F61" s="147"/>
      <c r="G61" s="148"/>
      <c r="H61" s="74">
        <v>0.05</v>
      </c>
      <c r="I61" s="82">
        <v>0.05</v>
      </c>
      <c r="J61" s="82">
        <v>0.05</v>
      </c>
      <c r="K61" s="82">
        <v>0.05</v>
      </c>
      <c r="L61" s="82">
        <v>0.05</v>
      </c>
      <c r="M61" s="82">
        <v>0.04</v>
      </c>
      <c r="N61" s="82">
        <v>0.04</v>
      </c>
      <c r="O61" s="82">
        <v>0.04</v>
      </c>
      <c r="P61" s="82">
        <v>0.04</v>
      </c>
      <c r="Q61" s="82">
        <v>0.04</v>
      </c>
      <c r="R61" s="82">
        <v>0.04</v>
      </c>
      <c r="S61" s="82">
        <v>0.04</v>
      </c>
      <c r="T61" s="82">
        <v>0.04</v>
      </c>
      <c r="U61" s="82">
        <v>0.05</v>
      </c>
      <c r="V61" s="82">
        <v>0.05</v>
      </c>
      <c r="W61" s="82">
        <v>0.05</v>
      </c>
      <c r="X61" s="82">
        <v>0.05</v>
      </c>
      <c r="Y61" s="83">
        <v>0.06</v>
      </c>
      <c r="Z61" s="9"/>
      <c r="AA61" s="9"/>
    </row>
    <row r="62" spans="1:27" x14ac:dyDescent="0.35">
      <c r="A62" s="138" t="s">
        <v>120</v>
      </c>
      <c r="B62" s="145" t="s">
        <v>121</v>
      </c>
      <c r="C62" s="147"/>
      <c r="D62" s="147"/>
      <c r="E62" s="147"/>
      <c r="F62" s="147"/>
      <c r="G62" s="148"/>
      <c r="H62" s="74">
        <v>0.01</v>
      </c>
      <c r="I62" s="82">
        <v>0.01</v>
      </c>
      <c r="J62" s="82">
        <v>0.01</v>
      </c>
      <c r="K62" s="82">
        <v>0.01</v>
      </c>
      <c r="L62" s="82">
        <v>0.01</v>
      </c>
      <c r="M62" s="82">
        <v>0.01</v>
      </c>
      <c r="N62" s="82">
        <v>0.01</v>
      </c>
      <c r="O62" s="82">
        <v>0.01</v>
      </c>
      <c r="P62" s="82">
        <v>0.01</v>
      </c>
      <c r="Q62" s="82">
        <v>0.01</v>
      </c>
      <c r="R62" s="82">
        <v>0.01</v>
      </c>
      <c r="S62" s="82">
        <v>0.01</v>
      </c>
      <c r="T62" s="82">
        <v>0.01</v>
      </c>
      <c r="U62" s="82">
        <v>0.01</v>
      </c>
      <c r="V62" s="82">
        <v>0.01</v>
      </c>
      <c r="W62" s="82">
        <v>0.01</v>
      </c>
      <c r="X62" s="82">
        <v>0.01</v>
      </c>
      <c r="Y62" s="83">
        <v>0.02</v>
      </c>
      <c r="Z62" s="9"/>
      <c r="AA62" s="9"/>
    </row>
    <row r="63" spans="1:27" x14ac:dyDescent="0.35">
      <c r="A63" s="138" t="s">
        <v>122</v>
      </c>
      <c r="B63" s="145" t="s">
        <v>101</v>
      </c>
      <c r="C63" s="147"/>
      <c r="D63" s="147"/>
      <c r="E63" s="147"/>
      <c r="F63" s="147"/>
      <c r="G63" s="148"/>
      <c r="H63" s="74">
        <v>0.36</v>
      </c>
      <c r="I63" s="82">
        <v>0.45</v>
      </c>
      <c r="J63" s="82">
        <v>0.49</v>
      </c>
      <c r="K63" s="82">
        <v>0.48</v>
      </c>
      <c r="L63" s="82">
        <v>0.48</v>
      </c>
      <c r="M63" s="82">
        <v>0.4</v>
      </c>
      <c r="N63" s="82">
        <v>0.38</v>
      </c>
      <c r="O63" s="82">
        <v>0.38</v>
      </c>
      <c r="P63" s="82">
        <v>0.38</v>
      </c>
      <c r="Q63" s="82">
        <v>0.39</v>
      </c>
      <c r="R63" s="82">
        <v>0.38</v>
      </c>
      <c r="S63" s="82">
        <v>0.37</v>
      </c>
      <c r="T63" s="82">
        <v>0.32</v>
      </c>
      <c r="U63" s="82">
        <v>0.38</v>
      </c>
      <c r="V63" s="82">
        <v>0.38</v>
      </c>
      <c r="W63" s="82">
        <v>0.39</v>
      </c>
      <c r="X63" s="82">
        <v>0.43</v>
      </c>
      <c r="Y63" s="83">
        <v>0.47</v>
      </c>
      <c r="Z63" s="9"/>
      <c r="AA63" s="9"/>
    </row>
    <row r="64" spans="1:27" x14ac:dyDescent="0.35">
      <c r="A64" s="156" t="s">
        <v>123</v>
      </c>
      <c r="B64" s="157" t="s">
        <v>103</v>
      </c>
      <c r="C64" s="158"/>
      <c r="D64" s="158"/>
      <c r="E64" s="158"/>
      <c r="F64" s="158"/>
      <c r="G64" s="159"/>
      <c r="H64" s="74">
        <v>0.21</v>
      </c>
      <c r="I64" s="82">
        <v>0.3</v>
      </c>
      <c r="J64" s="82">
        <v>0.3</v>
      </c>
      <c r="K64" s="82">
        <v>0.28000000000000003</v>
      </c>
      <c r="L64" s="82">
        <v>0.28999999999999998</v>
      </c>
      <c r="M64" s="82">
        <v>0.2</v>
      </c>
      <c r="N64" s="82">
        <v>0.18</v>
      </c>
      <c r="O64" s="82">
        <v>0.19</v>
      </c>
      <c r="P64" s="82">
        <v>0.19</v>
      </c>
      <c r="Q64" s="82">
        <v>0.19</v>
      </c>
      <c r="R64" s="82">
        <v>0.18</v>
      </c>
      <c r="S64" s="82">
        <v>0.18</v>
      </c>
      <c r="T64" s="82">
        <v>0.18</v>
      </c>
      <c r="U64" s="82">
        <v>0.18</v>
      </c>
      <c r="V64" s="82">
        <v>0.19</v>
      </c>
      <c r="W64" s="82">
        <v>0.19</v>
      </c>
      <c r="X64" s="82">
        <v>0.23</v>
      </c>
      <c r="Y64" s="83">
        <v>0.28000000000000003</v>
      </c>
      <c r="Z64" s="160"/>
      <c r="AA64" s="160"/>
    </row>
    <row r="65" spans="1:27" ht="15" thickBot="1" x14ac:dyDescent="0.4">
      <c r="A65" s="138" t="s">
        <v>124</v>
      </c>
      <c r="B65" s="145" t="s">
        <v>125</v>
      </c>
      <c r="C65" s="147"/>
      <c r="D65" s="147"/>
      <c r="E65" s="147"/>
      <c r="F65" s="147"/>
      <c r="G65" s="148"/>
      <c r="H65" s="74">
        <v>1.06</v>
      </c>
      <c r="I65" s="82">
        <v>1.04</v>
      </c>
      <c r="J65" s="82">
        <v>1.04</v>
      </c>
      <c r="K65" s="82">
        <v>1.05</v>
      </c>
      <c r="L65" s="82">
        <v>1.05</v>
      </c>
      <c r="M65" s="82">
        <v>1.05</v>
      </c>
      <c r="N65" s="82">
        <v>1.05</v>
      </c>
      <c r="O65" s="82">
        <v>1.04</v>
      </c>
      <c r="P65" s="82">
        <v>1.04</v>
      </c>
      <c r="Q65" s="82">
        <v>1.05</v>
      </c>
      <c r="R65" s="82">
        <v>1.08</v>
      </c>
      <c r="S65" s="82">
        <v>1.1100000000000001</v>
      </c>
      <c r="T65" s="82">
        <v>1.1399999999999999</v>
      </c>
      <c r="U65" s="82">
        <v>1.1599999999999999</v>
      </c>
      <c r="V65" s="82">
        <v>1.18</v>
      </c>
      <c r="W65" s="82">
        <v>1.2</v>
      </c>
      <c r="X65" s="82">
        <v>1.24</v>
      </c>
      <c r="Y65" s="83">
        <v>1.28</v>
      </c>
      <c r="Z65" s="9"/>
      <c r="AA65" s="9"/>
    </row>
    <row r="66" spans="1:27" ht="15" thickBot="1" x14ac:dyDescent="0.4">
      <c r="A66" s="161">
        <v>9</v>
      </c>
      <c r="B66" s="162" t="s">
        <v>126</v>
      </c>
      <c r="C66" s="162"/>
      <c r="D66" s="162"/>
      <c r="E66" s="162"/>
      <c r="F66" s="162"/>
      <c r="G66" s="162"/>
      <c r="H66" s="163">
        <v>27.92</v>
      </c>
      <c r="I66" s="164">
        <v>27.68</v>
      </c>
      <c r="J66" s="164">
        <v>28.01</v>
      </c>
      <c r="K66" s="164">
        <v>28.97</v>
      </c>
      <c r="L66" s="164">
        <v>28.99</v>
      </c>
      <c r="M66" s="164">
        <v>27.69</v>
      </c>
      <c r="N66" s="164">
        <v>27.57</v>
      </c>
      <c r="O66" s="164">
        <v>27.54</v>
      </c>
      <c r="P66" s="164">
        <v>27.22</v>
      </c>
      <c r="Q66" s="164">
        <v>27.78</v>
      </c>
      <c r="R66" s="164">
        <v>27.48</v>
      </c>
      <c r="S66" s="164">
        <v>27.23</v>
      </c>
      <c r="T66" s="164">
        <v>27.36</v>
      </c>
      <c r="U66" s="164">
        <v>27</v>
      </c>
      <c r="V66" s="164">
        <v>27.23</v>
      </c>
      <c r="W66" s="164">
        <v>25.85</v>
      </c>
      <c r="X66" s="164">
        <v>26.09</v>
      </c>
      <c r="Y66" s="165">
        <v>24.87</v>
      </c>
      <c r="Z66" s="9"/>
      <c r="AA66" s="9"/>
    </row>
    <row r="67" spans="1:27" ht="15" thickBot="1" x14ac:dyDescent="0.4">
      <c r="A67" s="166">
        <v>10</v>
      </c>
      <c r="B67" s="167" t="s">
        <v>127</v>
      </c>
      <c r="C67" s="168"/>
      <c r="D67" s="168"/>
      <c r="E67" s="168"/>
      <c r="F67" s="168"/>
      <c r="G67" s="168"/>
      <c r="H67" s="169">
        <v>1.71</v>
      </c>
      <c r="I67" s="170">
        <v>1.78</v>
      </c>
      <c r="J67" s="170">
        <v>1.99</v>
      </c>
      <c r="K67" s="170">
        <v>2.13</v>
      </c>
      <c r="L67" s="170">
        <v>1.97</v>
      </c>
      <c r="M67" s="170">
        <v>1.38</v>
      </c>
      <c r="N67" s="170">
        <v>1.37</v>
      </c>
      <c r="O67" s="170">
        <v>1.36</v>
      </c>
      <c r="P67" s="170">
        <v>1.29</v>
      </c>
      <c r="Q67" s="170">
        <v>1.35</v>
      </c>
      <c r="R67" s="170">
        <v>1.26</v>
      </c>
      <c r="S67" s="170">
        <v>1.29</v>
      </c>
      <c r="T67" s="170">
        <v>1.28</v>
      </c>
      <c r="U67" s="170">
        <v>1.38</v>
      </c>
      <c r="V67" s="170">
        <v>1.49</v>
      </c>
      <c r="W67" s="170">
        <v>1.54</v>
      </c>
      <c r="X67" s="170">
        <v>1.61</v>
      </c>
      <c r="Y67" s="171">
        <v>1.5</v>
      </c>
      <c r="Z67" s="9"/>
      <c r="AA67" s="9"/>
    </row>
    <row r="68" spans="1:27" ht="15" thickBot="1" x14ac:dyDescent="0.4">
      <c r="A68" s="166">
        <v>11</v>
      </c>
      <c r="B68" s="172" t="s">
        <v>128</v>
      </c>
      <c r="C68" s="173"/>
      <c r="D68" s="173"/>
      <c r="E68" s="173"/>
      <c r="F68" s="173"/>
      <c r="G68" s="173"/>
      <c r="H68" s="174">
        <v>0.94</v>
      </c>
      <c r="I68" s="94">
        <v>0.94</v>
      </c>
      <c r="J68" s="94">
        <v>0.94</v>
      </c>
      <c r="K68" s="94">
        <v>0.94</v>
      </c>
      <c r="L68" s="94">
        <v>0.94</v>
      </c>
      <c r="M68" s="94">
        <v>0.94</v>
      </c>
      <c r="N68" s="94">
        <v>0.94</v>
      </c>
      <c r="O68" s="94">
        <v>0.94</v>
      </c>
      <c r="P68" s="94">
        <v>0.94</v>
      </c>
      <c r="Q68" s="94">
        <v>0.94</v>
      </c>
      <c r="R68" s="94">
        <v>0.94</v>
      </c>
      <c r="S68" s="94">
        <v>0.94</v>
      </c>
      <c r="T68" s="94">
        <v>0.94</v>
      </c>
      <c r="U68" s="94">
        <v>0.94</v>
      </c>
      <c r="V68" s="94">
        <v>0.94</v>
      </c>
      <c r="W68" s="94">
        <v>0.94</v>
      </c>
      <c r="X68" s="94">
        <v>0.94</v>
      </c>
      <c r="Y68" s="95">
        <v>0.94</v>
      </c>
      <c r="Z68" s="9"/>
      <c r="AA68" s="9"/>
    </row>
    <row r="69" spans="1:27" ht="15" thickBot="1" x14ac:dyDescent="0.4">
      <c r="A69" s="161">
        <v>12</v>
      </c>
      <c r="B69" s="162" t="s">
        <v>129</v>
      </c>
      <c r="C69" s="162"/>
      <c r="D69" s="162"/>
      <c r="E69" s="162"/>
      <c r="F69" s="162"/>
      <c r="G69" s="162"/>
      <c r="H69" s="175">
        <v>25.27</v>
      </c>
      <c r="I69" s="176">
        <v>24.96</v>
      </c>
      <c r="J69" s="176">
        <v>25.08</v>
      </c>
      <c r="K69" s="176">
        <v>25.9</v>
      </c>
      <c r="L69" s="176">
        <v>26.08</v>
      </c>
      <c r="M69" s="176">
        <v>25.37</v>
      </c>
      <c r="N69" s="176">
        <v>25.26</v>
      </c>
      <c r="O69" s="176">
        <v>25.24</v>
      </c>
      <c r="P69" s="176">
        <v>24.99</v>
      </c>
      <c r="Q69" s="176">
        <v>25.49</v>
      </c>
      <c r="R69" s="176">
        <v>25.28</v>
      </c>
      <c r="S69" s="176">
        <v>25</v>
      </c>
      <c r="T69" s="176">
        <v>25.14</v>
      </c>
      <c r="U69" s="176">
        <v>24.68</v>
      </c>
      <c r="V69" s="176">
        <v>24.8</v>
      </c>
      <c r="W69" s="176">
        <v>23.37</v>
      </c>
      <c r="X69" s="176">
        <v>23.54</v>
      </c>
      <c r="Y69" s="177">
        <v>22.43</v>
      </c>
      <c r="Z69" s="9"/>
      <c r="AA69" s="9"/>
    </row>
    <row r="70" spans="1:27" ht="15" thickBot="1" x14ac:dyDescent="0.4">
      <c r="A70" s="178">
        <v>13</v>
      </c>
      <c r="B70" s="173" t="s">
        <v>130</v>
      </c>
      <c r="C70" s="162"/>
      <c r="D70" s="162"/>
      <c r="E70" s="162"/>
      <c r="F70" s="162"/>
      <c r="G70" s="162"/>
      <c r="H70" s="179">
        <v>22.4</v>
      </c>
      <c r="I70" s="180">
        <v>22.52</v>
      </c>
      <c r="J70" s="180">
        <v>22.54</v>
      </c>
      <c r="K70" s="180">
        <v>22.11</v>
      </c>
      <c r="L70" s="180">
        <v>21.6</v>
      </c>
      <c r="M70" s="180">
        <v>18.36</v>
      </c>
      <c r="N70" s="180">
        <v>22.51</v>
      </c>
      <c r="O70" s="180">
        <v>22.65</v>
      </c>
      <c r="P70" s="180">
        <v>22.72</v>
      </c>
      <c r="Q70" s="180">
        <v>22.16</v>
      </c>
      <c r="R70" s="180">
        <v>22.43</v>
      </c>
      <c r="S70" s="180">
        <v>22.25</v>
      </c>
      <c r="T70" s="180">
        <v>21.86</v>
      </c>
      <c r="U70" s="180">
        <v>21.57</v>
      </c>
      <c r="V70" s="180">
        <v>21.24</v>
      </c>
      <c r="W70" s="180">
        <v>20.98</v>
      </c>
      <c r="X70" s="180">
        <v>20.53</v>
      </c>
      <c r="Y70" s="181">
        <v>20.03</v>
      </c>
      <c r="Z70" s="9"/>
      <c r="AA70" s="9"/>
    </row>
    <row r="71" spans="1:27" ht="15" thickBot="1" x14ac:dyDescent="0.4">
      <c r="A71" s="178" t="s">
        <v>131</v>
      </c>
      <c r="B71" s="182" t="s">
        <v>132</v>
      </c>
      <c r="C71" s="162"/>
      <c r="D71" s="162"/>
      <c r="E71" s="162"/>
      <c r="F71" s="162"/>
      <c r="G71" s="183"/>
      <c r="H71" s="184">
        <v>0.64</v>
      </c>
      <c r="I71" s="185">
        <v>-0.02</v>
      </c>
      <c r="J71" s="185">
        <v>-0.48</v>
      </c>
      <c r="K71" s="185">
        <v>-0.72</v>
      </c>
      <c r="L71" s="185">
        <v>-0.72</v>
      </c>
      <c r="M71" s="185">
        <v>-0.99</v>
      </c>
      <c r="N71" s="185">
        <v>-0.97</v>
      </c>
      <c r="O71" s="185">
        <v>-0.87</v>
      </c>
      <c r="P71" s="185">
        <v>-0.69</v>
      </c>
      <c r="Q71" s="185">
        <v>-0.41</v>
      </c>
      <c r="R71" s="185">
        <v>-0.02</v>
      </c>
      <c r="S71" s="185">
        <v>0.47</v>
      </c>
      <c r="T71" s="185">
        <v>1.07</v>
      </c>
      <c r="U71" s="185">
        <v>1.77</v>
      </c>
      <c r="V71" s="185">
        <v>2.57</v>
      </c>
      <c r="W71" s="185">
        <v>3.45</v>
      </c>
      <c r="X71" s="185">
        <v>4.41</v>
      </c>
      <c r="Y71" s="186">
        <v>5.43</v>
      </c>
      <c r="Z71" s="9"/>
      <c r="AA71" s="9"/>
    </row>
    <row r="72" spans="1:27" ht="15" thickBot="1" x14ac:dyDescent="0.4">
      <c r="A72" s="178">
        <v>14</v>
      </c>
      <c r="B72" s="173" t="s">
        <v>133</v>
      </c>
      <c r="C72" s="187"/>
      <c r="D72" s="187"/>
      <c r="E72" s="187"/>
      <c r="F72" s="187"/>
      <c r="G72" s="187"/>
      <c r="H72" s="93">
        <v>0.18</v>
      </c>
      <c r="I72" s="94">
        <v>0.18</v>
      </c>
      <c r="J72" s="94">
        <v>0.18</v>
      </c>
      <c r="K72" s="94">
        <v>0.18</v>
      </c>
      <c r="L72" s="94">
        <v>0.18</v>
      </c>
      <c r="M72" s="94">
        <v>0.18</v>
      </c>
      <c r="N72" s="94">
        <v>0.18</v>
      </c>
      <c r="O72" s="94">
        <v>0.18</v>
      </c>
      <c r="P72" s="94">
        <v>0.18</v>
      </c>
      <c r="Q72" s="94">
        <v>0.18</v>
      </c>
      <c r="R72" s="94">
        <v>0.18</v>
      </c>
      <c r="S72" s="94">
        <v>0.18</v>
      </c>
      <c r="T72" s="94">
        <v>0.18</v>
      </c>
      <c r="U72" s="94">
        <v>0.18</v>
      </c>
      <c r="V72" s="94">
        <v>0.18</v>
      </c>
      <c r="W72" s="94">
        <v>0.18</v>
      </c>
      <c r="X72" s="94">
        <v>0.18</v>
      </c>
      <c r="Y72" s="95">
        <v>0.18</v>
      </c>
      <c r="Z72" s="9"/>
      <c r="AA72" s="9"/>
    </row>
    <row r="73" spans="1:27" ht="15" thickBot="1" x14ac:dyDescent="0.4">
      <c r="A73" s="161">
        <v>15</v>
      </c>
      <c r="B73" s="187" t="s">
        <v>134</v>
      </c>
      <c r="C73" s="187"/>
      <c r="D73" s="187"/>
      <c r="E73" s="187"/>
      <c r="F73" s="187"/>
      <c r="G73" s="187"/>
      <c r="H73" s="188">
        <v>22.22</v>
      </c>
      <c r="I73" s="189">
        <v>22.34</v>
      </c>
      <c r="J73" s="189">
        <v>22.36</v>
      </c>
      <c r="K73" s="189">
        <v>21.93</v>
      </c>
      <c r="L73" s="189">
        <v>21.42</v>
      </c>
      <c r="M73" s="189">
        <v>18.18</v>
      </c>
      <c r="N73" s="189">
        <v>22.33</v>
      </c>
      <c r="O73" s="189">
        <v>22.47</v>
      </c>
      <c r="P73" s="189">
        <v>22.54</v>
      </c>
      <c r="Q73" s="189">
        <v>21.98</v>
      </c>
      <c r="R73" s="189">
        <v>22.25</v>
      </c>
      <c r="S73" s="189">
        <v>22.07</v>
      </c>
      <c r="T73" s="189">
        <v>21.68</v>
      </c>
      <c r="U73" s="189">
        <v>21.39</v>
      </c>
      <c r="V73" s="189">
        <v>21.06</v>
      </c>
      <c r="W73" s="189">
        <v>20.8</v>
      </c>
      <c r="X73" s="189">
        <v>20.350000000000001</v>
      </c>
      <c r="Y73" s="190">
        <v>19.850000000000001</v>
      </c>
      <c r="Z73" s="9"/>
      <c r="AA73" s="9"/>
    </row>
    <row r="74" spans="1:27" ht="15" thickBot="1" x14ac:dyDescent="0.4">
      <c r="A74" s="191">
        <v>16</v>
      </c>
      <c r="B74" s="192" t="s">
        <v>135</v>
      </c>
      <c r="C74" s="193"/>
      <c r="D74" s="194"/>
      <c r="E74" s="194"/>
      <c r="F74" s="194"/>
      <c r="G74" s="194"/>
      <c r="H74" s="195">
        <v>3.05</v>
      </c>
      <c r="I74" s="196">
        <v>2.62</v>
      </c>
      <c r="J74" s="196">
        <v>2.72</v>
      </c>
      <c r="K74" s="196">
        <v>3.97</v>
      </c>
      <c r="L74" s="196">
        <v>4.66</v>
      </c>
      <c r="M74" s="196">
        <v>7.19</v>
      </c>
      <c r="N74" s="196">
        <v>2.93</v>
      </c>
      <c r="O74" s="196">
        <v>2.77</v>
      </c>
      <c r="P74" s="196">
        <v>2.4500000000000002</v>
      </c>
      <c r="Q74" s="196">
        <v>3.51</v>
      </c>
      <c r="R74" s="196">
        <v>3.03</v>
      </c>
      <c r="S74" s="196">
        <v>2.93</v>
      </c>
      <c r="T74" s="196">
        <v>3.46</v>
      </c>
      <c r="U74" s="196">
        <v>3.29</v>
      </c>
      <c r="V74" s="196">
        <v>3.74</v>
      </c>
      <c r="W74" s="196">
        <v>2.57</v>
      </c>
      <c r="X74" s="196">
        <v>3.19</v>
      </c>
      <c r="Y74" s="197">
        <v>2.58</v>
      </c>
      <c r="Z74" s="198"/>
      <c r="AA74" s="198"/>
    </row>
    <row r="75" spans="1:27" ht="15" thickBot="1" x14ac:dyDescent="0.4">
      <c r="A75" s="178" t="s">
        <v>21</v>
      </c>
      <c r="B75" s="182" t="s">
        <v>136</v>
      </c>
      <c r="C75" s="162"/>
      <c r="D75" s="162"/>
      <c r="E75" s="162"/>
      <c r="F75" s="162"/>
      <c r="G75" s="183"/>
      <c r="H75" s="199">
        <v>22.9</v>
      </c>
      <c r="I75" s="200">
        <v>22.99</v>
      </c>
      <c r="J75" s="200">
        <v>22.99</v>
      </c>
      <c r="K75" s="200">
        <v>22.53</v>
      </c>
      <c r="L75" s="200">
        <v>21.97</v>
      </c>
      <c r="M75" s="200">
        <v>18.63</v>
      </c>
      <c r="N75" s="200">
        <v>22.8</v>
      </c>
      <c r="O75" s="200">
        <v>22.9</v>
      </c>
      <c r="P75" s="200">
        <v>22.9</v>
      </c>
      <c r="Q75" s="200">
        <v>22.25</v>
      </c>
      <c r="R75" s="200">
        <v>22.43</v>
      </c>
      <c r="S75" s="200">
        <v>22.25</v>
      </c>
      <c r="T75" s="200">
        <v>21.97</v>
      </c>
      <c r="U75" s="200">
        <v>21.78</v>
      </c>
      <c r="V75" s="200">
        <v>21.6</v>
      </c>
      <c r="W75" s="200">
        <v>21.51</v>
      </c>
      <c r="X75" s="200">
        <v>21.23</v>
      </c>
      <c r="Y75" s="201">
        <v>20.95</v>
      </c>
      <c r="Z75" s="9"/>
      <c r="AA75" s="9"/>
    </row>
    <row r="76" spans="1:27" ht="15" thickBot="1" x14ac:dyDescent="0.4">
      <c r="A76" s="178" t="s">
        <v>22</v>
      </c>
      <c r="B76" s="182" t="s">
        <v>137</v>
      </c>
      <c r="C76" s="162"/>
      <c r="D76" s="162"/>
      <c r="E76" s="162"/>
      <c r="F76" s="162"/>
      <c r="G76" s="183"/>
      <c r="H76" s="202">
        <v>17</v>
      </c>
      <c r="I76" s="203">
        <v>17</v>
      </c>
      <c r="J76" s="203">
        <v>17</v>
      </c>
      <c r="K76" s="203">
        <v>17</v>
      </c>
      <c r="L76" s="203">
        <v>17</v>
      </c>
      <c r="M76" s="203">
        <v>18</v>
      </c>
      <c r="N76" s="203">
        <v>18</v>
      </c>
      <c r="O76" s="203">
        <v>18</v>
      </c>
      <c r="P76" s="203">
        <v>18</v>
      </c>
      <c r="Q76" s="203">
        <v>19</v>
      </c>
      <c r="R76" s="203">
        <v>19</v>
      </c>
      <c r="S76" s="203">
        <v>19</v>
      </c>
      <c r="T76" s="203">
        <v>19</v>
      </c>
      <c r="U76" s="203">
        <v>20</v>
      </c>
      <c r="V76" s="203">
        <v>20</v>
      </c>
      <c r="W76" s="203">
        <v>20</v>
      </c>
      <c r="X76" s="203">
        <v>20</v>
      </c>
      <c r="Y76" s="204">
        <v>20</v>
      </c>
      <c r="Z76" s="9"/>
      <c r="AA76" s="9"/>
    </row>
    <row r="77" spans="1:27" ht="15" thickBot="1" x14ac:dyDescent="0.4">
      <c r="A77" s="205"/>
      <c r="B77" s="206"/>
      <c r="C77" s="207"/>
      <c r="D77" s="207"/>
      <c r="E77" s="207"/>
      <c r="F77" s="207"/>
      <c r="G77" s="208"/>
      <c r="H77" s="209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1"/>
      <c r="Z77" s="212"/>
      <c r="AA77" s="212"/>
    </row>
    <row r="78" spans="1:27" x14ac:dyDescent="0.35">
      <c r="A78" s="213"/>
      <c r="B78" s="214" t="s">
        <v>138</v>
      </c>
      <c r="C78" s="215"/>
      <c r="D78" s="215"/>
      <c r="E78" s="215"/>
      <c r="F78" s="215"/>
      <c r="G78" s="215"/>
      <c r="H78" s="216"/>
      <c r="I78" s="216"/>
      <c r="J78" s="216"/>
      <c r="K78" s="216"/>
      <c r="L78" s="216"/>
      <c r="M78" s="216"/>
      <c r="N78" s="216"/>
      <c r="O78" s="216"/>
      <c r="P78" s="216"/>
      <c r="Q78" s="216"/>
      <c r="R78" s="216"/>
      <c r="S78" s="216"/>
      <c r="T78" s="216"/>
      <c r="U78" s="216"/>
      <c r="V78" s="216"/>
      <c r="W78" s="216"/>
      <c r="X78" s="216"/>
      <c r="Y78" s="217"/>
      <c r="Z78" s="198"/>
      <c r="AA78" s="198"/>
    </row>
    <row r="79" spans="1:27" ht="15" thickBot="1" x14ac:dyDescent="0.4">
      <c r="A79" s="218"/>
      <c r="B79" s="219"/>
      <c r="C79" s="220"/>
      <c r="D79" s="220"/>
      <c r="E79" s="220"/>
      <c r="F79" s="220"/>
      <c r="G79" s="220"/>
      <c r="H79" s="221"/>
      <c r="I79" s="221"/>
      <c r="J79" s="221"/>
      <c r="K79" s="221"/>
      <c r="L79" s="221"/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1"/>
      <c r="X79" s="221"/>
      <c r="Y79" s="222"/>
      <c r="Z79" s="9"/>
      <c r="AA79" s="9"/>
    </row>
    <row r="80" spans="1:27" ht="15" thickBot="1" x14ac:dyDescent="0.4">
      <c r="A80" s="223">
        <v>17</v>
      </c>
      <c r="B80" s="224" t="s">
        <v>107</v>
      </c>
      <c r="C80" s="225"/>
      <c r="D80" s="225"/>
      <c r="E80" s="225"/>
      <c r="F80" s="225"/>
      <c r="G80" s="225"/>
      <c r="H80" s="226">
        <v>9.1199999999999992</v>
      </c>
      <c r="I80" s="227">
        <v>9.3000000000000007</v>
      </c>
      <c r="J80" s="227">
        <v>9.3699999999999992</v>
      </c>
      <c r="K80" s="227">
        <v>8.92</v>
      </c>
      <c r="L80" s="227">
        <v>8.85</v>
      </c>
      <c r="M80" s="227">
        <v>8.74</v>
      </c>
      <c r="N80" s="227">
        <v>8.6199999999999992</v>
      </c>
      <c r="O80" s="227">
        <v>8.68</v>
      </c>
      <c r="P80" s="227">
        <v>8.8000000000000007</v>
      </c>
      <c r="Q80" s="227">
        <v>8.86</v>
      </c>
      <c r="R80" s="227">
        <v>8.9499999999999993</v>
      </c>
      <c r="S80" s="227">
        <v>8.9499999999999993</v>
      </c>
      <c r="T80" s="227">
        <v>8.84</v>
      </c>
      <c r="U80" s="227">
        <v>9.66</v>
      </c>
      <c r="V80" s="227">
        <v>9.31</v>
      </c>
      <c r="W80" s="227">
        <v>10.33</v>
      </c>
      <c r="X80" s="227">
        <v>9.61</v>
      </c>
      <c r="Y80" s="228">
        <v>9.9499999999999993</v>
      </c>
      <c r="Z80" s="198"/>
      <c r="AA80" s="198"/>
    </row>
    <row r="81" spans="1:27" x14ac:dyDescent="0.35">
      <c r="A81" s="223" t="s">
        <v>139</v>
      </c>
      <c r="B81" s="229" t="s">
        <v>87</v>
      </c>
      <c r="C81" s="230"/>
      <c r="D81" s="230"/>
      <c r="E81" s="230"/>
      <c r="F81" s="230"/>
      <c r="G81" s="230"/>
      <c r="H81" s="179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1"/>
      <c r="Z81" s="198"/>
      <c r="AA81" s="198"/>
    </row>
    <row r="82" spans="1:27" x14ac:dyDescent="0.35">
      <c r="A82" s="223" t="s">
        <v>140</v>
      </c>
      <c r="B82" s="229" t="s">
        <v>62</v>
      </c>
      <c r="C82" s="230"/>
      <c r="D82" s="230"/>
      <c r="E82" s="230"/>
      <c r="F82" s="230"/>
      <c r="G82" s="230"/>
      <c r="H82" s="74">
        <v>0.6</v>
      </c>
      <c r="I82" s="82">
        <v>0.63</v>
      </c>
      <c r="J82" s="82">
        <v>0.61</v>
      </c>
      <c r="K82" s="82">
        <v>0.32</v>
      </c>
      <c r="L82" s="82">
        <v>0.28000000000000003</v>
      </c>
      <c r="M82" s="82">
        <v>0.34</v>
      </c>
      <c r="N82" s="82">
        <v>0.37</v>
      </c>
      <c r="O82" s="82">
        <v>0.35</v>
      </c>
      <c r="P82" s="82">
        <v>0.4</v>
      </c>
      <c r="Q82" s="82">
        <v>0.45</v>
      </c>
      <c r="R82" s="82">
        <v>0.45</v>
      </c>
      <c r="S82" s="82">
        <v>0.46</v>
      </c>
      <c r="T82" s="82">
        <v>0.4</v>
      </c>
      <c r="U82" s="82">
        <v>0.69</v>
      </c>
      <c r="V82" s="82">
        <v>0.42</v>
      </c>
      <c r="W82" s="82">
        <v>0.89</v>
      </c>
      <c r="X82" s="82">
        <v>0.38</v>
      </c>
      <c r="Y82" s="83">
        <v>0.4</v>
      </c>
      <c r="Z82" s="198"/>
      <c r="AA82" s="198"/>
    </row>
    <row r="83" spans="1:27" x14ac:dyDescent="0.35">
      <c r="A83" s="223" t="s">
        <v>141</v>
      </c>
      <c r="B83" s="229" t="s">
        <v>64</v>
      </c>
      <c r="C83" s="230"/>
      <c r="D83" s="230"/>
      <c r="E83" s="230"/>
      <c r="F83" s="230"/>
      <c r="G83" s="230"/>
      <c r="H83" s="74">
        <v>2.19</v>
      </c>
      <c r="I83" s="82">
        <v>2.16</v>
      </c>
      <c r="J83" s="82">
        <v>2.14</v>
      </c>
      <c r="K83" s="82">
        <v>1.94</v>
      </c>
      <c r="L83" s="82">
        <v>1.93</v>
      </c>
      <c r="M83" s="82">
        <v>1.92</v>
      </c>
      <c r="N83" s="82">
        <v>1.83</v>
      </c>
      <c r="O83" s="82">
        <v>1.88</v>
      </c>
      <c r="P83" s="82">
        <v>1.93</v>
      </c>
      <c r="Q83" s="82">
        <v>1.93</v>
      </c>
      <c r="R83" s="82">
        <v>1.91</v>
      </c>
      <c r="S83" s="82">
        <v>1.84</v>
      </c>
      <c r="T83" s="82">
        <v>1.89</v>
      </c>
      <c r="U83" s="82">
        <v>2.25</v>
      </c>
      <c r="V83" s="82">
        <v>2.12</v>
      </c>
      <c r="W83" s="82">
        <v>2.69</v>
      </c>
      <c r="X83" s="82">
        <v>2.29</v>
      </c>
      <c r="Y83" s="83">
        <v>2.36</v>
      </c>
      <c r="Z83" s="198"/>
      <c r="AA83" s="198"/>
    </row>
    <row r="84" spans="1:27" x14ac:dyDescent="0.35">
      <c r="A84" s="223" t="s">
        <v>142</v>
      </c>
      <c r="B84" s="229" t="s">
        <v>65</v>
      </c>
      <c r="C84" s="230"/>
      <c r="D84" s="230"/>
      <c r="E84" s="230"/>
      <c r="F84" s="230"/>
      <c r="G84" s="230"/>
      <c r="H84" s="74">
        <v>0.25</v>
      </c>
      <c r="I84" s="82">
        <v>0.23</v>
      </c>
      <c r="J84" s="82">
        <v>0.25</v>
      </c>
      <c r="K84" s="82">
        <v>0.28999999999999998</v>
      </c>
      <c r="L84" s="82">
        <v>0.34</v>
      </c>
      <c r="M84" s="82">
        <v>0.27</v>
      </c>
      <c r="N84" s="82">
        <v>0.24</v>
      </c>
      <c r="O84" s="82">
        <v>0.26</v>
      </c>
      <c r="P84" s="82">
        <v>0.28000000000000003</v>
      </c>
      <c r="Q84" s="82">
        <v>0.28999999999999998</v>
      </c>
      <c r="R84" s="82">
        <v>0.3</v>
      </c>
      <c r="S84" s="82">
        <v>0.28999999999999998</v>
      </c>
      <c r="T84" s="82">
        <v>0.28999999999999998</v>
      </c>
      <c r="U84" s="82">
        <v>0.28000000000000003</v>
      </c>
      <c r="V84" s="82">
        <v>0.31</v>
      </c>
      <c r="W84" s="82">
        <v>0.35</v>
      </c>
      <c r="X84" s="82">
        <v>0.39</v>
      </c>
      <c r="Y84" s="83">
        <v>0.41</v>
      </c>
      <c r="Z84" s="198"/>
      <c r="AA84" s="198"/>
    </row>
    <row r="85" spans="1:27" x14ac:dyDescent="0.35">
      <c r="A85" s="223" t="s">
        <v>143</v>
      </c>
      <c r="B85" s="229" t="s">
        <v>67</v>
      </c>
      <c r="C85" s="230"/>
      <c r="D85" s="230"/>
      <c r="E85" s="230"/>
      <c r="F85" s="230"/>
      <c r="G85" s="230"/>
      <c r="H85" s="74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3"/>
      <c r="Z85" s="198"/>
      <c r="AA85" s="198"/>
    </row>
    <row r="86" spans="1:27" x14ac:dyDescent="0.35">
      <c r="A86" s="223" t="s">
        <v>144</v>
      </c>
      <c r="B86" s="229" t="s">
        <v>69</v>
      </c>
      <c r="C86" s="230"/>
      <c r="D86" s="230"/>
      <c r="E86" s="230"/>
      <c r="F86" s="230"/>
      <c r="G86" s="230"/>
      <c r="H86" s="74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3"/>
      <c r="Z86" s="198"/>
      <c r="AA86" s="198"/>
    </row>
    <row r="87" spans="1:27" x14ac:dyDescent="0.35">
      <c r="A87" s="223" t="s">
        <v>145</v>
      </c>
      <c r="B87" s="229" t="s">
        <v>71</v>
      </c>
      <c r="C87" s="230"/>
      <c r="D87" s="230"/>
      <c r="E87" s="230"/>
      <c r="F87" s="230"/>
      <c r="G87" s="230"/>
      <c r="H87" s="74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3"/>
      <c r="Z87" s="198"/>
      <c r="AA87" s="198"/>
    </row>
    <row r="88" spans="1:27" x14ac:dyDescent="0.35">
      <c r="A88" s="223" t="s">
        <v>146</v>
      </c>
      <c r="B88" s="229" t="s">
        <v>74</v>
      </c>
      <c r="C88" s="230"/>
      <c r="D88" s="230"/>
      <c r="E88" s="230"/>
      <c r="F88" s="230"/>
      <c r="G88" s="230"/>
      <c r="H88" s="231">
        <v>3.97</v>
      </c>
      <c r="I88" s="232">
        <v>4.07</v>
      </c>
      <c r="J88" s="232">
        <v>4.1100000000000003</v>
      </c>
      <c r="K88" s="232">
        <v>4.0999999999999996</v>
      </c>
      <c r="L88" s="232">
        <v>4.03</v>
      </c>
      <c r="M88" s="232">
        <v>4.07</v>
      </c>
      <c r="N88" s="232">
        <v>4.08</v>
      </c>
      <c r="O88" s="232">
        <v>4.08</v>
      </c>
      <c r="P88" s="232">
        <v>4.08</v>
      </c>
      <c r="Q88" s="232">
        <v>4.0599999999999996</v>
      </c>
      <c r="R88" s="232">
        <v>4.1399999999999997</v>
      </c>
      <c r="S88" s="232">
        <v>4.17</v>
      </c>
      <c r="T88" s="232">
        <v>4.0999999999999996</v>
      </c>
      <c r="U88" s="232">
        <v>4.17</v>
      </c>
      <c r="V88" s="232">
        <v>4.1500000000000004</v>
      </c>
      <c r="W88" s="232">
        <v>4.05</v>
      </c>
      <c r="X88" s="232">
        <v>4.08</v>
      </c>
      <c r="Y88" s="233">
        <v>4.18</v>
      </c>
      <c r="Z88" s="234"/>
      <c r="AA88" s="235"/>
    </row>
    <row r="89" spans="1:27" x14ac:dyDescent="0.35">
      <c r="A89" s="223" t="s">
        <v>147</v>
      </c>
      <c r="B89" s="229" t="s">
        <v>76</v>
      </c>
      <c r="C89" s="230"/>
      <c r="D89" s="230"/>
      <c r="E89" s="230"/>
      <c r="F89" s="230"/>
      <c r="G89" s="230"/>
      <c r="H89" s="231">
        <v>0</v>
      </c>
      <c r="I89" s="232">
        <v>0</v>
      </c>
      <c r="J89" s="232">
        <v>0</v>
      </c>
      <c r="K89" s="232">
        <v>0</v>
      </c>
      <c r="L89" s="232">
        <v>0</v>
      </c>
      <c r="M89" s="232">
        <v>0</v>
      </c>
      <c r="N89" s="232">
        <v>0</v>
      </c>
      <c r="O89" s="232">
        <v>0</v>
      </c>
      <c r="P89" s="232">
        <v>0</v>
      </c>
      <c r="Q89" s="232">
        <v>0</v>
      </c>
      <c r="R89" s="232">
        <v>0</v>
      </c>
      <c r="S89" s="232">
        <v>0</v>
      </c>
      <c r="T89" s="232">
        <v>0</v>
      </c>
      <c r="U89" s="232">
        <v>0</v>
      </c>
      <c r="V89" s="232">
        <v>0</v>
      </c>
      <c r="W89" s="232">
        <v>0</v>
      </c>
      <c r="X89" s="232">
        <v>0</v>
      </c>
      <c r="Y89" s="233">
        <v>0</v>
      </c>
      <c r="Z89" s="234"/>
      <c r="AA89" s="235"/>
    </row>
    <row r="90" spans="1:27" x14ac:dyDescent="0.35">
      <c r="A90" s="223" t="s">
        <v>148</v>
      </c>
      <c r="B90" s="229" t="s">
        <v>118</v>
      </c>
      <c r="C90" s="230"/>
      <c r="D90" s="230"/>
      <c r="E90" s="230"/>
      <c r="F90" s="230"/>
      <c r="G90" s="230"/>
      <c r="H90" s="231">
        <v>0.05</v>
      </c>
      <c r="I90" s="232">
        <v>0.05</v>
      </c>
      <c r="J90" s="232">
        <v>0.05</v>
      </c>
      <c r="K90" s="232">
        <v>0.05</v>
      </c>
      <c r="L90" s="232">
        <v>0.05</v>
      </c>
      <c r="M90" s="232">
        <v>0.05</v>
      </c>
      <c r="N90" s="232">
        <v>0.05</v>
      </c>
      <c r="O90" s="232">
        <v>0.05</v>
      </c>
      <c r="P90" s="232">
        <v>0.05</v>
      </c>
      <c r="Q90" s="232">
        <v>0.05</v>
      </c>
      <c r="R90" s="232">
        <v>0.05</v>
      </c>
      <c r="S90" s="232">
        <v>0.05</v>
      </c>
      <c r="T90" s="232">
        <v>0.05</v>
      </c>
      <c r="U90" s="232">
        <v>0.05</v>
      </c>
      <c r="V90" s="232">
        <v>0.05</v>
      </c>
      <c r="W90" s="232">
        <v>0.05</v>
      </c>
      <c r="X90" s="232">
        <v>0.05</v>
      </c>
      <c r="Y90" s="233">
        <v>0.05</v>
      </c>
      <c r="Z90" s="234"/>
      <c r="AA90" s="235"/>
    </row>
    <row r="91" spans="1:27" x14ac:dyDescent="0.35">
      <c r="A91" s="223" t="s">
        <v>149</v>
      </c>
      <c r="B91" s="229" t="s">
        <v>79</v>
      </c>
      <c r="C91" s="230"/>
      <c r="D91" s="230"/>
      <c r="E91" s="230"/>
      <c r="F91" s="230"/>
      <c r="G91" s="230"/>
      <c r="H91" s="74">
        <v>7.0000000000000007E-2</v>
      </c>
      <c r="I91" s="82">
        <v>7.0000000000000007E-2</v>
      </c>
      <c r="J91" s="82">
        <v>0.06</v>
      </c>
      <c r="K91" s="82">
        <v>7.0000000000000007E-2</v>
      </c>
      <c r="L91" s="82">
        <v>0.06</v>
      </c>
      <c r="M91" s="82">
        <v>0.06</v>
      </c>
      <c r="N91" s="82">
        <v>0.06</v>
      </c>
      <c r="O91" s="82">
        <v>0.06</v>
      </c>
      <c r="P91" s="82">
        <v>0.06</v>
      </c>
      <c r="Q91" s="82">
        <v>0.06</v>
      </c>
      <c r="R91" s="82">
        <v>0.06</v>
      </c>
      <c r="S91" s="82">
        <v>0.06</v>
      </c>
      <c r="T91" s="82">
        <v>0.06</v>
      </c>
      <c r="U91" s="82">
        <v>0.06</v>
      </c>
      <c r="V91" s="82">
        <v>7.0000000000000007E-2</v>
      </c>
      <c r="W91" s="82">
        <v>7.0000000000000007E-2</v>
      </c>
      <c r="X91" s="82">
        <v>7.0000000000000007E-2</v>
      </c>
      <c r="Y91" s="83">
        <v>0.08</v>
      </c>
      <c r="Z91" s="198"/>
      <c r="AA91" s="198"/>
    </row>
    <row r="92" spans="1:27" x14ac:dyDescent="0.35">
      <c r="A92" s="223" t="s">
        <v>150</v>
      </c>
      <c r="B92" s="229" t="s">
        <v>121</v>
      </c>
      <c r="C92" s="230"/>
      <c r="D92" s="230"/>
      <c r="E92" s="230"/>
      <c r="F92" s="230"/>
      <c r="G92" s="230"/>
      <c r="H92" s="74">
        <v>0.02</v>
      </c>
      <c r="I92" s="82">
        <v>0.02</v>
      </c>
      <c r="J92" s="82">
        <v>0.02</v>
      </c>
      <c r="K92" s="82">
        <v>0.02</v>
      </c>
      <c r="L92" s="82">
        <v>0.02</v>
      </c>
      <c r="M92" s="82">
        <v>0.02</v>
      </c>
      <c r="N92" s="82">
        <v>0.01</v>
      </c>
      <c r="O92" s="82">
        <v>0.02</v>
      </c>
      <c r="P92" s="82">
        <v>0.02</v>
      </c>
      <c r="Q92" s="82">
        <v>0.02</v>
      </c>
      <c r="R92" s="82">
        <v>0.02</v>
      </c>
      <c r="S92" s="82">
        <v>0.02</v>
      </c>
      <c r="T92" s="82">
        <v>0.02</v>
      </c>
      <c r="U92" s="82">
        <v>0.02</v>
      </c>
      <c r="V92" s="82">
        <v>0.02</v>
      </c>
      <c r="W92" s="82">
        <v>0.02</v>
      </c>
      <c r="X92" s="82">
        <v>0.02</v>
      </c>
      <c r="Y92" s="83">
        <v>0.02</v>
      </c>
      <c r="Z92" s="198"/>
      <c r="AA92" s="198"/>
    </row>
    <row r="93" spans="1:27" x14ac:dyDescent="0.35">
      <c r="A93" s="223" t="s">
        <v>151</v>
      </c>
      <c r="B93" s="229" t="s">
        <v>101</v>
      </c>
      <c r="C93" s="230"/>
      <c r="D93" s="230"/>
      <c r="E93" s="230"/>
      <c r="F93" s="230"/>
      <c r="G93" s="230"/>
      <c r="H93" s="74">
        <v>0.5</v>
      </c>
      <c r="I93" s="82">
        <v>0.62</v>
      </c>
      <c r="J93" s="82">
        <v>0.69</v>
      </c>
      <c r="K93" s="82">
        <v>0.67</v>
      </c>
      <c r="L93" s="82">
        <v>0.67</v>
      </c>
      <c r="M93" s="82">
        <v>0.55000000000000004</v>
      </c>
      <c r="N93" s="82">
        <v>0.52</v>
      </c>
      <c r="O93" s="82">
        <v>0.53</v>
      </c>
      <c r="P93" s="82">
        <v>0.53</v>
      </c>
      <c r="Q93" s="82">
        <v>0.54</v>
      </c>
      <c r="R93" s="82">
        <v>0.52</v>
      </c>
      <c r="S93" s="82">
        <v>0.52</v>
      </c>
      <c r="T93" s="82">
        <v>0.45</v>
      </c>
      <c r="U93" s="82">
        <v>0.53</v>
      </c>
      <c r="V93" s="82">
        <v>0.53</v>
      </c>
      <c r="W93" s="82">
        <v>0.54</v>
      </c>
      <c r="X93" s="82">
        <v>0.6</v>
      </c>
      <c r="Y93" s="83">
        <v>0.66</v>
      </c>
      <c r="Z93" s="198"/>
      <c r="AA93" s="198"/>
    </row>
    <row r="94" spans="1:27" x14ac:dyDescent="0.35">
      <c r="A94" s="236" t="s">
        <v>152</v>
      </c>
      <c r="B94" s="237" t="s">
        <v>103</v>
      </c>
      <c r="C94" s="238"/>
      <c r="D94" s="238"/>
      <c r="E94" s="238"/>
      <c r="F94" s="238"/>
      <c r="G94" s="238"/>
      <c r="H94" s="74">
        <v>0.3</v>
      </c>
      <c r="I94" s="82">
        <v>0.42</v>
      </c>
      <c r="J94" s="82">
        <v>0.41</v>
      </c>
      <c r="K94" s="82">
        <v>0.39</v>
      </c>
      <c r="L94" s="82">
        <v>0.4</v>
      </c>
      <c r="M94" s="82">
        <v>0.28000000000000003</v>
      </c>
      <c r="N94" s="82">
        <v>0.25</v>
      </c>
      <c r="O94" s="82">
        <v>0.26</v>
      </c>
      <c r="P94" s="82">
        <v>0.26</v>
      </c>
      <c r="Q94" s="82">
        <v>0.26</v>
      </c>
      <c r="R94" s="82">
        <v>0.25</v>
      </c>
      <c r="S94" s="82">
        <v>0.25</v>
      </c>
      <c r="T94" s="82">
        <v>0.25</v>
      </c>
      <c r="U94" s="82">
        <v>0.26</v>
      </c>
      <c r="V94" s="82">
        <v>0.26</v>
      </c>
      <c r="W94" s="82">
        <v>0.27</v>
      </c>
      <c r="X94" s="82">
        <v>0.32</v>
      </c>
      <c r="Y94" s="83">
        <v>0.39</v>
      </c>
      <c r="Z94" s="198"/>
      <c r="AA94" s="198"/>
    </row>
    <row r="95" spans="1:27" ht="15" thickBot="1" x14ac:dyDescent="0.4">
      <c r="A95" s="223" t="s">
        <v>153</v>
      </c>
      <c r="B95" s="229" t="s">
        <v>125</v>
      </c>
      <c r="C95" s="230"/>
      <c r="D95" s="230"/>
      <c r="E95" s="230"/>
      <c r="F95" s="230"/>
      <c r="G95" s="230"/>
      <c r="H95" s="93">
        <v>1.47</v>
      </c>
      <c r="I95" s="94">
        <v>1.45</v>
      </c>
      <c r="J95" s="94">
        <v>1.44</v>
      </c>
      <c r="K95" s="94">
        <v>1.46</v>
      </c>
      <c r="L95" s="94">
        <v>1.47</v>
      </c>
      <c r="M95" s="94">
        <v>1.46</v>
      </c>
      <c r="N95" s="94">
        <v>1.46</v>
      </c>
      <c r="O95" s="94">
        <v>1.45</v>
      </c>
      <c r="P95" s="94">
        <v>1.45</v>
      </c>
      <c r="Q95" s="94">
        <v>1.46</v>
      </c>
      <c r="R95" s="94">
        <v>1.5</v>
      </c>
      <c r="S95" s="94">
        <v>1.54</v>
      </c>
      <c r="T95" s="94">
        <v>1.58</v>
      </c>
      <c r="U95" s="94">
        <v>1.61</v>
      </c>
      <c r="V95" s="94">
        <v>1.64</v>
      </c>
      <c r="W95" s="94">
        <v>1.67</v>
      </c>
      <c r="X95" s="94">
        <v>1.73</v>
      </c>
      <c r="Y95" s="95">
        <v>1.79</v>
      </c>
      <c r="Z95" s="198"/>
      <c r="AA95" s="198"/>
    </row>
    <row r="96" spans="1:27" ht="15" thickBot="1" x14ac:dyDescent="0.4">
      <c r="A96" s="239">
        <v>18</v>
      </c>
      <c r="B96" s="240" t="s">
        <v>154</v>
      </c>
      <c r="C96" s="240"/>
      <c r="D96" s="240"/>
      <c r="E96" s="240"/>
      <c r="F96" s="240"/>
      <c r="G96" s="240"/>
      <c r="H96" s="241">
        <v>25.61</v>
      </c>
      <c r="I96" s="241">
        <v>25.43</v>
      </c>
      <c r="J96" s="241">
        <v>25.81</v>
      </c>
      <c r="K96" s="241">
        <v>26.68</v>
      </c>
      <c r="L96" s="241">
        <v>26.56</v>
      </c>
      <c r="M96" s="241">
        <v>25.34</v>
      </c>
      <c r="N96" s="241">
        <v>25.46</v>
      </c>
      <c r="O96" s="241">
        <v>25.4</v>
      </c>
      <c r="P96" s="241">
        <v>24.96</v>
      </c>
      <c r="Q96" s="241">
        <v>25.36</v>
      </c>
      <c r="R96" s="241">
        <v>25.27</v>
      </c>
      <c r="S96" s="241">
        <v>25.19</v>
      </c>
      <c r="T96" s="241">
        <v>25.25</v>
      </c>
      <c r="U96" s="241">
        <v>24.44</v>
      </c>
      <c r="V96" s="241">
        <v>24.79</v>
      </c>
      <c r="W96" s="241">
        <v>23.2</v>
      </c>
      <c r="X96" s="241">
        <v>23.72</v>
      </c>
      <c r="Y96" s="241">
        <v>22.56</v>
      </c>
      <c r="Z96" s="198"/>
      <c r="AA96" s="198"/>
    </row>
    <row r="97" spans="1:27" ht="15" thickBot="1" x14ac:dyDescent="0.4">
      <c r="A97" s="242">
        <v>19</v>
      </c>
      <c r="B97" s="243" t="s">
        <v>155</v>
      </c>
      <c r="C97" s="240"/>
      <c r="D97" s="240"/>
      <c r="E97" s="240"/>
      <c r="F97" s="240"/>
      <c r="G97" s="240"/>
      <c r="H97" s="244">
        <v>2.38</v>
      </c>
      <c r="I97" s="245">
        <v>2.48</v>
      </c>
      <c r="J97" s="245">
        <v>2.77</v>
      </c>
      <c r="K97" s="245">
        <v>2.96</v>
      </c>
      <c r="L97" s="245">
        <v>2.74</v>
      </c>
      <c r="M97" s="245">
        <v>1.92</v>
      </c>
      <c r="N97" s="245">
        <v>1.9</v>
      </c>
      <c r="O97" s="245">
        <v>1.89</v>
      </c>
      <c r="P97" s="245">
        <v>1.79</v>
      </c>
      <c r="Q97" s="245">
        <v>1.88</v>
      </c>
      <c r="R97" s="245">
        <v>1.75</v>
      </c>
      <c r="S97" s="245">
        <v>1.79</v>
      </c>
      <c r="T97" s="245">
        <v>1.78</v>
      </c>
      <c r="U97" s="245">
        <v>1.92</v>
      </c>
      <c r="V97" s="245">
        <v>2.0699999999999998</v>
      </c>
      <c r="W97" s="245">
        <v>2.14</v>
      </c>
      <c r="X97" s="245">
        <v>2.2400000000000002</v>
      </c>
      <c r="Y97" s="246">
        <v>2.09</v>
      </c>
      <c r="Z97" s="198"/>
      <c r="AA97" s="198"/>
    </row>
    <row r="98" spans="1:27" ht="15" thickBot="1" x14ac:dyDescent="0.4">
      <c r="A98" s="242">
        <v>20</v>
      </c>
      <c r="B98" s="247" t="s">
        <v>156</v>
      </c>
      <c r="C98" s="248"/>
      <c r="D98" s="248"/>
      <c r="E98" s="248"/>
      <c r="F98" s="248"/>
      <c r="G98" s="248"/>
      <c r="H98" s="93">
        <v>0.94</v>
      </c>
      <c r="I98" s="94">
        <v>0.94</v>
      </c>
      <c r="J98" s="94">
        <v>0.94</v>
      </c>
      <c r="K98" s="94">
        <v>0.94</v>
      </c>
      <c r="L98" s="94">
        <v>0.94</v>
      </c>
      <c r="M98" s="94">
        <v>0.94</v>
      </c>
      <c r="N98" s="94">
        <v>0.94</v>
      </c>
      <c r="O98" s="94">
        <v>0.94</v>
      </c>
      <c r="P98" s="94">
        <v>0.94</v>
      </c>
      <c r="Q98" s="94">
        <v>0.94</v>
      </c>
      <c r="R98" s="94">
        <v>0.94</v>
      </c>
      <c r="S98" s="94">
        <v>0.94</v>
      </c>
      <c r="T98" s="94">
        <v>0.94</v>
      </c>
      <c r="U98" s="94">
        <v>0.94</v>
      </c>
      <c r="V98" s="94">
        <v>0.94</v>
      </c>
      <c r="W98" s="94">
        <v>0.94</v>
      </c>
      <c r="X98" s="94">
        <v>0.94</v>
      </c>
      <c r="Y98" s="95">
        <v>0.94</v>
      </c>
      <c r="Z98" s="198"/>
      <c r="AA98" s="198"/>
    </row>
    <row r="99" spans="1:27" ht="15" thickBot="1" x14ac:dyDescent="0.4">
      <c r="A99" s="239">
        <v>21</v>
      </c>
      <c r="B99" s="240" t="s">
        <v>157</v>
      </c>
      <c r="C99" s="240"/>
      <c r="D99" s="240"/>
      <c r="E99" s="240"/>
      <c r="F99" s="240"/>
      <c r="G99" s="240"/>
      <c r="H99" s="249">
        <v>22.29</v>
      </c>
      <c r="I99" s="250">
        <v>22.01</v>
      </c>
      <c r="J99" s="250">
        <v>22.1</v>
      </c>
      <c r="K99" s="250">
        <v>22.78</v>
      </c>
      <c r="L99" s="250">
        <v>22.88</v>
      </c>
      <c r="M99" s="250">
        <v>22.48</v>
      </c>
      <c r="N99" s="250">
        <v>22.62</v>
      </c>
      <c r="O99" s="250">
        <v>22.57</v>
      </c>
      <c r="P99" s="250">
        <v>22.23</v>
      </c>
      <c r="Q99" s="250">
        <v>22.54</v>
      </c>
      <c r="R99" s="250">
        <v>22.58</v>
      </c>
      <c r="S99" s="250">
        <v>22.46</v>
      </c>
      <c r="T99" s="250">
        <v>22.53</v>
      </c>
      <c r="U99" s="250">
        <v>21.58</v>
      </c>
      <c r="V99" s="250">
        <v>21.78</v>
      </c>
      <c r="W99" s="250">
        <v>20.12</v>
      </c>
      <c r="X99" s="250">
        <v>20.54</v>
      </c>
      <c r="Y99" s="251">
        <v>19.53</v>
      </c>
      <c r="Z99" s="198"/>
      <c r="AA99" s="198"/>
    </row>
    <row r="100" spans="1:27" ht="15" thickBot="1" x14ac:dyDescent="0.4">
      <c r="A100" s="239">
        <v>22</v>
      </c>
      <c r="B100" s="252" t="s">
        <v>158</v>
      </c>
      <c r="C100" s="240"/>
      <c r="D100" s="240"/>
      <c r="E100" s="240"/>
      <c r="F100" s="240"/>
      <c r="G100" s="240"/>
      <c r="H100" s="179">
        <v>23.31</v>
      </c>
      <c r="I100" s="180">
        <v>23.33</v>
      </c>
      <c r="J100" s="180">
        <v>23.36</v>
      </c>
      <c r="K100" s="180">
        <v>23.02</v>
      </c>
      <c r="L100" s="180">
        <v>22.61</v>
      </c>
      <c r="M100" s="180">
        <v>19.18</v>
      </c>
      <c r="N100" s="180">
        <v>23.79</v>
      </c>
      <c r="O100" s="180">
        <v>23.84</v>
      </c>
      <c r="P100" s="180">
        <v>23.91</v>
      </c>
      <c r="Q100" s="180">
        <v>23.91</v>
      </c>
      <c r="R100" s="180">
        <v>24.01</v>
      </c>
      <c r="S100" s="180">
        <v>23.92</v>
      </c>
      <c r="T100" s="180">
        <v>23.8</v>
      </c>
      <c r="U100" s="180">
        <v>23.04</v>
      </c>
      <c r="V100" s="180">
        <v>22.61</v>
      </c>
      <c r="W100" s="180">
        <v>22.07</v>
      </c>
      <c r="X100" s="180">
        <v>21.61</v>
      </c>
      <c r="Y100" s="181">
        <v>21.09</v>
      </c>
      <c r="Z100" s="198"/>
      <c r="AA100" s="198"/>
    </row>
    <row r="101" spans="1:27" ht="15" thickBot="1" x14ac:dyDescent="0.4">
      <c r="A101" s="239">
        <v>23</v>
      </c>
      <c r="B101" s="248" t="s">
        <v>159</v>
      </c>
      <c r="C101" s="240"/>
      <c r="D101" s="240"/>
      <c r="E101" s="240"/>
      <c r="F101" s="240"/>
      <c r="G101" s="240"/>
      <c r="H101" s="93">
        <v>0.18</v>
      </c>
      <c r="I101" s="94">
        <v>0.18</v>
      </c>
      <c r="J101" s="94">
        <v>0.18</v>
      </c>
      <c r="K101" s="94">
        <v>0.18</v>
      </c>
      <c r="L101" s="94">
        <v>0.18</v>
      </c>
      <c r="M101" s="94">
        <v>0.18</v>
      </c>
      <c r="N101" s="94">
        <v>0.18</v>
      </c>
      <c r="O101" s="94">
        <v>0.18</v>
      </c>
      <c r="P101" s="94">
        <v>0.18</v>
      </c>
      <c r="Q101" s="94">
        <v>0.18</v>
      </c>
      <c r="R101" s="94">
        <v>0.18</v>
      </c>
      <c r="S101" s="94">
        <v>0.18</v>
      </c>
      <c r="T101" s="94">
        <v>0.18</v>
      </c>
      <c r="U101" s="94">
        <v>0.18</v>
      </c>
      <c r="V101" s="94">
        <v>0.18</v>
      </c>
      <c r="W101" s="94">
        <v>0.18</v>
      </c>
      <c r="X101" s="94">
        <v>0.18</v>
      </c>
      <c r="Y101" s="95">
        <v>0.18</v>
      </c>
      <c r="Z101" s="198"/>
      <c r="AA101" s="198"/>
    </row>
    <row r="102" spans="1:27" ht="15" thickBot="1" x14ac:dyDescent="0.4">
      <c r="A102" s="253">
        <v>24</v>
      </c>
      <c r="B102" s="254" t="s">
        <v>160</v>
      </c>
      <c r="C102" s="240"/>
      <c r="D102" s="240"/>
      <c r="E102" s="240"/>
      <c r="F102" s="240"/>
      <c r="G102" s="240"/>
      <c r="H102" s="249">
        <v>23.13</v>
      </c>
      <c r="I102" s="250">
        <v>23.15</v>
      </c>
      <c r="J102" s="250">
        <v>23.18</v>
      </c>
      <c r="K102" s="250">
        <v>22.84</v>
      </c>
      <c r="L102" s="250">
        <v>22.43</v>
      </c>
      <c r="M102" s="250">
        <v>19</v>
      </c>
      <c r="N102" s="250">
        <v>23.61</v>
      </c>
      <c r="O102" s="250">
        <v>23.66</v>
      </c>
      <c r="P102" s="250">
        <v>23.73</v>
      </c>
      <c r="Q102" s="250">
        <v>23.73</v>
      </c>
      <c r="R102" s="250">
        <v>23.83</v>
      </c>
      <c r="S102" s="250">
        <v>23.74</v>
      </c>
      <c r="T102" s="250">
        <v>23.62</v>
      </c>
      <c r="U102" s="250">
        <v>22.86</v>
      </c>
      <c r="V102" s="250">
        <v>22.43</v>
      </c>
      <c r="W102" s="250">
        <v>21.89</v>
      </c>
      <c r="X102" s="250">
        <v>21.43</v>
      </c>
      <c r="Y102" s="251">
        <v>20.91</v>
      </c>
      <c r="Z102" s="198"/>
      <c r="AA102" s="198"/>
    </row>
    <row r="103" spans="1:27" ht="15" thickBot="1" x14ac:dyDescent="0.4">
      <c r="A103" s="255">
        <v>25</v>
      </c>
      <c r="B103" s="256" t="s">
        <v>161</v>
      </c>
      <c r="C103" s="257"/>
      <c r="D103" s="257"/>
      <c r="E103" s="257"/>
      <c r="F103" s="257"/>
      <c r="G103" s="257"/>
      <c r="H103" s="258">
        <v>-0.84</v>
      </c>
      <c r="I103" s="259">
        <v>-1.1399999999999999</v>
      </c>
      <c r="J103" s="259">
        <v>-1.08</v>
      </c>
      <c r="K103" s="259">
        <v>-0.06</v>
      </c>
      <c r="L103" s="259">
        <v>0.45</v>
      </c>
      <c r="M103" s="259">
        <v>3.48</v>
      </c>
      <c r="N103" s="259">
        <v>-0.99</v>
      </c>
      <c r="O103" s="259">
        <v>-1.0900000000000001</v>
      </c>
      <c r="P103" s="259">
        <v>-1.5</v>
      </c>
      <c r="Q103" s="259">
        <v>-1.19</v>
      </c>
      <c r="R103" s="259">
        <v>-1.25</v>
      </c>
      <c r="S103" s="259">
        <v>-1.28</v>
      </c>
      <c r="T103" s="259">
        <v>-1.0900000000000001</v>
      </c>
      <c r="U103" s="259">
        <v>-1.28</v>
      </c>
      <c r="V103" s="259">
        <v>-0.65</v>
      </c>
      <c r="W103" s="259">
        <v>-1.77</v>
      </c>
      <c r="X103" s="259">
        <v>-0.89</v>
      </c>
      <c r="Y103" s="260">
        <v>-1.38</v>
      </c>
      <c r="Z103" s="198"/>
      <c r="AA103" s="198"/>
    </row>
    <row r="104" spans="1:27" ht="15" thickBot="1" x14ac:dyDescent="0.4">
      <c r="A104" s="239" t="s">
        <v>19</v>
      </c>
      <c r="B104" s="252" t="s">
        <v>162</v>
      </c>
      <c r="C104" s="240"/>
      <c r="D104" s="240"/>
      <c r="E104" s="240"/>
      <c r="F104" s="240"/>
      <c r="G104" s="240"/>
      <c r="H104" s="179">
        <v>23.82</v>
      </c>
      <c r="I104" s="180">
        <v>23.82</v>
      </c>
      <c r="J104" s="180">
        <v>23.82</v>
      </c>
      <c r="K104" s="180">
        <v>23.45</v>
      </c>
      <c r="L104" s="180">
        <v>22.99</v>
      </c>
      <c r="M104" s="180">
        <v>19.47</v>
      </c>
      <c r="N104" s="180">
        <v>24.1</v>
      </c>
      <c r="O104" s="180">
        <v>24.1</v>
      </c>
      <c r="P104" s="180">
        <v>24.1</v>
      </c>
      <c r="Q104" s="180">
        <v>24.01</v>
      </c>
      <c r="R104" s="180">
        <v>24.01</v>
      </c>
      <c r="S104" s="180">
        <v>23.92</v>
      </c>
      <c r="T104" s="180">
        <v>23.92</v>
      </c>
      <c r="U104" s="180">
        <v>23.27</v>
      </c>
      <c r="V104" s="180">
        <v>22.99</v>
      </c>
      <c r="W104" s="180">
        <v>22.62</v>
      </c>
      <c r="X104" s="180">
        <v>22.34</v>
      </c>
      <c r="Y104" s="181">
        <v>22.06</v>
      </c>
      <c r="Z104" s="9"/>
      <c r="AA104" s="9"/>
    </row>
    <row r="105" spans="1:27" ht="15" thickBot="1" x14ac:dyDescent="0.4">
      <c r="A105" s="239" t="s">
        <v>20</v>
      </c>
      <c r="B105" s="248" t="s">
        <v>137</v>
      </c>
      <c r="C105" s="240"/>
      <c r="D105" s="240"/>
      <c r="E105" s="240"/>
      <c r="F105" s="240"/>
      <c r="G105" s="240"/>
      <c r="H105" s="261">
        <v>17</v>
      </c>
      <c r="I105" s="262">
        <v>17</v>
      </c>
      <c r="J105" s="262">
        <v>17</v>
      </c>
      <c r="K105" s="262">
        <v>17</v>
      </c>
      <c r="L105" s="262">
        <v>17</v>
      </c>
      <c r="M105" s="262">
        <v>18</v>
      </c>
      <c r="N105" s="262">
        <v>18</v>
      </c>
      <c r="O105" s="262">
        <v>18</v>
      </c>
      <c r="P105" s="262">
        <v>18</v>
      </c>
      <c r="Q105" s="262">
        <v>19</v>
      </c>
      <c r="R105" s="262">
        <v>19</v>
      </c>
      <c r="S105" s="262">
        <v>19</v>
      </c>
      <c r="T105" s="262">
        <v>19</v>
      </c>
      <c r="U105" s="262">
        <v>20</v>
      </c>
      <c r="V105" s="262">
        <v>20</v>
      </c>
      <c r="W105" s="262">
        <v>20</v>
      </c>
      <c r="X105" s="262">
        <v>20</v>
      </c>
      <c r="Y105" s="263">
        <v>20</v>
      </c>
      <c r="Z105" s="9"/>
      <c r="AA105" s="9"/>
    </row>
    <row r="106" spans="1:27" ht="15" thickBot="1" x14ac:dyDescent="0.4">
      <c r="A106" s="264"/>
      <c r="B106" s="265"/>
      <c r="C106" s="266"/>
      <c r="D106" s="266"/>
      <c r="E106" s="266"/>
      <c r="F106" s="266"/>
      <c r="G106" s="266"/>
      <c r="H106" s="267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  <c r="W106" s="268"/>
      <c r="X106" s="268"/>
      <c r="Y106" s="269"/>
      <c r="Z106" s="198"/>
      <c r="AA106" s="198"/>
    </row>
    <row r="107" spans="1:27" ht="15" thickBot="1" x14ac:dyDescent="0.4">
      <c r="A107" s="270"/>
      <c r="B107" s="271" t="s">
        <v>163</v>
      </c>
      <c r="C107" s="272"/>
      <c r="D107" s="272"/>
      <c r="E107" s="272"/>
      <c r="F107" s="272"/>
      <c r="G107" s="273"/>
      <c r="H107" s="274"/>
      <c r="I107" s="275"/>
      <c r="J107" s="275"/>
      <c r="K107" s="275"/>
      <c r="L107" s="275"/>
      <c r="M107" s="275"/>
      <c r="N107" s="275"/>
      <c r="O107" s="275"/>
      <c r="P107" s="275"/>
      <c r="Q107" s="275"/>
      <c r="R107" s="275"/>
      <c r="S107" s="275"/>
      <c r="T107" s="275"/>
      <c r="U107" s="275"/>
      <c r="V107" s="275"/>
      <c r="W107" s="275"/>
      <c r="X107" s="275"/>
      <c r="Y107" s="276"/>
      <c r="Z107" s="9"/>
      <c r="AA107" s="9"/>
    </row>
    <row r="108" spans="1:27" ht="15" thickBot="1" x14ac:dyDescent="0.4">
      <c r="A108" s="277">
        <v>31</v>
      </c>
      <c r="B108" s="278" t="s">
        <v>164</v>
      </c>
      <c r="C108" s="279"/>
      <c r="D108" s="279"/>
      <c r="E108" s="279"/>
      <c r="F108" s="279"/>
      <c r="G108" s="280"/>
      <c r="H108" s="281">
        <v>0.82</v>
      </c>
      <c r="I108" s="282">
        <v>0.82</v>
      </c>
      <c r="J108" s="282">
        <v>0.82</v>
      </c>
      <c r="K108" s="282">
        <v>0.82</v>
      </c>
      <c r="L108" s="282">
        <v>0.82</v>
      </c>
      <c r="M108" s="282">
        <v>1.32</v>
      </c>
      <c r="N108" s="282">
        <v>1.32</v>
      </c>
      <c r="O108" s="282">
        <v>1.32</v>
      </c>
      <c r="P108" s="282">
        <v>1.32</v>
      </c>
      <c r="Q108" s="282">
        <v>1.32</v>
      </c>
      <c r="R108" s="282">
        <v>1.32</v>
      </c>
      <c r="S108" s="282">
        <v>1.32</v>
      </c>
      <c r="T108" s="282">
        <v>1.32</v>
      </c>
      <c r="U108" s="282">
        <v>1.32</v>
      </c>
      <c r="V108" s="282">
        <v>1.32</v>
      </c>
      <c r="W108" s="282">
        <v>1.32</v>
      </c>
      <c r="X108" s="282">
        <v>1.32</v>
      </c>
      <c r="Y108" s="283">
        <v>1.32</v>
      </c>
      <c r="Z108" s="9"/>
      <c r="AA108" s="9"/>
    </row>
    <row r="109" spans="1:27" ht="15" thickBot="1" x14ac:dyDescent="0.4">
      <c r="A109" s="277">
        <v>32</v>
      </c>
      <c r="B109" s="278" t="s">
        <v>165</v>
      </c>
      <c r="C109" s="279"/>
      <c r="D109" s="279"/>
      <c r="E109" s="279"/>
      <c r="F109" s="279"/>
      <c r="G109" s="284"/>
      <c r="H109" s="281">
        <v>0.5</v>
      </c>
      <c r="I109" s="282">
        <v>0.5</v>
      </c>
      <c r="J109" s="282">
        <v>0.5</v>
      </c>
      <c r="K109" s="282">
        <v>0.5</v>
      </c>
      <c r="L109" s="282">
        <v>0.5</v>
      </c>
      <c r="M109" s="282">
        <v>0.65</v>
      </c>
      <c r="N109" s="282">
        <v>0.65</v>
      </c>
      <c r="O109" s="282">
        <v>0.65</v>
      </c>
      <c r="P109" s="282">
        <v>0.65</v>
      </c>
      <c r="Q109" s="282">
        <v>0.65</v>
      </c>
      <c r="R109" s="282">
        <v>0.65</v>
      </c>
      <c r="S109" s="282">
        <v>0.65</v>
      </c>
      <c r="T109" s="282">
        <v>0.65</v>
      </c>
      <c r="U109" s="282">
        <v>0.65</v>
      </c>
      <c r="V109" s="282">
        <v>0.65</v>
      </c>
      <c r="W109" s="282">
        <v>0.65</v>
      </c>
      <c r="X109" s="282">
        <v>0.65</v>
      </c>
      <c r="Y109" s="282">
        <v>0.65</v>
      </c>
      <c r="Z109" s="9"/>
      <c r="AA109" s="9"/>
    </row>
  </sheetData>
  <mergeCells count="19">
    <mergeCell ref="B50:G50"/>
    <mergeCell ref="H77:Y77"/>
    <mergeCell ref="B78:G79"/>
    <mergeCell ref="B80:G80"/>
    <mergeCell ref="B106:G106"/>
    <mergeCell ref="B107:G107"/>
    <mergeCell ref="H107:Y107"/>
    <mergeCell ref="N5:S5"/>
    <mergeCell ref="H6:Y6"/>
    <mergeCell ref="B7:G7"/>
    <mergeCell ref="B8:G8"/>
    <mergeCell ref="B9:G9"/>
    <mergeCell ref="B48:G49"/>
    <mergeCell ref="H3:I3"/>
    <mergeCell ref="J3:L3"/>
    <mergeCell ref="N3:S3"/>
    <mergeCell ref="H4:I4"/>
    <mergeCell ref="J4:L4"/>
    <mergeCell ref="N4:S4"/>
  </mergeCells>
  <conditionalFormatting sqref="H27:Y27">
    <cfRule type="cellIs" dxfId="23" priority="21" operator="greaterThan">
      <formula>H$26</formula>
    </cfRule>
  </conditionalFormatting>
  <conditionalFormatting sqref="H81:Y87 H91:Y93 H95:Y95">
    <cfRule type="cellIs" dxfId="22" priority="22" operator="lessThan">
      <formula>H51</formula>
    </cfRule>
  </conditionalFormatting>
  <conditionalFormatting sqref="H32:Y32">
    <cfRule type="cellIs" dxfId="21" priority="20" operator="greaterThan">
      <formula>H12</formula>
    </cfRule>
  </conditionalFormatting>
  <conditionalFormatting sqref="H33:Y38">
    <cfRule type="cellIs" dxfId="20" priority="19" operator="greaterThan">
      <formula>H14</formula>
    </cfRule>
  </conditionalFormatting>
  <conditionalFormatting sqref="H39:Y43">
    <cfRule type="cellIs" dxfId="19" priority="18" operator="greaterThan">
      <formula>H21</formula>
    </cfRule>
  </conditionalFormatting>
  <conditionalFormatting sqref="H44:Y44">
    <cfRule type="cellIs" dxfId="18" priority="17" operator="greaterThan">
      <formula>H26</formula>
    </cfRule>
  </conditionalFormatting>
  <conditionalFormatting sqref="H46:Y46">
    <cfRule type="cellIs" dxfId="17" priority="16" operator="greaterThan">
      <formula>H28</formula>
    </cfRule>
  </conditionalFormatting>
  <conditionalFormatting sqref="H51:Y51">
    <cfRule type="cellIs" dxfId="16" priority="15" operator="greaterThan">
      <formula>H12-H32</formula>
    </cfRule>
  </conditionalFormatting>
  <conditionalFormatting sqref="H52:Y57">
    <cfRule type="cellIs" dxfId="15" priority="14" operator="greaterThan">
      <formula>H14-H33</formula>
    </cfRule>
  </conditionalFormatting>
  <conditionalFormatting sqref="H58:Y63">
    <cfRule type="cellIs" dxfId="14" priority="13" operator="greaterThan">
      <formula>H21-H39</formula>
    </cfRule>
  </conditionalFormatting>
  <conditionalFormatting sqref="H65:Y65">
    <cfRule type="cellIs" dxfId="13" priority="12" operator="greaterThan">
      <formula>H28-H46</formula>
    </cfRule>
  </conditionalFormatting>
  <conditionalFormatting sqref="H81:Y81">
    <cfRule type="cellIs" dxfId="12" priority="11" operator="greaterThan">
      <formula>H12-H32</formula>
    </cfRule>
  </conditionalFormatting>
  <conditionalFormatting sqref="H82:Y87">
    <cfRule type="cellIs" dxfId="11" priority="10" operator="greaterThan">
      <formula>H14-H33</formula>
    </cfRule>
  </conditionalFormatting>
  <conditionalFormatting sqref="H88:Y93">
    <cfRule type="cellIs" dxfId="10" priority="9" operator="greaterThan">
      <formula>H21-H39</formula>
    </cfRule>
  </conditionalFormatting>
  <conditionalFormatting sqref="H95:Y95">
    <cfRule type="cellIs" dxfId="9" priority="8" operator="greaterThan">
      <formula>H28-H46</formula>
    </cfRule>
  </conditionalFormatting>
  <conditionalFormatting sqref="H100:Y100">
    <cfRule type="cellIs" dxfId="8" priority="7" operator="lessThan">
      <formula>H70</formula>
    </cfRule>
  </conditionalFormatting>
  <conditionalFormatting sqref="H101:Y101">
    <cfRule type="cellIs" dxfId="7" priority="6" operator="lessThan">
      <formula>H72</formula>
    </cfRule>
  </conditionalFormatting>
  <conditionalFormatting sqref="J3:L3">
    <cfRule type="containsBlanks" dxfId="6" priority="23">
      <formula>LEN(TRIM(J3))=0</formula>
    </cfRule>
  </conditionalFormatting>
  <conditionalFormatting sqref="H45:Y45">
    <cfRule type="cellIs" dxfId="5" priority="5" operator="greaterThan">
      <formula>H27</formula>
    </cfRule>
  </conditionalFormatting>
  <conditionalFormatting sqref="H64:Y64">
    <cfRule type="cellIs" dxfId="4" priority="4" operator="greaterThan">
      <formula>H27-H45</formula>
    </cfRule>
  </conditionalFormatting>
  <conditionalFormatting sqref="H104:Y104">
    <cfRule type="cellIs" dxfId="3" priority="3" operator="lessThan">
      <formula>H74</formula>
    </cfRule>
  </conditionalFormatting>
  <conditionalFormatting sqref="H94:Y94">
    <cfRule type="cellIs" dxfId="2" priority="2" operator="lessThan">
      <formula>H64</formula>
    </cfRule>
  </conditionalFormatting>
  <conditionalFormatting sqref="H94:Y94">
    <cfRule type="cellIs" dxfId="1" priority="1" operator="greaterThan">
      <formula>H27-H45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B13" sqref="B13"/>
    </sheetView>
  </sheetViews>
  <sheetFormatPr defaultRowHeight="14.5" x14ac:dyDescent="0.35"/>
  <cols>
    <col min="1" max="1" width="30.36328125" customWidth="1"/>
  </cols>
  <sheetData>
    <row r="1" spans="1:23" x14ac:dyDescent="0.35">
      <c r="B1" s="4" t="s">
        <v>28</v>
      </c>
    </row>
    <row r="2" spans="1:23" x14ac:dyDescent="0.35">
      <c r="A2" t="s">
        <v>0</v>
      </c>
      <c r="B2" s="286">
        <f>(SUM('Poland Data'!H14:Y14)*E22+SUM('Poland Data'!H15:Y15)*E23)/SUM('Poland Data'!H14:Y15)</f>
        <v>0.90054449987618013</v>
      </c>
    </row>
    <row r="3" spans="1:23" x14ac:dyDescent="0.35">
      <c r="A3" t="s">
        <v>1</v>
      </c>
      <c r="B3" s="3">
        <f>E24</f>
        <v>0.71591804570527973</v>
      </c>
    </row>
    <row r="4" spans="1:23" x14ac:dyDescent="0.35">
      <c r="A4" t="s">
        <v>2</v>
      </c>
      <c r="B4" s="3">
        <f>1-E42</f>
        <v>0.95</v>
      </c>
    </row>
    <row r="5" spans="1:23" x14ac:dyDescent="0.35">
      <c r="A5" t="s">
        <v>3</v>
      </c>
      <c r="B5" s="3">
        <f>E35</f>
        <v>0.66860090264345606</v>
      </c>
    </row>
    <row r="6" spans="1:23" x14ac:dyDescent="0.35">
      <c r="A6" t="s">
        <v>4</v>
      </c>
      <c r="B6" s="3">
        <f>E29</f>
        <v>5.0996465591493609E-2</v>
      </c>
    </row>
    <row r="7" spans="1:23" x14ac:dyDescent="0.35">
      <c r="A7" t="s">
        <v>5</v>
      </c>
      <c r="B7" s="3">
        <f>E31</f>
        <v>0</v>
      </c>
    </row>
    <row r="8" spans="1:23" x14ac:dyDescent="0.35">
      <c r="A8" t="s">
        <v>6</v>
      </c>
      <c r="B8" s="3">
        <f>E33</f>
        <v>0.87037037037037068</v>
      </c>
    </row>
    <row r="9" spans="1:23" x14ac:dyDescent="0.35">
      <c r="A9" t="s">
        <v>7</v>
      </c>
      <c r="B9" s="3">
        <f>E32</f>
        <v>0.89037274307280256</v>
      </c>
    </row>
    <row r="10" spans="1:23" x14ac:dyDescent="0.35">
      <c r="A10" t="s">
        <v>8</v>
      </c>
      <c r="B10" s="3">
        <f>E33</f>
        <v>0.87037037037037068</v>
      </c>
    </row>
    <row r="11" spans="1:23" x14ac:dyDescent="0.35">
      <c r="A11" t="s">
        <v>9</v>
      </c>
      <c r="B11" s="3">
        <f>1-E47</f>
        <v>0.91</v>
      </c>
    </row>
    <row r="12" spans="1:23" x14ac:dyDescent="0.35">
      <c r="A12" t="s">
        <v>1</v>
      </c>
      <c r="B12" s="3">
        <f>B11</f>
        <v>0.91</v>
      </c>
    </row>
    <row r="14" spans="1:23" ht="15" thickBot="1" x14ac:dyDescent="0.4"/>
    <row r="15" spans="1:23" x14ac:dyDescent="0.35">
      <c r="A15" s="32" t="s">
        <v>52</v>
      </c>
      <c r="B15" s="33"/>
      <c r="C15" s="33"/>
      <c r="D15" s="33"/>
      <c r="E15" s="33"/>
      <c r="F15" s="35">
        <v>42340</v>
      </c>
      <c r="G15" s="36">
        <v>42347</v>
      </c>
      <c r="H15" s="36">
        <v>42354</v>
      </c>
      <c r="I15" s="36">
        <v>42361</v>
      </c>
      <c r="J15" s="36">
        <v>42368</v>
      </c>
      <c r="K15" s="36">
        <v>42375</v>
      </c>
      <c r="L15" s="36">
        <v>42382</v>
      </c>
      <c r="M15" s="36">
        <v>42389</v>
      </c>
      <c r="N15" s="36">
        <v>42396</v>
      </c>
      <c r="O15" s="36">
        <v>42403</v>
      </c>
      <c r="P15" s="36">
        <v>42410</v>
      </c>
      <c r="Q15" s="36">
        <v>42417</v>
      </c>
      <c r="R15" s="36">
        <v>42424</v>
      </c>
      <c r="S15" s="36">
        <v>42431</v>
      </c>
      <c r="T15" s="36">
        <v>42438</v>
      </c>
      <c r="U15" s="36">
        <v>42445</v>
      </c>
      <c r="V15" s="36">
        <v>42452</v>
      </c>
      <c r="W15" s="37">
        <v>42459</v>
      </c>
    </row>
    <row r="16" spans="1:23" ht="15" thickBot="1" x14ac:dyDescent="0.4">
      <c r="A16" s="39" t="s">
        <v>53</v>
      </c>
      <c r="B16" s="40"/>
      <c r="C16" s="40"/>
      <c r="D16" s="40"/>
      <c r="E16" s="40"/>
      <c r="F16" s="42">
        <v>49</v>
      </c>
      <c r="G16" s="43">
        <v>50</v>
      </c>
      <c r="H16" s="43">
        <v>51</v>
      </c>
      <c r="I16" s="43">
        <v>52</v>
      </c>
      <c r="J16" s="43">
        <v>1</v>
      </c>
      <c r="K16" s="43">
        <v>2</v>
      </c>
      <c r="L16" s="43">
        <v>3</v>
      </c>
      <c r="M16" s="43">
        <v>4</v>
      </c>
      <c r="N16" s="43">
        <v>5</v>
      </c>
      <c r="O16" s="43">
        <v>6</v>
      </c>
      <c r="P16" s="43">
        <v>7</v>
      </c>
      <c r="Q16" s="43">
        <v>8</v>
      </c>
      <c r="R16" s="43">
        <v>9</v>
      </c>
      <c r="S16" s="43">
        <v>10</v>
      </c>
      <c r="T16" s="43">
        <v>11</v>
      </c>
      <c r="U16" s="43">
        <v>12</v>
      </c>
      <c r="V16" s="43">
        <v>13</v>
      </c>
      <c r="W16" s="44">
        <v>14</v>
      </c>
    </row>
    <row r="17" spans="1:23" ht="15" thickBot="1" x14ac:dyDescent="0.4">
      <c r="A17" s="46" t="s">
        <v>54</v>
      </c>
      <c r="B17" s="47"/>
      <c r="C17" s="47"/>
      <c r="D17" s="47"/>
      <c r="E17" s="47"/>
      <c r="F17" s="49">
        <v>0.79166666666666696</v>
      </c>
      <c r="G17" s="50">
        <v>0.79166666666666696</v>
      </c>
      <c r="H17" s="50">
        <v>0.79166666666666696</v>
      </c>
      <c r="I17" s="50">
        <v>0.79166666666666696</v>
      </c>
      <c r="J17" s="50">
        <v>0.79166666666666696</v>
      </c>
      <c r="K17" s="50">
        <v>0.79166666666666696</v>
      </c>
      <c r="L17" s="50">
        <v>0.79166666666666696</v>
      </c>
      <c r="M17" s="50">
        <v>0.79166666666666696</v>
      </c>
      <c r="N17" s="50">
        <v>0.79166666666666696</v>
      </c>
      <c r="O17" s="50">
        <v>0.79166666666666696</v>
      </c>
      <c r="P17" s="50">
        <v>0.79166666666666696</v>
      </c>
      <c r="Q17" s="50">
        <v>0.79166666666666696</v>
      </c>
      <c r="R17" s="50">
        <v>0.79166666666666696</v>
      </c>
      <c r="S17" s="50">
        <v>0.79166666666666696</v>
      </c>
      <c r="T17" s="50">
        <v>0.79166666666666696</v>
      </c>
      <c r="U17" s="50">
        <v>0.79166666666666696</v>
      </c>
      <c r="V17" s="50">
        <v>0.79166666666666696</v>
      </c>
      <c r="W17" s="50">
        <v>0.79166666666666696</v>
      </c>
    </row>
    <row r="18" spans="1:23" ht="43.5" thickBot="1" x14ac:dyDescent="0.4">
      <c r="A18" s="53" t="s">
        <v>166</v>
      </c>
      <c r="B18" s="54"/>
      <c r="C18" s="54"/>
      <c r="D18" s="54"/>
      <c r="E18" s="55" t="s">
        <v>57</v>
      </c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9"/>
    </row>
    <row r="19" spans="1:23" x14ac:dyDescent="0.35">
      <c r="A19" s="61" t="s">
        <v>59</v>
      </c>
      <c r="B19" s="62"/>
      <c r="C19" s="62"/>
      <c r="D19" s="62"/>
      <c r="E19" s="63"/>
      <c r="F19" s="65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7"/>
      <c r="V19" s="67"/>
      <c r="W19" s="68"/>
    </row>
    <row r="20" spans="1:23" x14ac:dyDescent="0.35">
      <c r="A20" s="70" t="s">
        <v>60</v>
      </c>
      <c r="B20" s="71"/>
      <c r="C20" s="71"/>
      <c r="D20" s="71"/>
      <c r="E20" s="72"/>
      <c r="F20" s="74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6"/>
    </row>
    <row r="21" spans="1:23" x14ac:dyDescent="0.35">
      <c r="A21" s="70" t="s">
        <v>61</v>
      </c>
      <c r="B21" s="71"/>
      <c r="C21" s="71"/>
      <c r="D21" s="71"/>
      <c r="E21" s="77"/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1"/>
    </row>
    <row r="22" spans="1:23" x14ac:dyDescent="0.35">
      <c r="A22" s="70" t="s">
        <v>62</v>
      </c>
      <c r="B22" s="71"/>
      <c r="C22" s="71"/>
      <c r="D22" s="71"/>
      <c r="E22" s="72">
        <f>AVERAGE(F22:W22)</f>
        <v>0.94392206233607778</v>
      </c>
      <c r="F22" s="285">
        <f>('Poland Data'!H14-'Poland Data'!H82)/'Poland Data'!H14</f>
        <v>0.93015133876600697</v>
      </c>
      <c r="G22" s="285">
        <f>('Poland Data'!I14-'Poland Data'!I82)/'Poland Data'!I14</f>
        <v>0.92665890570430731</v>
      </c>
      <c r="H22" s="285">
        <f>('Poland Data'!J14-'Poland Data'!J82)/'Poland Data'!J14</f>
        <v>0.92898719441210709</v>
      </c>
      <c r="I22" s="285">
        <f>('Poland Data'!K14-'Poland Data'!K82)/'Poland Data'!K14</f>
        <v>0.96283391405342622</v>
      </c>
      <c r="J22" s="285">
        <f>('Poland Data'!L14-'Poland Data'!L82)/'Poland Data'!L14</f>
        <v>0.96747967479674801</v>
      </c>
      <c r="K22" s="285">
        <f>('Poland Data'!M14-'Poland Data'!M82)/'Poland Data'!M14</f>
        <v>0.95888754534461917</v>
      </c>
      <c r="L22" s="285">
        <f>('Poland Data'!N14-'Poland Data'!N82)/'Poland Data'!N14</f>
        <v>0.95525997581620314</v>
      </c>
      <c r="M22" s="285">
        <f>('Poland Data'!O14-'Poland Data'!O82)/'Poland Data'!O14</f>
        <v>0.95767835550181379</v>
      </c>
      <c r="N22" s="285">
        <f>('Poland Data'!P14-'Poland Data'!P82)/'Poland Data'!P14</f>
        <v>0.95163240628778711</v>
      </c>
      <c r="O22" s="285">
        <f>('Poland Data'!Q14-'Poland Data'!Q82)/'Poland Data'!Q14</f>
        <v>0.94558645707376054</v>
      </c>
      <c r="P22" s="285">
        <f>('Poland Data'!R14-'Poland Data'!R82)/'Poland Data'!R14</f>
        <v>0.94558645707376054</v>
      </c>
      <c r="Q22" s="285">
        <f>('Poland Data'!S14-'Poland Data'!S82)/'Poland Data'!S14</f>
        <v>0.94437726723095528</v>
      </c>
      <c r="R22" s="285">
        <f>('Poland Data'!T14-'Poland Data'!T82)/'Poland Data'!T14</f>
        <v>0.95163240628778711</v>
      </c>
      <c r="S22" s="285">
        <f>('Poland Data'!U14-'Poland Data'!U82)/'Poland Data'!U14</f>
        <v>0.91656590084643297</v>
      </c>
      <c r="T22" s="285">
        <f>('Poland Data'!V14-'Poland Data'!V82)/'Poland Data'!V14</f>
        <v>0.94921402660217657</v>
      </c>
      <c r="U22" s="285">
        <f>('Poland Data'!W14-'Poland Data'!W82)/'Poland Data'!W14</f>
        <v>0.89238210399032647</v>
      </c>
      <c r="V22" s="285">
        <f>('Poland Data'!X14-'Poland Data'!X82)/'Poland Data'!X14</f>
        <v>0.95405078597339787</v>
      </c>
      <c r="W22" s="285">
        <f>('Poland Data'!Y14-'Poland Data'!Y82)/'Poland Data'!Y14</f>
        <v>0.95163240628778711</v>
      </c>
    </row>
    <row r="23" spans="1:23" x14ac:dyDescent="0.35">
      <c r="A23" s="70" t="s">
        <v>64</v>
      </c>
      <c r="B23" s="71"/>
      <c r="C23" s="71"/>
      <c r="D23" s="71"/>
      <c r="E23" s="72">
        <f t="shared" ref="E23:E24" si="0">AVERAGE(F23:W23)</f>
        <v>0.87937750957005745</v>
      </c>
      <c r="F23" s="285">
        <f>('Poland Data'!H15-'Poland Data'!H83)/'Poland Data'!H15</f>
        <v>0.87399309551208293</v>
      </c>
      <c r="G23" s="285">
        <f>('Poland Data'!I15-'Poland Data'!I83)/'Poland Data'!I15</f>
        <v>0.87571921749136938</v>
      </c>
      <c r="H23" s="285">
        <f>('Poland Data'!J15-'Poland Data'!J83)/'Poland Data'!J15</f>
        <v>0.87686996547756035</v>
      </c>
      <c r="I23" s="285">
        <f>('Poland Data'!K15-'Poland Data'!K83)/'Poland Data'!K15</f>
        <v>0.88837744533947072</v>
      </c>
      <c r="J23" s="285">
        <f>('Poland Data'!L15-'Poland Data'!L83)/'Poland Data'!L15</f>
        <v>0.8889528193325662</v>
      </c>
      <c r="K23" s="285">
        <f>('Poland Data'!M15-'Poland Data'!M83)/'Poland Data'!M15</f>
        <v>0.88732394366197187</v>
      </c>
      <c r="L23" s="285">
        <f>('Poland Data'!N15-'Poland Data'!N83)/'Poland Data'!N15</f>
        <v>0.89260563380281688</v>
      </c>
      <c r="M23" s="285">
        <f>('Poland Data'!O15-'Poland Data'!O83)/'Poland Data'!O15</f>
        <v>0.88967136150234749</v>
      </c>
      <c r="N23" s="285">
        <f>('Poland Data'!P15-'Poland Data'!P83)/'Poland Data'!P15</f>
        <v>0.88673708920187799</v>
      </c>
      <c r="O23" s="285">
        <f>('Poland Data'!Q15-'Poland Data'!Q83)/'Poland Data'!Q15</f>
        <v>0.88673708920187799</v>
      </c>
      <c r="P23" s="285">
        <f>('Poland Data'!R15-'Poland Data'!R83)/'Poland Data'!R15</f>
        <v>0.88791079812206575</v>
      </c>
      <c r="Q23" s="285">
        <f>('Poland Data'!S15-'Poland Data'!S83)/'Poland Data'!S15</f>
        <v>0.892018779342723</v>
      </c>
      <c r="R23" s="285">
        <f>('Poland Data'!T15-'Poland Data'!T83)/'Poland Data'!T15</f>
        <v>0.8890845070422535</v>
      </c>
      <c r="S23" s="285">
        <f>('Poland Data'!U15-'Poland Data'!U83)/'Poland Data'!U15</f>
        <v>0.86795774647887325</v>
      </c>
      <c r="T23" s="285">
        <f>('Poland Data'!V15-'Poland Data'!V83)/'Poland Data'!V15</f>
        <v>0.87558685446009388</v>
      </c>
      <c r="U23" s="285">
        <f>('Poland Data'!W15-'Poland Data'!W83)/'Poland Data'!W15</f>
        <v>0.84213615023474175</v>
      </c>
      <c r="V23" s="285">
        <f>('Poland Data'!X15-'Poland Data'!X83)/'Poland Data'!X15</f>
        <v>0.86561032863849774</v>
      </c>
      <c r="W23" s="285">
        <f>('Poland Data'!Y15-'Poland Data'!Y83)/'Poland Data'!Y15</f>
        <v>0.86150234741784038</v>
      </c>
    </row>
    <row r="24" spans="1:23" x14ac:dyDescent="0.35">
      <c r="A24" s="70" t="s">
        <v>65</v>
      </c>
      <c r="B24" s="71"/>
      <c r="C24" s="71"/>
      <c r="D24" s="71"/>
      <c r="E24" s="72">
        <f t="shared" si="0"/>
        <v>0.71591804570527973</v>
      </c>
      <c r="F24" s="285">
        <f>('Poland Data'!H16-'Poland Data'!H84)/'Poland Data'!H16</f>
        <v>0.73404255319148937</v>
      </c>
      <c r="G24" s="285">
        <f>('Poland Data'!I16-'Poland Data'!I84)/'Poland Data'!I16</f>
        <v>0.75531914893617025</v>
      </c>
      <c r="H24" s="285">
        <f>('Poland Data'!J16-'Poland Data'!J84)/'Poland Data'!J16</f>
        <v>0.73404255319148937</v>
      </c>
      <c r="I24" s="285">
        <f>('Poland Data'!K16-'Poland Data'!K84)/'Poland Data'!K16</f>
        <v>0.6914893617021276</v>
      </c>
      <c r="J24" s="285">
        <f>('Poland Data'!L16-'Poland Data'!L84)/'Poland Data'!L16</f>
        <v>0.63829787234042545</v>
      </c>
      <c r="K24" s="285">
        <f>('Poland Data'!M16-'Poland Data'!M84)/'Poland Data'!M16</f>
        <v>0.75</v>
      </c>
      <c r="L24" s="285">
        <f>('Poland Data'!N16-'Poland Data'!N84)/'Poland Data'!N16</f>
        <v>0.77777777777777779</v>
      </c>
      <c r="M24" s="285">
        <f>('Poland Data'!O16-'Poland Data'!O84)/'Poland Data'!O16</f>
        <v>0.7592592592592593</v>
      </c>
      <c r="N24" s="285">
        <f>('Poland Data'!P16-'Poland Data'!P84)/'Poland Data'!P16</f>
        <v>0.7407407407407407</v>
      </c>
      <c r="O24" s="285">
        <f>('Poland Data'!Q16-'Poland Data'!Q84)/'Poland Data'!Q16</f>
        <v>0.73148148148148151</v>
      </c>
      <c r="P24" s="285">
        <f>('Poland Data'!R16-'Poland Data'!R84)/'Poland Data'!R16</f>
        <v>0.72222222222222221</v>
      </c>
      <c r="Q24" s="285">
        <f>('Poland Data'!S16-'Poland Data'!S84)/'Poland Data'!S16</f>
        <v>0.73148148148148151</v>
      </c>
      <c r="R24" s="285">
        <f>('Poland Data'!T16-'Poland Data'!T84)/'Poland Data'!T16</f>
        <v>0.73148148148148151</v>
      </c>
      <c r="S24" s="285">
        <f>('Poland Data'!U16-'Poland Data'!U84)/'Poland Data'!U16</f>
        <v>0.7407407407407407</v>
      </c>
      <c r="T24" s="285">
        <f>('Poland Data'!V16-'Poland Data'!V84)/'Poland Data'!V16</f>
        <v>0.71296296296296291</v>
      </c>
      <c r="U24" s="285">
        <f>('Poland Data'!W16-'Poland Data'!W84)/'Poland Data'!W16</f>
        <v>0.67592592592592593</v>
      </c>
      <c r="V24" s="285">
        <f>('Poland Data'!X16-'Poland Data'!X84)/'Poland Data'!X16</f>
        <v>0.63888888888888895</v>
      </c>
      <c r="W24" s="285">
        <f>('Poland Data'!Y16-'Poland Data'!Y84)/'Poland Data'!Y16</f>
        <v>0.62037037037037046</v>
      </c>
    </row>
    <row r="25" spans="1:23" x14ac:dyDescent="0.35">
      <c r="A25" s="70" t="s">
        <v>67</v>
      </c>
      <c r="B25" s="71"/>
      <c r="C25" s="71"/>
      <c r="D25" s="71"/>
      <c r="E25" s="72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</row>
    <row r="26" spans="1:23" x14ac:dyDescent="0.35">
      <c r="A26" s="70" t="s">
        <v>69</v>
      </c>
      <c r="B26" s="71"/>
      <c r="C26" s="71"/>
      <c r="D26" s="71"/>
      <c r="E26" s="72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</row>
    <row r="27" spans="1:23" x14ac:dyDescent="0.35">
      <c r="A27" s="70" t="s">
        <v>71</v>
      </c>
      <c r="B27" s="71"/>
      <c r="C27" s="71"/>
      <c r="D27" s="71"/>
      <c r="E27" s="72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</row>
    <row r="28" spans="1:23" x14ac:dyDescent="0.35">
      <c r="A28" s="70" t="s">
        <v>72</v>
      </c>
      <c r="B28" s="71"/>
      <c r="C28" s="71"/>
      <c r="D28" s="71"/>
      <c r="E28" s="84"/>
      <c r="F28" s="79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1"/>
    </row>
    <row r="29" spans="1:23" x14ac:dyDescent="0.35">
      <c r="A29" s="70" t="s">
        <v>74</v>
      </c>
      <c r="B29" s="71"/>
      <c r="C29" s="71"/>
      <c r="D29" s="71"/>
      <c r="E29" s="72">
        <f>AVERAGE(F29:W29)</f>
        <v>5.0996465591493609E-2</v>
      </c>
      <c r="F29" s="285">
        <f>('Poland Data'!H21-'Poland Data'!H88)/'Poland Data'!H21</f>
        <v>7.6744186046511551E-2</v>
      </c>
      <c r="G29" s="285">
        <f>('Poland Data'!I21-'Poland Data'!I88)/'Poland Data'!I21</f>
        <v>5.3488372093023151E-2</v>
      </c>
      <c r="H29" s="285">
        <f>('Poland Data'!J21-'Poland Data'!J88)/'Poland Data'!J21</f>
        <v>4.4186046511627795E-2</v>
      </c>
      <c r="I29" s="285">
        <f>('Poland Data'!K21-'Poland Data'!K88)/'Poland Data'!K21</f>
        <v>4.6511627906976785E-2</v>
      </c>
      <c r="J29" s="285">
        <f>('Poland Data'!L21-'Poland Data'!L88)/'Poland Data'!L21</f>
        <v>6.2790697674418514E-2</v>
      </c>
      <c r="K29" s="285">
        <f>('Poland Data'!M21-'Poland Data'!M88)/'Poland Data'!M21</f>
        <v>5.3488372093023151E-2</v>
      </c>
      <c r="L29" s="285">
        <f>('Poland Data'!N21-'Poland Data'!N88)/'Poland Data'!N21</f>
        <v>5.1162790697674362E-2</v>
      </c>
      <c r="M29" s="285">
        <f>('Poland Data'!O21-'Poland Data'!O88)/'Poland Data'!O21</f>
        <v>5.1162790697674362E-2</v>
      </c>
      <c r="N29" s="285">
        <f>('Poland Data'!P21-'Poland Data'!P88)/'Poland Data'!P21</f>
        <v>5.1162790697674362E-2</v>
      </c>
      <c r="O29" s="285">
        <f>('Poland Data'!Q21-'Poland Data'!Q88)/'Poland Data'!Q21</f>
        <v>5.5813953488372148E-2</v>
      </c>
      <c r="P29" s="285">
        <f>('Poland Data'!R21-'Poland Data'!R88)/'Poland Data'!R21</f>
        <v>3.720930232558143E-2</v>
      </c>
      <c r="Q29" s="285">
        <f>('Poland Data'!S21-'Poland Data'!S88)/'Poland Data'!S21</f>
        <v>3.0232558139534859E-2</v>
      </c>
      <c r="R29" s="285">
        <f>('Poland Data'!T21-'Poland Data'!T88)/'Poland Data'!T21</f>
        <v>4.6511627906976785E-2</v>
      </c>
      <c r="S29" s="285">
        <f>('Poland Data'!U21-'Poland Data'!U88)/'Poland Data'!U21</f>
        <v>4.1379310344827523E-2</v>
      </c>
      <c r="T29" s="285">
        <f>('Poland Data'!V21-'Poland Data'!V88)/'Poland Data'!V21</f>
        <v>4.5977011494252713E-2</v>
      </c>
      <c r="U29" s="285">
        <f>('Poland Data'!W21-'Poland Data'!W88)/'Poland Data'!W21</f>
        <v>6.8965517241379282E-2</v>
      </c>
      <c r="V29" s="285">
        <f>('Poland Data'!X21-'Poland Data'!X88)/'Poland Data'!X21</f>
        <v>6.2068965517241288E-2</v>
      </c>
      <c r="W29" s="285">
        <f>('Poland Data'!Y21-'Poland Data'!Y88)/'Poland Data'!Y21</f>
        <v>3.9080459770114928E-2</v>
      </c>
    </row>
    <row r="30" spans="1:23" x14ac:dyDescent="0.35">
      <c r="A30" s="70" t="s">
        <v>76</v>
      </c>
      <c r="B30" s="71"/>
      <c r="C30" s="71"/>
      <c r="D30" s="71"/>
      <c r="E30" s="72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285"/>
      <c r="W30" s="285"/>
    </row>
    <row r="31" spans="1:23" x14ac:dyDescent="0.35">
      <c r="A31" s="70" t="s">
        <v>77</v>
      </c>
      <c r="B31" s="71"/>
      <c r="C31" s="71"/>
      <c r="D31" s="71"/>
      <c r="E31" s="72">
        <f t="shared" ref="E30:E36" si="1">AVERAGE(F31:W31)</f>
        <v>0</v>
      </c>
      <c r="F31" s="285">
        <f>('Poland Data'!H23-'Poland Data'!H90)/'Poland Data'!H23</f>
        <v>0</v>
      </c>
      <c r="G31" s="285">
        <f>('Poland Data'!I23-'Poland Data'!I90)/'Poland Data'!I23</f>
        <v>0</v>
      </c>
      <c r="H31" s="285">
        <f>('Poland Data'!J23-'Poland Data'!J90)/'Poland Data'!J23</f>
        <v>0</v>
      </c>
      <c r="I31" s="285">
        <f>('Poland Data'!K23-'Poland Data'!K90)/'Poland Data'!K23</f>
        <v>0</v>
      </c>
      <c r="J31" s="285">
        <f>('Poland Data'!L23-'Poland Data'!L90)/'Poland Data'!L23</f>
        <v>0</v>
      </c>
      <c r="K31" s="285">
        <f>('Poland Data'!M23-'Poland Data'!M90)/'Poland Data'!M23</f>
        <v>0</v>
      </c>
      <c r="L31" s="285">
        <f>('Poland Data'!N23-'Poland Data'!N90)/'Poland Data'!N23</f>
        <v>0</v>
      </c>
      <c r="M31" s="285">
        <f>('Poland Data'!O23-'Poland Data'!O90)/'Poland Data'!O23</f>
        <v>0</v>
      </c>
      <c r="N31" s="285">
        <f>('Poland Data'!P23-'Poland Data'!P90)/'Poland Data'!P23</f>
        <v>0</v>
      </c>
      <c r="O31" s="285">
        <f>('Poland Data'!Q23-'Poland Data'!Q90)/'Poland Data'!Q23</f>
        <v>0</v>
      </c>
      <c r="P31" s="285">
        <f>('Poland Data'!R23-'Poland Data'!R90)/'Poland Data'!R23</f>
        <v>0</v>
      </c>
      <c r="Q31" s="285">
        <f>('Poland Data'!S23-'Poland Data'!S90)/'Poland Data'!S23</f>
        <v>0</v>
      </c>
      <c r="R31" s="285">
        <f>('Poland Data'!T23-'Poland Data'!T90)/'Poland Data'!T23</f>
        <v>0</v>
      </c>
      <c r="S31" s="285">
        <f>('Poland Data'!U23-'Poland Data'!U90)/'Poland Data'!U23</f>
        <v>0</v>
      </c>
      <c r="T31" s="285">
        <f>('Poland Data'!V23-'Poland Data'!V90)/'Poland Data'!V23</f>
        <v>0</v>
      </c>
      <c r="U31" s="285">
        <f>('Poland Data'!W23-'Poland Data'!W90)/'Poland Data'!W23</f>
        <v>0</v>
      </c>
      <c r="V31" s="285">
        <f>('Poland Data'!X23-'Poland Data'!X90)/'Poland Data'!X23</f>
        <v>0</v>
      </c>
      <c r="W31" s="285">
        <f>('Poland Data'!Y23-'Poland Data'!Y90)/'Poland Data'!Y23</f>
        <v>0</v>
      </c>
    </row>
    <row r="32" spans="1:23" x14ac:dyDescent="0.35">
      <c r="A32" s="70" t="s">
        <v>79</v>
      </c>
      <c r="B32" s="71"/>
      <c r="C32" s="71"/>
      <c r="D32" s="71"/>
      <c r="E32" s="72">
        <f t="shared" si="1"/>
        <v>0.89037274307280256</v>
      </c>
      <c r="F32" s="285">
        <f>('Poland Data'!H24-'Poland Data'!H91)/'Poland Data'!H24</f>
        <v>0.8771929824561403</v>
      </c>
      <c r="G32" s="285">
        <f>('Poland Data'!I24-'Poland Data'!I91)/'Poland Data'!I24</f>
        <v>0.8771929824561403</v>
      </c>
      <c r="H32" s="285">
        <f>('Poland Data'!J24-'Poland Data'!J91)/'Poland Data'!J24</f>
        <v>0.89473684210526327</v>
      </c>
      <c r="I32" s="285">
        <f>('Poland Data'!K24-'Poland Data'!K91)/'Poland Data'!K24</f>
        <v>0.8771929824561403</v>
      </c>
      <c r="J32" s="285">
        <f>('Poland Data'!L24-'Poland Data'!L91)/'Poland Data'!L24</f>
        <v>0.89473684210526327</v>
      </c>
      <c r="K32" s="285">
        <f>('Poland Data'!M24-'Poland Data'!M91)/'Poland Data'!M24</f>
        <v>0.89655172413793116</v>
      </c>
      <c r="L32" s="285">
        <f>('Poland Data'!N24-'Poland Data'!N91)/'Poland Data'!N24</f>
        <v>0.89655172413793116</v>
      </c>
      <c r="M32" s="285">
        <f>('Poland Data'!O24-'Poland Data'!O91)/'Poland Data'!O24</f>
        <v>0.89655172413793116</v>
      </c>
      <c r="N32" s="285">
        <f>('Poland Data'!P24-'Poland Data'!P91)/'Poland Data'!P24</f>
        <v>0.89655172413793116</v>
      </c>
      <c r="O32" s="285">
        <f>('Poland Data'!Q24-'Poland Data'!Q91)/'Poland Data'!Q24</f>
        <v>0.89830508474576276</v>
      </c>
      <c r="P32" s="285">
        <f>('Poland Data'!R24-'Poland Data'!R91)/'Poland Data'!R24</f>
        <v>0.89830508474576276</v>
      </c>
      <c r="Q32" s="285">
        <f>('Poland Data'!S24-'Poland Data'!S91)/'Poland Data'!S24</f>
        <v>0.89830508474576276</v>
      </c>
      <c r="R32" s="285">
        <f>('Poland Data'!T24-'Poland Data'!T91)/'Poland Data'!T24</f>
        <v>0.89830508474576276</v>
      </c>
      <c r="S32" s="285">
        <f>('Poland Data'!U24-'Poland Data'!U91)/'Poland Data'!U24</f>
        <v>0.90163934426229519</v>
      </c>
      <c r="T32" s="285">
        <f>('Poland Data'!V24-'Poland Data'!V91)/'Poland Data'!V24</f>
        <v>0.88524590163934436</v>
      </c>
      <c r="U32" s="285">
        <f>('Poland Data'!W24-'Poland Data'!W91)/'Poland Data'!W24</f>
        <v>0.88524590163934436</v>
      </c>
      <c r="V32" s="285">
        <f>('Poland Data'!X24-'Poland Data'!X91)/'Poland Data'!X24</f>
        <v>0.88524590163934436</v>
      </c>
      <c r="W32" s="285">
        <f>('Poland Data'!Y24-'Poland Data'!Y91)/'Poland Data'!Y24</f>
        <v>0.86885245901639352</v>
      </c>
    </row>
    <row r="33" spans="1:23" x14ac:dyDescent="0.35">
      <c r="A33" s="70" t="s">
        <v>81</v>
      </c>
      <c r="B33" s="71"/>
      <c r="C33" s="71"/>
      <c r="D33" s="71"/>
      <c r="E33" s="72">
        <f t="shared" si="1"/>
        <v>0.87037037037037068</v>
      </c>
      <c r="F33" s="285">
        <f>('Poland Data'!H25-'Poland Data'!H92)/'Poland Data'!H25</f>
        <v>0.8666666666666667</v>
      </c>
      <c r="G33" s="285">
        <f>('Poland Data'!I25-'Poland Data'!I92)/'Poland Data'!I25</f>
        <v>0.8666666666666667</v>
      </c>
      <c r="H33" s="285">
        <f>('Poland Data'!J25-'Poland Data'!J92)/'Poland Data'!J25</f>
        <v>0.8666666666666667</v>
      </c>
      <c r="I33" s="285">
        <f>('Poland Data'!K25-'Poland Data'!K92)/'Poland Data'!K25</f>
        <v>0.8666666666666667</v>
      </c>
      <c r="J33" s="285">
        <f>('Poland Data'!L25-'Poland Data'!L92)/'Poland Data'!L25</f>
        <v>0.8666666666666667</v>
      </c>
      <c r="K33" s="285">
        <f>('Poland Data'!M25-'Poland Data'!M92)/'Poland Data'!M25</f>
        <v>0.8666666666666667</v>
      </c>
      <c r="L33" s="285">
        <f>('Poland Data'!N25-'Poland Data'!N92)/'Poland Data'!N25</f>
        <v>0.93333333333333324</v>
      </c>
      <c r="M33" s="285">
        <f>('Poland Data'!O25-'Poland Data'!O92)/'Poland Data'!O25</f>
        <v>0.8666666666666667</v>
      </c>
      <c r="N33" s="285">
        <f>('Poland Data'!P25-'Poland Data'!P92)/'Poland Data'!P25</f>
        <v>0.8666666666666667</v>
      </c>
      <c r="O33" s="285">
        <f>('Poland Data'!Q25-'Poland Data'!Q92)/'Poland Data'!Q25</f>
        <v>0.8666666666666667</v>
      </c>
      <c r="P33" s="285">
        <f>('Poland Data'!R25-'Poland Data'!R92)/'Poland Data'!R25</f>
        <v>0.8666666666666667</v>
      </c>
      <c r="Q33" s="285">
        <f>('Poland Data'!S25-'Poland Data'!S92)/'Poland Data'!S25</f>
        <v>0.8666666666666667</v>
      </c>
      <c r="R33" s="285">
        <f>('Poland Data'!T25-'Poland Data'!T92)/'Poland Data'!T25</f>
        <v>0.8666666666666667</v>
      </c>
      <c r="S33" s="285">
        <f>('Poland Data'!U25-'Poland Data'!U92)/'Poland Data'!U25</f>
        <v>0.8666666666666667</v>
      </c>
      <c r="T33" s="285">
        <f>('Poland Data'!V25-'Poland Data'!V92)/'Poland Data'!V25</f>
        <v>0.8666666666666667</v>
      </c>
      <c r="U33" s="285">
        <f>('Poland Data'!W25-'Poland Data'!W92)/'Poland Data'!W25</f>
        <v>0.8666666666666667</v>
      </c>
      <c r="V33" s="285">
        <f>('Poland Data'!X25-'Poland Data'!X92)/'Poland Data'!X25</f>
        <v>0.8666666666666667</v>
      </c>
      <c r="W33" s="285">
        <f>('Poland Data'!Y25-'Poland Data'!Y92)/'Poland Data'!Y25</f>
        <v>0.8666666666666667</v>
      </c>
    </row>
    <row r="34" spans="1:23" x14ac:dyDescent="0.35">
      <c r="A34" s="70" t="s">
        <v>82</v>
      </c>
      <c r="B34" s="71"/>
      <c r="C34" s="71"/>
      <c r="D34" s="71"/>
      <c r="E34" s="72">
        <f t="shared" si="1"/>
        <v>0.75957446808510631</v>
      </c>
      <c r="F34" s="285">
        <f>('Poland Data'!H26-'Poland Data'!H93)/'Poland Data'!H26</f>
        <v>0.78723404255319152</v>
      </c>
      <c r="G34" s="285">
        <f>('Poland Data'!I26-'Poland Data'!I93)/'Poland Data'!I26</f>
        <v>0.7361702127659574</v>
      </c>
      <c r="H34" s="285">
        <f>('Poland Data'!J26-'Poland Data'!J93)/'Poland Data'!J26</f>
        <v>0.70638297872340428</v>
      </c>
      <c r="I34" s="285">
        <f>('Poland Data'!K26-'Poland Data'!K93)/'Poland Data'!K26</f>
        <v>0.71489361702127663</v>
      </c>
      <c r="J34" s="285">
        <f>('Poland Data'!L26-'Poland Data'!L93)/'Poland Data'!L26</f>
        <v>0.71489361702127663</v>
      </c>
      <c r="K34" s="285">
        <f>('Poland Data'!M26-'Poland Data'!M93)/'Poland Data'!M26</f>
        <v>0.76595744680851063</v>
      </c>
      <c r="L34" s="285">
        <f>('Poland Data'!N26-'Poland Data'!N93)/'Poland Data'!N26</f>
        <v>0.77872340425531916</v>
      </c>
      <c r="M34" s="285">
        <f>('Poland Data'!O26-'Poland Data'!O93)/'Poland Data'!O26</f>
        <v>0.77446808510638299</v>
      </c>
      <c r="N34" s="285">
        <f>('Poland Data'!P26-'Poland Data'!P93)/'Poland Data'!P26</f>
        <v>0.77446808510638299</v>
      </c>
      <c r="O34" s="285">
        <f>('Poland Data'!Q26-'Poland Data'!Q93)/'Poland Data'!Q26</f>
        <v>0.77021276595744681</v>
      </c>
      <c r="P34" s="285">
        <f>('Poland Data'!R26-'Poland Data'!R93)/'Poland Data'!R26</f>
        <v>0.77872340425531916</v>
      </c>
      <c r="Q34" s="285">
        <f>('Poland Data'!S26-'Poland Data'!S93)/'Poland Data'!S26</f>
        <v>0.77872340425531916</v>
      </c>
      <c r="R34" s="285">
        <f>('Poland Data'!T26-'Poland Data'!T93)/'Poland Data'!T26</f>
        <v>0.8085106382978724</v>
      </c>
      <c r="S34" s="285">
        <f>('Poland Data'!U26-'Poland Data'!U93)/'Poland Data'!U26</f>
        <v>0.77446808510638299</v>
      </c>
      <c r="T34" s="285">
        <f>('Poland Data'!V26-'Poland Data'!V93)/'Poland Data'!V26</f>
        <v>0.77446808510638299</v>
      </c>
      <c r="U34" s="285">
        <f>('Poland Data'!W26-'Poland Data'!W93)/'Poland Data'!W26</f>
        <v>0.77021276595744681</v>
      </c>
      <c r="V34" s="285">
        <f>('Poland Data'!X26-'Poland Data'!X93)/'Poland Data'!X26</f>
        <v>0.74468085106382975</v>
      </c>
      <c r="W34" s="285">
        <f>('Poland Data'!Y26-'Poland Data'!Y93)/'Poland Data'!Y26</f>
        <v>0.71914893617021269</v>
      </c>
    </row>
    <row r="35" spans="1:23" x14ac:dyDescent="0.35">
      <c r="A35" s="89" t="s">
        <v>83</v>
      </c>
      <c r="B35" s="71"/>
      <c r="C35" s="71"/>
      <c r="D35" s="71"/>
      <c r="E35" s="72">
        <f t="shared" si="1"/>
        <v>0.66860090264345606</v>
      </c>
      <c r="F35" s="285">
        <f>('Poland Data'!H27-'Poland Data'!H94)/'Poland Data'!H27</f>
        <v>0.54545454545454553</v>
      </c>
      <c r="G35" s="285">
        <f>('Poland Data'!I27-'Poland Data'!I94)/'Poland Data'!I27</f>
        <v>0.55319148936170215</v>
      </c>
      <c r="H35" s="285">
        <f>('Poland Data'!J27-'Poland Data'!J94)/'Poland Data'!J27</f>
        <v>0.56382978723404265</v>
      </c>
      <c r="I35" s="285">
        <f>('Poland Data'!K27-'Poland Data'!K94)/'Poland Data'!K27</f>
        <v>0.58510638297872342</v>
      </c>
      <c r="J35" s="285">
        <f>('Poland Data'!L27-'Poland Data'!L94)/'Poland Data'!L27</f>
        <v>0.57446808510638292</v>
      </c>
      <c r="K35" s="285">
        <f>('Poland Data'!M27-'Poland Data'!M94)/'Poland Data'!M27</f>
        <v>0.70212765957446799</v>
      </c>
      <c r="L35" s="285">
        <f>('Poland Data'!N27-'Poland Data'!N94)/'Poland Data'!N27</f>
        <v>0.73404255319148937</v>
      </c>
      <c r="M35" s="285">
        <f>('Poland Data'!O27-'Poland Data'!O94)/'Poland Data'!O27</f>
        <v>0.72340425531914887</v>
      </c>
      <c r="N35" s="285">
        <f>('Poland Data'!P27-'Poland Data'!P94)/'Poland Data'!P27</f>
        <v>0.72340425531914887</v>
      </c>
      <c r="O35" s="285">
        <f>('Poland Data'!Q27-'Poland Data'!Q94)/'Poland Data'!Q27</f>
        <v>0.72340425531914887</v>
      </c>
      <c r="P35" s="285">
        <f>('Poland Data'!R27-'Poland Data'!R94)/'Poland Data'!R27</f>
        <v>0.73404255319148937</v>
      </c>
      <c r="Q35" s="285">
        <f>('Poland Data'!S27-'Poland Data'!S94)/'Poland Data'!S27</f>
        <v>0.73404255319148937</v>
      </c>
      <c r="R35" s="285">
        <f>('Poland Data'!T27-'Poland Data'!T94)/'Poland Data'!T27</f>
        <v>0.73404255319148937</v>
      </c>
      <c r="S35" s="285">
        <f>('Poland Data'!U27-'Poland Data'!U94)/'Poland Data'!U27</f>
        <v>0.72340425531914887</v>
      </c>
      <c r="T35" s="285">
        <f>('Poland Data'!V27-'Poland Data'!V94)/'Poland Data'!V27</f>
        <v>0.72340425531914887</v>
      </c>
      <c r="U35" s="285">
        <f>('Poland Data'!W27-'Poland Data'!W94)/'Poland Data'!W27</f>
        <v>0.71276595744680848</v>
      </c>
      <c r="V35" s="285">
        <f>('Poland Data'!X27-'Poland Data'!X94)/'Poland Data'!X27</f>
        <v>0.65957446808510634</v>
      </c>
      <c r="W35" s="285">
        <f>('Poland Data'!Y27-'Poland Data'!Y94)/'Poland Data'!Y27</f>
        <v>0.58510638297872342</v>
      </c>
    </row>
    <row r="36" spans="1:23" x14ac:dyDescent="0.35">
      <c r="A36" s="70" t="s">
        <v>84</v>
      </c>
      <c r="B36" s="71"/>
      <c r="C36" s="71"/>
      <c r="D36" s="71"/>
      <c r="E36" s="72">
        <f t="shared" si="1"/>
        <v>0.38038722737364511</v>
      </c>
      <c r="F36" s="285">
        <f>('Poland Data'!H28-'Poland Data'!H95)/'Poland Data'!H28</f>
        <v>0.40485829959514175</v>
      </c>
      <c r="G36" s="285">
        <f>('Poland Data'!I28-'Poland Data'!I95)/'Poland Data'!I28</f>
        <v>0.4129554655870446</v>
      </c>
      <c r="H36" s="285">
        <f>('Poland Data'!J28-'Poland Data'!J95)/'Poland Data'!J28</f>
        <v>0.417004048582996</v>
      </c>
      <c r="I36" s="285">
        <f>('Poland Data'!K28-'Poland Data'!K95)/'Poland Data'!K28</f>
        <v>0.4089068825910932</v>
      </c>
      <c r="J36" s="285">
        <f>('Poland Data'!L28-'Poland Data'!L95)/'Poland Data'!L28</f>
        <v>0.40485829959514175</v>
      </c>
      <c r="K36" s="285">
        <f>('Poland Data'!M28-'Poland Data'!M95)/'Poland Data'!M28</f>
        <v>0.41129032258064518</v>
      </c>
      <c r="L36" s="285">
        <f>('Poland Data'!N28-'Poland Data'!N95)/'Poland Data'!N28</f>
        <v>0.41129032258064518</v>
      </c>
      <c r="M36" s="285">
        <f>('Poland Data'!O28-'Poland Data'!O95)/'Poland Data'!O28</f>
        <v>0.41532258064516131</v>
      </c>
      <c r="N36" s="285">
        <f>('Poland Data'!P28-'Poland Data'!P95)/'Poland Data'!P28</f>
        <v>0.41532258064516131</v>
      </c>
      <c r="O36" s="285">
        <f>('Poland Data'!Q28-'Poland Data'!Q95)/'Poland Data'!Q28</f>
        <v>0.41129032258064518</v>
      </c>
      <c r="P36" s="285">
        <f>('Poland Data'!R28-'Poland Data'!R95)/'Poland Data'!R28</f>
        <v>0.39516129032258063</v>
      </c>
      <c r="Q36" s="285">
        <f>('Poland Data'!S28-'Poland Data'!S95)/'Poland Data'!S28</f>
        <v>0.37903225806451613</v>
      </c>
      <c r="R36" s="285">
        <f>('Poland Data'!T28-'Poland Data'!T95)/'Poland Data'!T28</f>
        <v>0.36290322580645157</v>
      </c>
      <c r="S36" s="285">
        <f>('Poland Data'!U28-'Poland Data'!U95)/'Poland Data'!U28</f>
        <v>0.35080645161290319</v>
      </c>
      <c r="T36" s="285">
        <f>('Poland Data'!V28-'Poland Data'!V95)/'Poland Data'!V28</f>
        <v>0.33870967741935487</v>
      </c>
      <c r="U36" s="285">
        <f>('Poland Data'!W28-'Poland Data'!W95)/'Poland Data'!W28</f>
        <v>0.32661290322580649</v>
      </c>
      <c r="V36" s="285">
        <f>('Poland Data'!X28-'Poland Data'!X95)/'Poland Data'!X28</f>
        <v>0.30241935483870969</v>
      </c>
      <c r="W36" s="285">
        <f>('Poland Data'!Y28-'Poland Data'!Y95)/'Poland Data'!Y28</f>
        <v>0.27822580645161288</v>
      </c>
    </row>
    <row r="39" spans="1:23" ht="15" thickBot="1" x14ac:dyDescent="0.4">
      <c r="A39" t="s">
        <v>167</v>
      </c>
    </row>
    <row r="40" spans="1:23" ht="43.5" thickBot="1" x14ac:dyDescent="0.4">
      <c r="A40" s="53" t="s">
        <v>56</v>
      </c>
      <c r="B40" s="54"/>
      <c r="C40" s="54"/>
      <c r="D40" s="54"/>
      <c r="E40" s="55" t="s">
        <v>57</v>
      </c>
      <c r="F40" s="56" t="s">
        <v>58</v>
      </c>
    </row>
    <row r="41" spans="1:23" x14ac:dyDescent="0.35">
      <c r="A41" s="61" t="s">
        <v>59</v>
      </c>
      <c r="B41" s="62"/>
      <c r="C41" s="62"/>
      <c r="D41" s="62"/>
      <c r="E41" s="63"/>
      <c r="F41" s="64"/>
    </row>
    <row r="42" spans="1:23" x14ac:dyDescent="0.35">
      <c r="A42" s="70" t="s">
        <v>60</v>
      </c>
      <c r="B42" s="71"/>
      <c r="C42" s="71"/>
      <c r="D42" s="71"/>
      <c r="E42" s="72">
        <v>0.05</v>
      </c>
      <c r="F42" s="73">
        <v>0.05</v>
      </c>
    </row>
    <row r="43" spans="1:23" x14ac:dyDescent="0.35">
      <c r="A43" s="70" t="s">
        <v>61</v>
      </c>
      <c r="B43" s="71"/>
      <c r="C43" s="71"/>
      <c r="D43" s="71"/>
      <c r="E43" s="77"/>
      <c r="F43" s="78"/>
    </row>
    <row r="44" spans="1:23" x14ac:dyDescent="0.35">
      <c r="A44" s="70" t="s">
        <v>62</v>
      </c>
      <c r="B44" s="71"/>
      <c r="C44" s="71"/>
      <c r="D44" s="71"/>
      <c r="E44" s="72">
        <v>0.09</v>
      </c>
      <c r="F44" s="73">
        <v>0.09</v>
      </c>
    </row>
    <row r="45" spans="1:23" x14ac:dyDescent="0.35">
      <c r="A45" s="70" t="s">
        <v>64</v>
      </c>
      <c r="B45" s="71"/>
      <c r="C45" s="71"/>
      <c r="D45" s="71"/>
      <c r="E45" s="72">
        <v>0.09</v>
      </c>
      <c r="F45" s="73">
        <v>0.09</v>
      </c>
    </row>
    <row r="46" spans="1:23" x14ac:dyDescent="0.35">
      <c r="A46" s="70" t="s">
        <v>65</v>
      </c>
      <c r="B46" s="71"/>
      <c r="C46" s="71"/>
      <c r="D46" s="71"/>
      <c r="E46" s="72">
        <v>7.0000000000000007E-2</v>
      </c>
      <c r="F46" s="73">
        <v>7.0000000000000007E-2</v>
      </c>
    </row>
    <row r="47" spans="1:23" x14ac:dyDescent="0.35">
      <c r="A47" s="70" t="s">
        <v>67</v>
      </c>
      <c r="B47" s="71"/>
      <c r="C47" s="71"/>
      <c r="D47" s="71"/>
      <c r="E47" s="72">
        <v>0.09</v>
      </c>
      <c r="F47" s="73">
        <v>0.09</v>
      </c>
    </row>
    <row r="48" spans="1:23" x14ac:dyDescent="0.35">
      <c r="A48" s="70" t="s">
        <v>69</v>
      </c>
      <c r="B48" s="71"/>
      <c r="C48" s="71"/>
      <c r="D48" s="71"/>
      <c r="E48" s="72">
        <v>0.09</v>
      </c>
      <c r="F48" s="73">
        <v>0.09</v>
      </c>
    </row>
    <row r="49" spans="1:6" x14ac:dyDescent="0.35">
      <c r="A49" s="70" t="s">
        <v>71</v>
      </c>
      <c r="B49" s="71"/>
      <c r="C49" s="71"/>
      <c r="D49" s="71"/>
      <c r="E49" s="72">
        <v>0.09</v>
      </c>
      <c r="F49" s="73">
        <v>0.09</v>
      </c>
    </row>
    <row r="50" spans="1:6" x14ac:dyDescent="0.35">
      <c r="A50" s="70" t="s">
        <v>72</v>
      </c>
      <c r="B50" s="71"/>
      <c r="C50" s="71"/>
      <c r="D50" s="71"/>
      <c r="E50" s="84"/>
      <c r="F50" s="85"/>
    </row>
    <row r="51" spans="1:6" x14ac:dyDescent="0.35">
      <c r="A51" s="70" t="s">
        <v>74</v>
      </c>
      <c r="B51" s="71"/>
      <c r="C51" s="71"/>
      <c r="D51" s="71"/>
      <c r="E51" s="72">
        <v>0</v>
      </c>
      <c r="F51" s="73">
        <v>0</v>
      </c>
    </row>
    <row r="52" spans="1:6" x14ac:dyDescent="0.35">
      <c r="A52" s="70" t="s">
        <v>76</v>
      </c>
      <c r="B52" s="71"/>
      <c r="C52" s="71"/>
      <c r="D52" s="71"/>
      <c r="E52" s="72">
        <v>0</v>
      </c>
      <c r="F52" s="73">
        <v>0</v>
      </c>
    </row>
    <row r="53" spans="1:6" x14ac:dyDescent="0.35">
      <c r="A53" s="70" t="s">
        <v>77</v>
      </c>
      <c r="B53" s="71"/>
      <c r="C53" s="71"/>
      <c r="D53" s="71"/>
      <c r="E53" s="72">
        <v>0</v>
      </c>
      <c r="F53" s="73">
        <v>0</v>
      </c>
    </row>
    <row r="54" spans="1:6" x14ac:dyDescent="0.35">
      <c r="A54" s="70" t="s">
        <v>79</v>
      </c>
      <c r="B54" s="71"/>
      <c r="C54" s="71"/>
      <c r="D54" s="71"/>
      <c r="E54" s="72">
        <v>0</v>
      </c>
      <c r="F54" s="73">
        <v>0</v>
      </c>
    </row>
    <row r="55" spans="1:6" x14ac:dyDescent="0.35">
      <c r="A55" s="70" t="s">
        <v>81</v>
      </c>
      <c r="B55" s="71"/>
      <c r="C55" s="71"/>
      <c r="D55" s="71"/>
      <c r="E55" s="72">
        <v>0</v>
      </c>
      <c r="F55" s="73">
        <v>0</v>
      </c>
    </row>
    <row r="56" spans="1:6" x14ac:dyDescent="0.35">
      <c r="A56" s="70" t="s">
        <v>82</v>
      </c>
      <c r="B56" s="71"/>
      <c r="C56" s="71"/>
      <c r="D56" s="71"/>
      <c r="E56" s="72">
        <v>0</v>
      </c>
      <c r="F56" s="73">
        <v>0</v>
      </c>
    </row>
    <row r="57" spans="1:6" x14ac:dyDescent="0.35">
      <c r="A57" s="89" t="s">
        <v>83</v>
      </c>
      <c r="B57" s="71"/>
      <c r="C57" s="71"/>
      <c r="D57" s="71"/>
      <c r="E57" s="84"/>
      <c r="F57" s="85"/>
    </row>
    <row r="58" spans="1:6" x14ac:dyDescent="0.35">
      <c r="A58" s="70" t="s">
        <v>84</v>
      </c>
      <c r="B58" s="71"/>
      <c r="C58" s="71"/>
      <c r="D58" s="71"/>
      <c r="E58" s="72">
        <v>0</v>
      </c>
      <c r="F58" s="73">
        <v>0</v>
      </c>
    </row>
  </sheetData>
  <mergeCells count="3">
    <mergeCell ref="A15:E15"/>
    <mergeCell ref="A16:E16"/>
    <mergeCell ref="A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2"/>
  <sheetViews>
    <sheetView workbookViewId="0">
      <selection activeCell="B2" sqref="B2:B12"/>
    </sheetView>
  </sheetViews>
  <sheetFormatPr defaultRowHeight="14.5" x14ac:dyDescent="0.35"/>
  <cols>
    <col min="1" max="1" width="24.26953125" customWidth="1"/>
    <col min="2" max="2" width="27.36328125" customWidth="1"/>
  </cols>
  <sheetData>
    <row r="1" spans="1:2" x14ac:dyDescent="0.35">
      <c r="B1" s="4" t="s">
        <v>28</v>
      </c>
    </row>
    <row r="2" spans="1:2" x14ac:dyDescent="0.35">
      <c r="A2" t="s">
        <v>0</v>
      </c>
      <c r="B2" s="3">
        <f>Calculations!B2</f>
        <v>0.90054449987618013</v>
      </c>
    </row>
    <row r="3" spans="1:2" x14ac:dyDescent="0.35">
      <c r="A3" t="s">
        <v>1</v>
      </c>
      <c r="B3" s="3">
        <f>Calculations!B3</f>
        <v>0.71591804570527973</v>
      </c>
    </row>
    <row r="4" spans="1:2" x14ac:dyDescent="0.35">
      <c r="A4" t="s">
        <v>2</v>
      </c>
      <c r="B4" s="3">
        <f>Calculations!B4</f>
        <v>0.95</v>
      </c>
    </row>
    <row r="5" spans="1:2" x14ac:dyDescent="0.35">
      <c r="A5" t="s">
        <v>3</v>
      </c>
      <c r="B5" s="3">
        <f>Calculations!B5</f>
        <v>0.66860090264345606</v>
      </c>
    </row>
    <row r="6" spans="1:2" x14ac:dyDescent="0.35">
      <c r="A6" t="s">
        <v>4</v>
      </c>
      <c r="B6" s="3">
        <f>Calculations!B6</f>
        <v>5.0996465591493609E-2</v>
      </c>
    </row>
    <row r="7" spans="1:2" x14ac:dyDescent="0.35">
      <c r="A7" t="s">
        <v>5</v>
      </c>
      <c r="B7" s="3">
        <f>Calculations!B7</f>
        <v>0</v>
      </c>
    </row>
    <row r="8" spans="1:2" x14ac:dyDescent="0.35">
      <c r="A8" t="s">
        <v>6</v>
      </c>
      <c r="B8" s="3">
        <f>Calculations!B8</f>
        <v>0.87037037037037068</v>
      </c>
    </row>
    <row r="9" spans="1:2" x14ac:dyDescent="0.35">
      <c r="A9" t="s">
        <v>7</v>
      </c>
      <c r="B9" s="3">
        <f>Calculations!B9</f>
        <v>0.89037274307280256</v>
      </c>
    </row>
    <row r="10" spans="1:2" x14ac:dyDescent="0.35">
      <c r="A10" t="s">
        <v>8</v>
      </c>
      <c r="B10" s="3">
        <f>Calculations!B10</f>
        <v>0.87037037037037068</v>
      </c>
    </row>
    <row r="11" spans="1:2" x14ac:dyDescent="0.35">
      <c r="A11" t="s">
        <v>9</v>
      </c>
      <c r="B11" s="3">
        <f>Calculations!B11</f>
        <v>0.91</v>
      </c>
    </row>
    <row r="12" spans="1:2" x14ac:dyDescent="0.35">
      <c r="A12" t="s">
        <v>1</v>
      </c>
      <c r="B12" s="3">
        <f>Calculations!B12</f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Poland Data</vt:lpstr>
      <vt:lpstr>Calculations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2016-03-03T23:11:17Z</dcterms:created>
  <dcterms:modified xsi:type="dcterms:W3CDTF">2016-11-09T09:52:51Z</dcterms:modified>
</cp:coreProperties>
</file>