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About" sheetId="1" r:id="rId1"/>
    <sheet name="Scaling Factors" sheetId="2" r:id="rId2"/>
  </sheets>
  <definedNames>
    <definedName name="BTU_per_gal_diesel">'Scaling Factors'!$A$26</definedName>
    <definedName name="BTU_per_gal_gasoline">'Scaling Factors'!$A$23</definedName>
    <definedName name="BTU_per_ktoe">'Scaling Factors'!$C$20</definedName>
    <definedName name="liters_per_gal">'Scaling Factors'!$A$29</definedName>
    <definedName name="miles_per_km">'Scaling Factors'!$A$20</definedName>
  </definedNames>
  <calcPr calcId="145621"/>
</workbook>
</file>

<file path=xl/calcChain.xml><?xml version="1.0" encoding="utf-8"?>
<calcChain xmlns="http://schemas.openxmlformats.org/spreadsheetml/2006/main">
  <c r="C20" i="2" l="1"/>
  <c r="B5" i="2" l="1"/>
  <c r="C5" i="2"/>
  <c r="C17" i="2" s="1"/>
  <c r="D5" i="2"/>
  <c r="E5" i="2"/>
  <c r="F5" i="2"/>
  <c r="B11" i="2"/>
  <c r="C11" i="2"/>
  <c r="D11" i="2"/>
  <c r="E11" i="2"/>
  <c r="F11" i="2"/>
  <c r="B15" i="2"/>
  <c r="C15" i="2"/>
  <c r="D15" i="2"/>
  <c r="E15" i="2"/>
  <c r="F15" i="2"/>
  <c r="B16" i="2"/>
  <c r="C16" i="2"/>
  <c r="D16" i="2"/>
  <c r="E16" i="2"/>
  <c r="F16" i="2"/>
  <c r="L15" i="2"/>
  <c r="Q15" i="2"/>
  <c r="V15" i="2"/>
  <c r="AA15" i="2"/>
  <c r="AF15" i="2"/>
  <c r="AK15" i="2"/>
  <c r="AP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G16" i="2"/>
  <c r="G15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G11" i="2"/>
  <c r="B17" i="2" l="1"/>
  <c r="F17" i="2"/>
  <c r="D17" i="2"/>
  <c r="E17" i="2"/>
  <c r="AM3" i="2"/>
  <c r="AN3" i="2"/>
  <c r="AN15" i="2" s="1"/>
  <c r="AO3" i="2"/>
  <c r="AL3" i="2"/>
  <c r="AH3" i="2"/>
  <c r="AH15" i="2" s="1"/>
  <c r="AI3" i="2"/>
  <c r="AI15" i="2" s="1"/>
  <c r="AJ3" i="2"/>
  <c r="AJ15" i="2" s="1"/>
  <c r="AG3" i="2"/>
  <c r="AC3" i="2"/>
  <c r="AD3" i="2"/>
  <c r="AE3" i="2"/>
  <c r="AB3" i="2"/>
  <c r="X3" i="2"/>
  <c r="X15" i="2" s="1"/>
  <c r="Y3" i="2"/>
  <c r="Y15" i="2" s="1"/>
  <c r="Z3" i="2"/>
  <c r="W3" i="2"/>
  <c r="S3" i="2"/>
  <c r="S15" i="2" s="1"/>
  <c r="T3" i="2"/>
  <c r="U3" i="2"/>
  <c r="R3" i="2"/>
  <c r="X5" i="2"/>
  <c r="X17" i="2" s="1"/>
  <c r="S5" i="2"/>
  <c r="S17" i="2" s="1"/>
  <c r="N3" i="2"/>
  <c r="O3" i="2"/>
  <c r="P3" i="2"/>
  <c r="M3" i="2"/>
  <c r="I3" i="2"/>
  <c r="J3" i="2"/>
  <c r="K3" i="2"/>
  <c r="H3" i="2"/>
  <c r="L5" i="2"/>
  <c r="L17" i="2" s="1"/>
  <c r="Q5" i="2"/>
  <c r="Q17" i="2" s="1"/>
  <c r="V5" i="2"/>
  <c r="V17" i="2" s="1"/>
  <c r="Y5" i="2"/>
  <c r="Y17" i="2" s="1"/>
  <c r="AA5" i="2"/>
  <c r="AA17" i="2" s="1"/>
  <c r="AF5" i="2"/>
  <c r="AF17" i="2" s="1"/>
  <c r="AH5" i="2"/>
  <c r="AH17" i="2" s="1"/>
  <c r="AI5" i="2"/>
  <c r="AI17" i="2" s="1"/>
  <c r="AJ5" i="2"/>
  <c r="AJ17" i="2" s="1"/>
  <c r="AK5" i="2"/>
  <c r="AK17" i="2" s="1"/>
  <c r="AP5" i="2"/>
  <c r="AP17" i="2" s="1"/>
  <c r="G5" i="2"/>
  <c r="G17" i="2" s="1"/>
  <c r="H5" i="2" l="1"/>
  <c r="H17" i="2" s="1"/>
  <c r="H15" i="2"/>
  <c r="AN5" i="2"/>
  <c r="AN17" i="2" s="1"/>
  <c r="K5" i="2"/>
  <c r="K17" i="2" s="1"/>
  <c r="K15" i="2"/>
  <c r="AM5" i="2"/>
  <c r="AM17" i="2" s="1"/>
  <c r="AM15" i="2"/>
  <c r="J5" i="2"/>
  <c r="J17" i="2" s="1"/>
  <c r="J15" i="2"/>
  <c r="O5" i="2"/>
  <c r="O17" i="2" s="1"/>
  <c r="O15" i="2"/>
  <c r="R5" i="2"/>
  <c r="R17" i="2" s="1"/>
  <c r="R15" i="2"/>
  <c r="W5" i="2"/>
  <c r="W17" i="2" s="1"/>
  <c r="W15" i="2"/>
  <c r="AB5" i="2"/>
  <c r="AB17" i="2" s="1"/>
  <c r="AB15" i="2"/>
  <c r="AG5" i="2"/>
  <c r="AG17" i="2" s="1"/>
  <c r="AG15" i="2"/>
  <c r="AL5" i="2"/>
  <c r="AL17" i="2" s="1"/>
  <c r="AL15" i="2"/>
  <c r="M5" i="2"/>
  <c r="M17" i="2" s="1"/>
  <c r="M15" i="2"/>
  <c r="T5" i="2"/>
  <c r="T17" i="2" s="1"/>
  <c r="T15" i="2"/>
  <c r="AD5" i="2"/>
  <c r="AD17" i="2" s="1"/>
  <c r="AD15" i="2"/>
  <c r="P5" i="2"/>
  <c r="P17" i="2" s="1"/>
  <c r="P15" i="2"/>
  <c r="AC5" i="2"/>
  <c r="AC17" i="2" s="1"/>
  <c r="AC15" i="2"/>
  <c r="I5" i="2"/>
  <c r="I17" i="2" s="1"/>
  <c r="I15" i="2"/>
  <c r="N5" i="2"/>
  <c r="N17" i="2" s="1"/>
  <c r="N15" i="2"/>
  <c r="U5" i="2"/>
  <c r="U17" i="2" s="1"/>
  <c r="U15" i="2"/>
  <c r="Z5" i="2"/>
  <c r="Z17" i="2" s="1"/>
  <c r="Z15" i="2"/>
  <c r="AE5" i="2"/>
  <c r="AE17" i="2" s="1"/>
  <c r="AE15" i="2"/>
  <c r="AO5" i="2"/>
  <c r="AO17" i="2" s="1"/>
  <c r="AO15" i="2"/>
</calcChain>
</file>

<file path=xl/sharedStrings.xml><?xml version="1.0" encoding="utf-8"?>
<sst xmlns="http://schemas.openxmlformats.org/spreadsheetml/2006/main" count="48" uniqueCount="38">
  <si>
    <t>Scaling Factors for Poland</t>
  </si>
  <si>
    <t>Per Capita GDP</t>
  </si>
  <si>
    <t>Year</t>
  </si>
  <si>
    <t>Sources:</t>
  </si>
  <si>
    <t>Central Statistical Office of Poland</t>
  </si>
  <si>
    <t>Population projection 2014-2050</t>
  </si>
  <si>
    <t>http://stat.gov.pl/en/topics/population/population-projection/population-projection-2014-2050,2,5.html</t>
  </si>
  <si>
    <t>GDP (US$)</t>
  </si>
  <si>
    <t>Population (people)</t>
  </si>
  <si>
    <t>Poland-to-U.S. Ratios</t>
  </si>
  <si>
    <t>Poland Projections</t>
  </si>
  <si>
    <t>U.S. Projections</t>
  </si>
  <si>
    <t>OECD</t>
  </si>
  <si>
    <t>https://data.oecd.org/gdp/gdp-long-term-forecast.htm</t>
  </si>
  <si>
    <t>GDP Long-Term Forecast</t>
  </si>
  <si>
    <t>U.S. Census Bureau</t>
  </si>
  <si>
    <t>National Population Projectons</t>
  </si>
  <si>
    <t>Table 1</t>
  </si>
  <si>
    <t>https://www.census.gov/population/projections/files/summary/NP2014-T1.xls</t>
  </si>
  <si>
    <t>Poland and U.S. GDP Projections</t>
  </si>
  <si>
    <t>Notes</t>
  </si>
  <si>
    <t>Projections for Poland are used to scale historical Polish values to future years.</t>
  </si>
  <si>
    <t>Poland-to-US ratios are used to scale future-year U.S. data to estimate a value for Poland</t>
  </si>
  <si>
    <t>(in the equivalent year).</t>
  </si>
  <si>
    <t>U.S. Population Projections (2015+)</t>
  </si>
  <si>
    <t>Population Estimates: National Totals (Vintage 2015)</t>
  </si>
  <si>
    <t>https://www.census.gov/popest/data/national/totals/2015/index.html</t>
  </si>
  <si>
    <t>Poland Population Projections (2016+)</t>
  </si>
  <si>
    <t>Poland Historical Population (2015 and before)</t>
  </si>
  <si>
    <t>Structure of the population by 2015</t>
  </si>
  <si>
    <t>http://stat.gov.pl/en/topics/population/population/structure-of-the-population-by-2015,7,1.html</t>
  </si>
  <si>
    <t>U.S. Historical Population (2014 and before)</t>
  </si>
  <si>
    <t>miles / km</t>
  </si>
  <si>
    <t>BTU / gal gasoline</t>
  </si>
  <si>
    <t>BTU / gal diesel</t>
  </si>
  <si>
    <t>Liters / gal</t>
  </si>
  <si>
    <t>A variety of unit conversion factors are included as well.</t>
  </si>
  <si>
    <t>BTU / ktoe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</si>
</sst>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8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11" fontId="0" fillId="0" borderId="0" xfId="0" applyNumberFormat="1"/>
    <xf numFmtId="0" fontId="1" fillId="2" borderId="0" xfId="0" applyFont="1" applyFill="1" applyAlignment="1">
      <alignment horizontal="left"/>
    </xf>
    <xf numFmtId="164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4.5" x14ac:dyDescent="0.35"/>
  <cols>
    <col min="2" max="2" width="45" style="3" customWidth="1"/>
  </cols>
  <sheetData>
    <row r="1" spans="1:2" x14ac:dyDescent="0.35">
      <c r="A1" s="1" t="s">
        <v>0</v>
      </c>
    </row>
    <row r="3" spans="1:2" x14ac:dyDescent="0.35">
      <c r="A3" s="1" t="s">
        <v>3</v>
      </c>
      <c r="B3" s="7" t="s">
        <v>27</v>
      </c>
    </row>
    <row r="4" spans="1:2" x14ac:dyDescent="0.35">
      <c r="B4" s="3" t="s">
        <v>4</v>
      </c>
    </row>
    <row r="5" spans="1:2" x14ac:dyDescent="0.35">
      <c r="B5" s="3">
        <v>2016</v>
      </c>
    </row>
    <row r="6" spans="1:2" x14ac:dyDescent="0.35">
      <c r="B6" s="3" t="s">
        <v>5</v>
      </c>
    </row>
    <row r="7" spans="1:2" x14ac:dyDescent="0.35">
      <c r="B7" s="3" t="s">
        <v>6</v>
      </c>
    </row>
    <row r="9" spans="1:2" x14ac:dyDescent="0.35">
      <c r="B9" s="7" t="s">
        <v>28</v>
      </c>
    </row>
    <row r="10" spans="1:2" x14ac:dyDescent="0.35">
      <c r="B10" s="3" t="s">
        <v>4</v>
      </c>
    </row>
    <row r="11" spans="1:2" x14ac:dyDescent="0.35">
      <c r="B11" s="3">
        <v>2016</v>
      </c>
    </row>
    <row r="12" spans="1:2" x14ac:dyDescent="0.35">
      <c r="B12" s="3" t="s">
        <v>29</v>
      </c>
    </row>
    <row r="13" spans="1:2" x14ac:dyDescent="0.35">
      <c r="B13" s="3" t="s">
        <v>30</v>
      </c>
    </row>
    <row r="15" spans="1:2" x14ac:dyDescent="0.35">
      <c r="B15" s="7" t="s">
        <v>19</v>
      </c>
    </row>
    <row r="16" spans="1:2" x14ac:dyDescent="0.35">
      <c r="B16" s="3" t="s">
        <v>12</v>
      </c>
    </row>
    <row r="17" spans="2:2" x14ac:dyDescent="0.35">
      <c r="B17" s="3">
        <v>2015</v>
      </c>
    </row>
    <row r="18" spans="2:2" x14ac:dyDescent="0.35">
      <c r="B18" s="3" t="s">
        <v>14</v>
      </c>
    </row>
    <row r="19" spans="2:2" x14ac:dyDescent="0.35">
      <c r="B19" s="3" t="s">
        <v>13</v>
      </c>
    </row>
    <row r="21" spans="2:2" x14ac:dyDescent="0.35">
      <c r="B21" s="7" t="s">
        <v>24</v>
      </c>
    </row>
    <row r="22" spans="2:2" x14ac:dyDescent="0.35">
      <c r="B22" s="3" t="s">
        <v>15</v>
      </c>
    </row>
    <row r="23" spans="2:2" x14ac:dyDescent="0.35">
      <c r="B23" s="3">
        <v>2014</v>
      </c>
    </row>
    <row r="24" spans="2:2" x14ac:dyDescent="0.35">
      <c r="B24" s="3" t="s">
        <v>16</v>
      </c>
    </row>
    <row r="25" spans="2:2" x14ac:dyDescent="0.35">
      <c r="B25" s="3" t="s">
        <v>18</v>
      </c>
    </row>
    <row r="26" spans="2:2" x14ac:dyDescent="0.35">
      <c r="B26" s="3" t="s">
        <v>17</v>
      </c>
    </row>
    <row r="28" spans="2:2" x14ac:dyDescent="0.35">
      <c r="B28" s="7" t="s">
        <v>31</v>
      </c>
    </row>
    <row r="29" spans="2:2" x14ac:dyDescent="0.35">
      <c r="B29" s="3" t="s">
        <v>15</v>
      </c>
    </row>
    <row r="30" spans="2:2" x14ac:dyDescent="0.35">
      <c r="B30" s="3">
        <v>2015</v>
      </c>
    </row>
    <row r="31" spans="2:2" x14ac:dyDescent="0.35">
      <c r="B31" s="3" t="s">
        <v>25</v>
      </c>
    </row>
    <row r="32" spans="2:2" x14ac:dyDescent="0.35">
      <c r="B32" s="3" t="s">
        <v>26</v>
      </c>
    </row>
    <row r="34" spans="1:1" x14ac:dyDescent="0.35">
      <c r="A34" s="1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9" spans="1:1" x14ac:dyDescent="0.35">
      <c r="A3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workbookViewId="0"/>
  </sheetViews>
  <sheetFormatPr defaultRowHeight="14.5" x14ac:dyDescent="0.35"/>
  <cols>
    <col min="1" max="1" width="21.81640625" customWidth="1"/>
    <col min="2" max="2" width="8.7265625" customWidth="1"/>
    <col min="3" max="3" width="13.26953125" customWidth="1"/>
    <col min="4" max="7" width="8.7265625" customWidth="1"/>
  </cols>
  <sheetData>
    <row r="1" spans="1:42" s="5" customFormat="1" x14ac:dyDescent="0.35">
      <c r="A1" s="2" t="s">
        <v>10</v>
      </c>
      <c r="B1" s="2"/>
      <c r="C1" s="2"/>
      <c r="D1" s="2"/>
      <c r="E1" s="2"/>
      <c r="F1" s="2"/>
    </row>
    <row r="2" spans="1:42" x14ac:dyDescent="0.35">
      <c r="A2" t="s">
        <v>2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  <c r="O2">
        <v>2023</v>
      </c>
      <c r="P2">
        <v>2024</v>
      </c>
      <c r="Q2">
        <v>2025</v>
      </c>
      <c r="R2">
        <v>2026</v>
      </c>
      <c r="S2">
        <v>2027</v>
      </c>
      <c r="T2">
        <v>2028</v>
      </c>
      <c r="U2">
        <v>2029</v>
      </c>
      <c r="V2">
        <v>2030</v>
      </c>
      <c r="W2">
        <v>2031</v>
      </c>
      <c r="X2">
        <v>2032</v>
      </c>
      <c r="Y2">
        <v>2033</v>
      </c>
      <c r="Z2">
        <v>2034</v>
      </c>
      <c r="AA2">
        <v>2035</v>
      </c>
      <c r="AB2">
        <v>2036</v>
      </c>
      <c r="AC2">
        <v>2037</v>
      </c>
      <c r="AD2">
        <v>2038</v>
      </c>
      <c r="AE2">
        <v>2039</v>
      </c>
      <c r="AF2">
        <v>2040</v>
      </c>
      <c r="AG2">
        <v>2041</v>
      </c>
      <c r="AH2">
        <v>2042</v>
      </c>
      <c r="AI2">
        <v>2043</v>
      </c>
      <c r="AJ2">
        <v>2044</v>
      </c>
      <c r="AK2">
        <v>2045</v>
      </c>
      <c r="AL2">
        <v>2046</v>
      </c>
      <c r="AM2">
        <v>2047</v>
      </c>
      <c r="AN2">
        <v>2048</v>
      </c>
      <c r="AO2">
        <v>2049</v>
      </c>
      <c r="AP2">
        <v>2050</v>
      </c>
    </row>
    <row r="3" spans="1:42" x14ac:dyDescent="0.35">
      <c r="A3" t="s">
        <v>8</v>
      </c>
      <c r="B3" s="6">
        <v>38529900</v>
      </c>
      <c r="C3" s="6">
        <v>38538400</v>
      </c>
      <c r="D3" s="6">
        <v>38533300</v>
      </c>
      <c r="E3" s="6">
        <v>38495700</v>
      </c>
      <c r="F3" s="6">
        <v>38478600</v>
      </c>
      <c r="G3" s="6">
        <v>38437200</v>
      </c>
      <c r="H3" s="6">
        <f>$G3+($L3-$G3)*(H$2-$G$2)/($L$2-$G$2)</f>
        <v>38377319</v>
      </c>
      <c r="I3" s="6">
        <f>$G3+($L3-$G3)*(I$2-$G$2)/($L$2-$G$2)</f>
        <v>38317438</v>
      </c>
      <c r="J3" s="6">
        <f>$G3+($L3-$G3)*(J$2-$G$2)/($L$2-$G$2)</f>
        <v>38257557</v>
      </c>
      <c r="K3" s="6">
        <f>$G3+($L3-$G3)*(K$2-$G$2)/($L$2-$G$2)</f>
        <v>38197676</v>
      </c>
      <c r="L3" s="6">
        <v>38137795</v>
      </c>
      <c r="M3" s="6">
        <f>$L3+($Q3-$L3)*(M$2-$L$2)/($Q$2-$L$2)</f>
        <v>38058527</v>
      </c>
      <c r="N3" s="6">
        <f>$L3+($Q3-$L3)*(N$2-$L$2)/($Q$2-$L$2)</f>
        <v>37979259</v>
      </c>
      <c r="O3" s="6">
        <f>$L3+($Q3-$L3)*(O$2-$L$2)/($Q$2-$L$2)</f>
        <v>37899991</v>
      </c>
      <c r="P3" s="6">
        <f>$L3+($Q3-$L3)*(P$2-$L$2)/($Q$2-$L$2)</f>
        <v>37820723</v>
      </c>
      <c r="Q3" s="6">
        <v>37741455</v>
      </c>
      <c r="R3" s="6">
        <f>$Q3+($V3-$Q3)*(R$2-$Q$2)/($V$2-$Q$2)</f>
        <v>37630176.200000003</v>
      </c>
      <c r="S3" s="6">
        <f t="shared" ref="S3:U3" si="0">$Q3+($V3-$Q3)*(S$2-$Q$2)/($V$2-$Q$2)</f>
        <v>37518897.399999999</v>
      </c>
      <c r="T3" s="6">
        <f t="shared" si="0"/>
        <v>37407618.600000001</v>
      </c>
      <c r="U3" s="6">
        <f t="shared" si="0"/>
        <v>37296339.799999997</v>
      </c>
      <c r="V3" s="6">
        <v>37185061</v>
      </c>
      <c r="W3" s="6">
        <f>$V3+($AA3-$V3)*(W$2-$V$2)/($AA$2-$V$2)</f>
        <v>37043404.799999997</v>
      </c>
      <c r="X3" s="6">
        <f>$V3+($AA3-$V3)*(X$2-$V$2)/($AA$2-$V$2)</f>
        <v>36901748.600000001</v>
      </c>
      <c r="Y3" s="6">
        <f>$V3+($AA3-$V3)*(Y$2-$V$2)/($AA$2-$V$2)</f>
        <v>36760092.399999999</v>
      </c>
      <c r="Z3" s="6">
        <f>$V3+($AA3-$V3)*(Z$2-$V$2)/($AA$2-$V$2)</f>
        <v>36618436.200000003</v>
      </c>
      <c r="AA3" s="6">
        <v>36476780</v>
      </c>
      <c r="AB3" s="6">
        <f>$AA3+($AF3-$AA3)*(AB$2-$AA$2)/($AF$2-$AA$2)</f>
        <v>36315068.799999997</v>
      </c>
      <c r="AC3" s="6">
        <f>$AA3+($AF3-$AA3)*(AC$2-$AA$2)/($AF$2-$AA$2)</f>
        <v>36153357.600000001</v>
      </c>
      <c r="AD3" s="6">
        <f>$AA3+($AF3-$AA3)*(AD$2-$AA$2)/($AF$2-$AA$2)</f>
        <v>35991646.399999999</v>
      </c>
      <c r="AE3" s="6">
        <f>$AA3+($AF3-$AA3)*(AE$2-$AA$2)/($AF$2-$AA$2)</f>
        <v>35829935.200000003</v>
      </c>
      <c r="AF3" s="6">
        <v>35668224</v>
      </c>
      <c r="AG3" s="6">
        <f>$AF3+($AK3-$AF3)*(AG$2-$AF$2)/($AK$2-$AF$2)</f>
        <v>35498049.600000001</v>
      </c>
      <c r="AH3" s="6">
        <f>$AF3+($AK3-$AF3)*(AH$2-$AF$2)/($AK$2-$AF$2)</f>
        <v>35327875.200000003</v>
      </c>
      <c r="AI3" s="6">
        <f>$AF3+($AK3-$AF3)*(AI$2-$AF$2)/($AK$2-$AF$2)</f>
        <v>35157700.799999997</v>
      </c>
      <c r="AJ3" s="6">
        <f>$AF3+($AK3-$AF3)*(AJ$2-$AF$2)/($AK$2-$AF$2)</f>
        <v>34987526.399999999</v>
      </c>
      <c r="AK3" s="6">
        <v>34817352</v>
      </c>
      <c r="AL3" s="6">
        <f>$AK3+($AP3-$AK3)*(AL$2-$AK$2)/($AP$2-$AK$2)</f>
        <v>34643994.200000003</v>
      </c>
      <c r="AM3" s="6">
        <f t="shared" ref="AM3:AO3" si="1">$AK3+($AP3-$AK3)*(AM$2-$AK$2)/($AP$2-$AK$2)</f>
        <v>34470636.399999999</v>
      </c>
      <c r="AN3" s="6">
        <f t="shared" si="1"/>
        <v>34297278.600000001</v>
      </c>
      <c r="AO3" s="6">
        <f t="shared" si="1"/>
        <v>34123920.799999997</v>
      </c>
      <c r="AP3" s="6">
        <v>33950563</v>
      </c>
    </row>
    <row r="4" spans="1:42" x14ac:dyDescent="0.35">
      <c r="A4" t="s">
        <v>7</v>
      </c>
      <c r="B4">
        <v>662271210768.30298</v>
      </c>
      <c r="C4">
        <v>692210923563.02905</v>
      </c>
      <c r="D4">
        <v>705630528502.33606</v>
      </c>
      <c r="E4">
        <v>716567944167.88098</v>
      </c>
      <c r="F4">
        <v>737715577471.18896</v>
      </c>
      <c r="G4">
        <v>762923889591.37695</v>
      </c>
      <c r="H4">
        <v>785002436146.79395</v>
      </c>
      <c r="I4">
        <v>806343637997.19202</v>
      </c>
      <c r="J4">
        <v>827236879402.72205</v>
      </c>
      <c r="K4">
        <v>847669123688.11597</v>
      </c>
      <c r="L4">
        <v>867567362224.49707</v>
      </c>
      <c r="M4">
        <v>886875694864.07703</v>
      </c>
      <c r="N4">
        <v>905577929241.18604</v>
      </c>
      <c r="O4">
        <v>923695873726.177</v>
      </c>
      <c r="P4">
        <v>941288727084.99304</v>
      </c>
      <c r="Q4">
        <v>958433656647.59998</v>
      </c>
      <c r="R4">
        <v>975218810963.79504</v>
      </c>
      <c r="S4">
        <v>991729987994.724</v>
      </c>
      <c r="T4">
        <v>1008023314104.47</v>
      </c>
      <c r="U4">
        <v>1024108708629</v>
      </c>
      <c r="V4">
        <v>1039974461427.4401</v>
      </c>
      <c r="W4">
        <v>1055600432830.5701</v>
      </c>
      <c r="X4">
        <v>1070960588391.1899</v>
      </c>
      <c r="Y4">
        <v>1086020164051.3199</v>
      </c>
      <c r="Z4">
        <v>1100731461786.7</v>
      </c>
      <c r="AA4">
        <v>1115050926500.1399</v>
      </c>
      <c r="AB4">
        <v>1128946438333.01</v>
      </c>
      <c r="AC4">
        <v>1142400802746.45</v>
      </c>
      <c r="AD4">
        <v>1155412594222.51</v>
      </c>
      <c r="AE4">
        <v>1167989266784.45</v>
      </c>
      <c r="AF4">
        <v>1180142568821.5598</v>
      </c>
      <c r="AG4">
        <v>1191882143412.3701</v>
      </c>
      <c r="AH4">
        <v>1203196662471.1401</v>
      </c>
      <c r="AI4">
        <v>1214058288395.5999</v>
      </c>
      <c r="AJ4">
        <v>1224438038427.8701</v>
      </c>
      <c r="AK4">
        <v>1234315402794.1799</v>
      </c>
      <c r="AL4">
        <v>1243691709473.8398</v>
      </c>
      <c r="AM4">
        <v>1252597578758.9102</v>
      </c>
      <c r="AN4">
        <v>1261076303065.51</v>
      </c>
      <c r="AO4">
        <v>1269179857627.3999</v>
      </c>
      <c r="AP4">
        <v>1276964657301.95</v>
      </c>
    </row>
    <row r="5" spans="1:42" x14ac:dyDescent="0.35">
      <c r="A5" t="s">
        <v>1</v>
      </c>
      <c r="B5" s="4">
        <f t="shared" ref="B5:F5" si="2">B4/B3</f>
        <v>17188.500638940226</v>
      </c>
      <c r="C5" s="4">
        <f t="shared" si="2"/>
        <v>17961.589572037996</v>
      </c>
      <c r="D5" s="4">
        <f t="shared" si="2"/>
        <v>18312.226788319091</v>
      </c>
      <c r="E5" s="4">
        <f t="shared" si="2"/>
        <v>18614.233386271218</v>
      </c>
      <c r="F5" s="4">
        <f t="shared" si="2"/>
        <v>19172.100270570889</v>
      </c>
      <c r="G5" s="4">
        <f>G4/G3</f>
        <v>19848.581311629801</v>
      </c>
      <c r="H5" s="4">
        <f t="shared" ref="H5:AP5" si="3">H4/H3</f>
        <v>20454.853455156521</v>
      </c>
      <c r="I5" s="4">
        <f t="shared" si="3"/>
        <v>21043.777457072993</v>
      </c>
      <c r="J5" s="4">
        <f t="shared" si="3"/>
        <v>21622.835964218051</v>
      </c>
      <c r="K5" s="4">
        <f t="shared" si="3"/>
        <v>22191.641284357614</v>
      </c>
      <c r="L5" s="4">
        <f t="shared" si="3"/>
        <v>22748.230783255745</v>
      </c>
      <c r="M5" s="4">
        <f t="shared" si="3"/>
        <v>23302.943250117827</v>
      </c>
      <c r="N5" s="4">
        <f t="shared" si="3"/>
        <v>23844.012576474597</v>
      </c>
      <c r="O5" s="4">
        <f t="shared" si="3"/>
        <v>24371.928577138104</v>
      </c>
      <c r="P5" s="4">
        <f t="shared" si="3"/>
        <v>24888.173795223138</v>
      </c>
      <c r="Q5" s="4">
        <f t="shared" si="3"/>
        <v>25394.719325145255</v>
      </c>
      <c r="R5" s="4">
        <f t="shared" si="3"/>
        <v>25915.871501122416</v>
      </c>
      <c r="S5" s="4">
        <f t="shared" si="3"/>
        <v>26432.812708262692</v>
      </c>
      <c r="T5" s="4">
        <f t="shared" si="3"/>
        <v>26947.005765944959</v>
      </c>
      <c r="U5" s="4">
        <f t="shared" si="3"/>
        <v>27458.692035753065</v>
      </c>
      <c r="V5" s="4">
        <f t="shared" si="3"/>
        <v>27967.534097293537</v>
      </c>
      <c r="W5" s="4">
        <f t="shared" si="3"/>
        <v>28496.312326845564</v>
      </c>
      <c r="X5" s="4">
        <f t="shared" si="3"/>
        <v>29021.946900131174</v>
      </c>
      <c r="Y5" s="4">
        <f t="shared" si="3"/>
        <v>29543.455773558391</v>
      </c>
      <c r="Z5" s="4">
        <f t="shared" si="3"/>
        <v>30059.488498493003</v>
      </c>
      <c r="AA5" s="4">
        <f t="shared" si="3"/>
        <v>30568.787225740318</v>
      </c>
      <c r="AB5" s="4">
        <f t="shared" si="3"/>
        <v>31087.547831742235</v>
      </c>
      <c r="AC5" s="4">
        <f t="shared" si="3"/>
        <v>31598.747075885694</v>
      </c>
      <c r="AD5" s="4">
        <f t="shared" si="3"/>
        <v>32102.243431201026</v>
      </c>
      <c r="AE5" s="4">
        <f t="shared" si="3"/>
        <v>32598.140640356221</v>
      </c>
      <c r="AF5" s="4">
        <f t="shared" si="3"/>
        <v>33086.664724926028</v>
      </c>
      <c r="AG5" s="4">
        <f t="shared" si="3"/>
        <v>33575.989578096989</v>
      </c>
      <c r="AH5" s="4">
        <f t="shared" si="3"/>
        <v>34057.996855444624</v>
      </c>
      <c r="AI5" s="4">
        <f t="shared" si="3"/>
        <v>34531.788506363308</v>
      </c>
      <c r="AJ5" s="4">
        <f t="shared" si="3"/>
        <v>34996.416277884397</v>
      </c>
      <c r="AK5" s="4">
        <f t="shared" si="3"/>
        <v>35451.156733406373</v>
      </c>
      <c r="AL5" s="4">
        <f t="shared" si="3"/>
        <v>35899.200949347804</v>
      </c>
      <c r="AM5" s="4">
        <f t="shared" si="3"/>
        <v>36338.104241060959</v>
      </c>
      <c r="AN5" s="4">
        <f t="shared" si="3"/>
        <v>36768.990268094036</v>
      </c>
      <c r="AO5" s="4">
        <f t="shared" si="3"/>
        <v>37193.259973437751</v>
      </c>
      <c r="AP5" s="4">
        <f t="shared" si="3"/>
        <v>37612.473681274445</v>
      </c>
    </row>
    <row r="7" spans="1:42" s="5" customFormat="1" x14ac:dyDescent="0.35">
      <c r="A7" s="2" t="s">
        <v>11</v>
      </c>
      <c r="B7" s="2"/>
      <c r="C7" s="2"/>
      <c r="D7" s="2"/>
      <c r="E7" s="2"/>
      <c r="F7" s="2"/>
    </row>
    <row r="8" spans="1:42" x14ac:dyDescent="0.35">
      <c r="A8" t="s">
        <v>2</v>
      </c>
      <c r="B8">
        <v>2010</v>
      </c>
      <c r="C8">
        <v>2011</v>
      </c>
      <c r="D8">
        <v>2012</v>
      </c>
      <c r="E8">
        <v>2013</v>
      </c>
      <c r="F8">
        <v>2014</v>
      </c>
      <c r="G8">
        <v>2015</v>
      </c>
      <c r="H8">
        <v>2016</v>
      </c>
      <c r="I8">
        <v>2017</v>
      </c>
      <c r="J8">
        <v>2018</v>
      </c>
      <c r="K8">
        <v>2019</v>
      </c>
      <c r="L8">
        <v>2020</v>
      </c>
      <c r="M8">
        <v>2021</v>
      </c>
      <c r="N8">
        <v>2022</v>
      </c>
      <c r="O8">
        <v>2023</v>
      </c>
      <c r="P8">
        <v>2024</v>
      </c>
      <c r="Q8">
        <v>2025</v>
      </c>
      <c r="R8">
        <v>2026</v>
      </c>
      <c r="S8">
        <v>2027</v>
      </c>
      <c r="T8">
        <v>2028</v>
      </c>
      <c r="U8">
        <v>2029</v>
      </c>
      <c r="V8">
        <v>2030</v>
      </c>
      <c r="W8">
        <v>2031</v>
      </c>
      <c r="X8">
        <v>2032</v>
      </c>
      <c r="Y8">
        <v>2033</v>
      </c>
      <c r="Z8">
        <v>2034</v>
      </c>
      <c r="AA8">
        <v>2035</v>
      </c>
      <c r="AB8">
        <v>2036</v>
      </c>
      <c r="AC8">
        <v>2037</v>
      </c>
      <c r="AD8">
        <v>2038</v>
      </c>
      <c r="AE8">
        <v>2039</v>
      </c>
      <c r="AF8">
        <v>2040</v>
      </c>
      <c r="AG8">
        <v>2041</v>
      </c>
      <c r="AH8">
        <v>2042</v>
      </c>
      <c r="AI8">
        <v>2043</v>
      </c>
      <c r="AJ8">
        <v>2044</v>
      </c>
      <c r="AK8">
        <v>2045</v>
      </c>
      <c r="AL8">
        <v>2046</v>
      </c>
      <c r="AM8">
        <v>2047</v>
      </c>
      <c r="AN8">
        <v>2048</v>
      </c>
      <c r="AO8">
        <v>2049</v>
      </c>
      <c r="AP8">
        <v>2050</v>
      </c>
    </row>
    <row r="9" spans="1:42" x14ac:dyDescent="0.35">
      <c r="A9" t="s">
        <v>8</v>
      </c>
      <c r="B9">
        <v>309346863</v>
      </c>
      <c r="C9">
        <v>311718857</v>
      </c>
      <c r="D9">
        <v>314102623</v>
      </c>
      <c r="E9">
        <v>316427395</v>
      </c>
      <c r="F9">
        <v>318907401</v>
      </c>
      <c r="G9">
        <v>321369000</v>
      </c>
      <c r="H9">
        <v>323996000</v>
      </c>
      <c r="I9">
        <v>326626000</v>
      </c>
      <c r="J9">
        <v>329256000</v>
      </c>
      <c r="K9">
        <v>331884000</v>
      </c>
      <c r="L9">
        <v>334503000</v>
      </c>
      <c r="M9">
        <v>337109000</v>
      </c>
      <c r="N9">
        <v>339698000</v>
      </c>
      <c r="O9">
        <v>342267000</v>
      </c>
      <c r="P9">
        <v>344814000</v>
      </c>
      <c r="Q9">
        <v>347335000</v>
      </c>
      <c r="R9">
        <v>349826000</v>
      </c>
      <c r="S9">
        <v>352281000</v>
      </c>
      <c r="T9">
        <v>354698000</v>
      </c>
      <c r="U9">
        <v>357073000</v>
      </c>
      <c r="V9">
        <v>359402000</v>
      </c>
      <c r="W9">
        <v>361685000</v>
      </c>
      <c r="X9">
        <v>363920000</v>
      </c>
      <c r="Y9">
        <v>366106000</v>
      </c>
      <c r="Z9">
        <v>368246000</v>
      </c>
      <c r="AA9">
        <v>370338000</v>
      </c>
      <c r="AB9">
        <v>372390000</v>
      </c>
      <c r="AC9">
        <v>374401000</v>
      </c>
      <c r="AD9">
        <v>376375000</v>
      </c>
      <c r="AE9">
        <v>378313000</v>
      </c>
      <c r="AF9">
        <v>380219000</v>
      </c>
      <c r="AG9">
        <v>382096000</v>
      </c>
      <c r="AH9">
        <v>383949000</v>
      </c>
      <c r="AI9">
        <v>385779000</v>
      </c>
      <c r="AJ9">
        <v>387593000</v>
      </c>
      <c r="AK9">
        <v>389394000</v>
      </c>
      <c r="AL9">
        <v>391187000</v>
      </c>
      <c r="AM9">
        <v>392973000</v>
      </c>
      <c r="AN9">
        <v>394756000</v>
      </c>
      <c r="AO9">
        <v>396540000</v>
      </c>
      <c r="AP9">
        <v>398328000</v>
      </c>
    </row>
    <row r="10" spans="1:42" x14ac:dyDescent="0.35">
      <c r="A10" t="s">
        <v>7</v>
      </c>
      <c r="B10">
        <v>13595648189395.201</v>
      </c>
      <c r="C10">
        <v>13846806179896.1</v>
      </c>
      <c r="D10">
        <v>14231649858409.301</v>
      </c>
      <c r="E10">
        <v>14498952241303.9</v>
      </c>
      <c r="F10">
        <v>14898390036590.199</v>
      </c>
      <c r="G10">
        <v>15423341293799.1</v>
      </c>
      <c r="H10">
        <v>15928726783929.5</v>
      </c>
      <c r="I10">
        <v>16401208729998.199</v>
      </c>
      <c r="J10">
        <v>16854354138121.199</v>
      </c>
      <c r="K10">
        <v>17299338692289.199</v>
      </c>
      <c r="L10">
        <v>17743024724168.598</v>
      </c>
      <c r="M10">
        <v>18189111760289.199</v>
      </c>
      <c r="N10">
        <v>18639480795488</v>
      </c>
      <c r="O10">
        <v>19095176809277.898</v>
      </c>
      <c r="P10">
        <v>19556981027976.5</v>
      </c>
      <c r="Q10">
        <v>20025622594331.398</v>
      </c>
      <c r="R10">
        <v>20502007849158.602</v>
      </c>
      <c r="S10">
        <v>20987133748379.699</v>
      </c>
      <c r="T10">
        <v>21481322772746.5</v>
      </c>
      <c r="U10">
        <v>21981213896331.301</v>
      </c>
      <c r="V10">
        <v>22482235597718</v>
      </c>
      <c r="W10">
        <v>22983846032439.199</v>
      </c>
      <c r="X10">
        <v>23485733750459.801</v>
      </c>
      <c r="Y10">
        <v>23987555490971.598</v>
      </c>
      <c r="Z10">
        <v>24488755990150.199</v>
      </c>
      <c r="AA10">
        <v>24988765828357.199</v>
      </c>
      <c r="AB10">
        <v>25487156547111.199</v>
      </c>
      <c r="AC10">
        <v>25983742679572.703</v>
      </c>
      <c r="AD10">
        <v>26478464859088.199</v>
      </c>
      <c r="AE10">
        <v>26971186518777.801</v>
      </c>
      <c r="AF10">
        <v>27461838642913.801</v>
      </c>
      <c r="AG10">
        <v>27950684529855.898</v>
      </c>
      <c r="AH10">
        <v>28438332006603.801</v>
      </c>
      <c r="AI10">
        <v>28925352822501.398</v>
      </c>
      <c r="AJ10">
        <v>29412140982190.199</v>
      </c>
      <c r="AK10">
        <v>29898935465569.5</v>
      </c>
      <c r="AL10">
        <v>30386016227462.301</v>
      </c>
      <c r="AM10">
        <v>30873747128126</v>
      </c>
      <c r="AN10">
        <v>31362302101505.902</v>
      </c>
      <c r="AO10">
        <v>31851655321232.5</v>
      </c>
      <c r="AP10">
        <v>32341599474060.699</v>
      </c>
    </row>
    <row r="11" spans="1:42" x14ac:dyDescent="0.35">
      <c r="A11" t="s">
        <v>1</v>
      </c>
      <c r="B11" s="4">
        <f t="shared" ref="B11:F11" si="4">B10/B9</f>
        <v>43949.52661729497</v>
      </c>
      <c r="C11" s="4">
        <f t="shared" si="4"/>
        <v>44420.816607498658</v>
      </c>
      <c r="D11" s="4">
        <f t="shared" si="4"/>
        <v>45308.917583949311</v>
      </c>
      <c r="E11" s="4">
        <f t="shared" si="4"/>
        <v>45820.786917971818</v>
      </c>
      <c r="F11" s="4">
        <f t="shared" si="4"/>
        <v>46716.978000112955</v>
      </c>
      <c r="G11" s="4">
        <f>G10/G9</f>
        <v>47992.623102412181</v>
      </c>
      <c r="H11" s="4">
        <f t="shared" ref="H11:AP11" si="5">H10/H9</f>
        <v>49163.343942300213</v>
      </c>
      <c r="I11" s="4">
        <f t="shared" si="5"/>
        <v>50214.032961240686</v>
      </c>
      <c r="J11" s="4">
        <f t="shared" si="5"/>
        <v>51189.208816608349</v>
      </c>
      <c r="K11" s="4">
        <f t="shared" si="5"/>
        <v>52124.654072776029</v>
      </c>
      <c r="L11" s="4">
        <f t="shared" si="5"/>
        <v>53042.946473330878</v>
      </c>
      <c r="M11" s="4">
        <f t="shared" si="5"/>
        <v>53956.173701352382</v>
      </c>
      <c r="N11" s="4">
        <f t="shared" si="5"/>
        <v>54870.740467968608</v>
      </c>
      <c r="O11" s="4">
        <f t="shared" si="5"/>
        <v>55790.294738545927</v>
      </c>
      <c r="P11" s="4">
        <f t="shared" si="5"/>
        <v>56717.479649830057</v>
      </c>
      <c r="Q11" s="4">
        <f t="shared" si="5"/>
        <v>57655.066706008314</v>
      </c>
      <c r="R11" s="4">
        <f t="shared" si="5"/>
        <v>58606.300987229653</v>
      </c>
      <c r="S11" s="4">
        <f t="shared" si="5"/>
        <v>59574.980621661969</v>
      </c>
      <c r="T11" s="4">
        <f t="shared" si="5"/>
        <v>60562.288969056775</v>
      </c>
      <c r="U11" s="4">
        <f t="shared" si="5"/>
        <v>61559.439936179158</v>
      </c>
      <c r="V11" s="4">
        <f t="shared" si="5"/>
        <v>62554.56452028091</v>
      </c>
      <c r="W11" s="4">
        <f t="shared" si="5"/>
        <v>63546.583442606687</v>
      </c>
      <c r="X11" s="4">
        <f t="shared" si="5"/>
        <v>64535.430178225433</v>
      </c>
      <c r="Y11" s="4">
        <f t="shared" si="5"/>
        <v>65520.793133605017</v>
      </c>
      <c r="Z11" s="4">
        <f t="shared" si="5"/>
        <v>66501.078056924438</v>
      </c>
      <c r="AA11" s="4">
        <f t="shared" si="5"/>
        <v>67475.565100954263</v>
      </c>
      <c r="AB11" s="4">
        <f t="shared" si="5"/>
        <v>68442.107863023179</v>
      </c>
      <c r="AC11" s="4">
        <f t="shared" si="5"/>
        <v>69400.836748760557</v>
      </c>
      <c r="AD11" s="4">
        <f t="shared" si="5"/>
        <v>70351.284912887946</v>
      </c>
      <c r="AE11" s="4">
        <f t="shared" si="5"/>
        <v>71293.311408219655</v>
      </c>
      <c r="AF11" s="4">
        <f t="shared" si="5"/>
        <v>72226.371230563964</v>
      </c>
      <c r="AG11" s="4">
        <f t="shared" si="5"/>
        <v>73150.947745739031</v>
      </c>
      <c r="AH11" s="4">
        <f t="shared" si="5"/>
        <v>74067.99342257384</v>
      </c>
      <c r="AI11" s="4">
        <f t="shared" si="5"/>
        <v>74979.075643053147</v>
      </c>
      <c r="AJ11" s="4">
        <f t="shared" si="5"/>
        <v>75884.087127967228</v>
      </c>
      <c r="AK11" s="4">
        <f t="shared" si="5"/>
        <v>76783.246443369702</v>
      </c>
      <c r="AL11" s="4">
        <f t="shared" si="5"/>
        <v>77676.446884641613</v>
      </c>
      <c r="AM11" s="4">
        <f t="shared" si="5"/>
        <v>78564.550562318531</v>
      </c>
      <c r="AN11" s="4">
        <f t="shared" si="5"/>
        <v>79447.309481061471</v>
      </c>
      <c r="AO11" s="4">
        <f t="shared" si="5"/>
        <v>80323.940387432536</v>
      </c>
      <c r="AP11" s="4">
        <f t="shared" si="5"/>
        <v>81193.387042991453</v>
      </c>
    </row>
    <row r="13" spans="1:42" s="5" customFormat="1" x14ac:dyDescent="0.35">
      <c r="A13" s="2" t="s">
        <v>9</v>
      </c>
      <c r="B13" s="2"/>
      <c r="C13" s="2"/>
      <c r="D13" s="2"/>
      <c r="E13" s="2"/>
      <c r="F13" s="2"/>
    </row>
    <row r="14" spans="1:42" x14ac:dyDescent="0.35">
      <c r="A14" t="s">
        <v>2</v>
      </c>
      <c r="B14">
        <v>2010</v>
      </c>
      <c r="C14">
        <v>2011</v>
      </c>
      <c r="D14">
        <v>2012</v>
      </c>
      <c r="E14">
        <v>2013</v>
      </c>
      <c r="F14">
        <v>2014</v>
      </c>
      <c r="G14">
        <v>2015</v>
      </c>
      <c r="H14">
        <v>2016</v>
      </c>
      <c r="I14">
        <v>2017</v>
      </c>
      <c r="J14">
        <v>2018</v>
      </c>
      <c r="K14">
        <v>2019</v>
      </c>
      <c r="L14">
        <v>2020</v>
      </c>
      <c r="M14">
        <v>2021</v>
      </c>
      <c r="N14">
        <v>2022</v>
      </c>
      <c r="O14">
        <v>2023</v>
      </c>
      <c r="P14">
        <v>2024</v>
      </c>
      <c r="Q14">
        <v>2025</v>
      </c>
      <c r="R14">
        <v>2026</v>
      </c>
      <c r="S14">
        <v>2027</v>
      </c>
      <c r="T14">
        <v>2028</v>
      </c>
      <c r="U14">
        <v>2029</v>
      </c>
      <c r="V14">
        <v>2030</v>
      </c>
      <c r="W14">
        <v>2031</v>
      </c>
      <c r="X14">
        <v>2032</v>
      </c>
      <c r="Y14">
        <v>2033</v>
      </c>
      <c r="Z14">
        <v>2034</v>
      </c>
      <c r="AA14">
        <v>2035</v>
      </c>
      <c r="AB14">
        <v>2036</v>
      </c>
      <c r="AC14">
        <v>2037</v>
      </c>
      <c r="AD14">
        <v>2038</v>
      </c>
      <c r="AE14">
        <v>2039</v>
      </c>
      <c r="AF14">
        <v>2040</v>
      </c>
      <c r="AG14">
        <v>2041</v>
      </c>
      <c r="AH14">
        <v>2042</v>
      </c>
      <c r="AI14">
        <v>2043</v>
      </c>
      <c r="AJ14">
        <v>2044</v>
      </c>
      <c r="AK14">
        <v>2045</v>
      </c>
      <c r="AL14">
        <v>2046</v>
      </c>
      <c r="AM14">
        <v>2047</v>
      </c>
      <c r="AN14">
        <v>2048</v>
      </c>
      <c r="AO14">
        <v>2049</v>
      </c>
      <c r="AP14">
        <v>2050</v>
      </c>
    </row>
    <row r="15" spans="1:42" x14ac:dyDescent="0.35">
      <c r="A15" t="s">
        <v>8</v>
      </c>
      <c r="B15" s="8">
        <f t="shared" ref="B15:F15" si="6">B3/B9</f>
        <v>0.12455241868736842</v>
      </c>
      <c r="C15" s="8">
        <f t="shared" si="6"/>
        <v>0.12363191746208668</v>
      </c>
      <c r="D15" s="8">
        <f t="shared" si="6"/>
        <v>0.12267742189469077</v>
      </c>
      <c r="E15" s="8">
        <f t="shared" si="6"/>
        <v>0.12165729203060942</v>
      </c>
      <c r="F15" s="8">
        <f t="shared" si="6"/>
        <v>0.12065759489852668</v>
      </c>
      <c r="G15" s="8">
        <f>G3/G9</f>
        <v>0.11960456671303081</v>
      </c>
      <c r="H15" s="8">
        <f t="shared" ref="H15:AP17" si="7">H3/H9</f>
        <v>0.11844997777750342</v>
      </c>
      <c r="I15" s="8">
        <f t="shared" si="7"/>
        <v>0.11731288384880567</v>
      </c>
      <c r="J15" s="8">
        <f t="shared" si="7"/>
        <v>0.11619395546322618</v>
      </c>
      <c r="K15" s="8">
        <f t="shared" si="7"/>
        <v>0.11509345433946801</v>
      </c>
      <c r="L15" s="8">
        <f t="shared" si="7"/>
        <v>0.11401331228718427</v>
      </c>
      <c r="M15" s="8">
        <f t="shared" si="7"/>
        <v>0.11289679895820047</v>
      </c>
      <c r="N15" s="8">
        <f t="shared" si="7"/>
        <v>0.11180301032093212</v>
      </c>
      <c r="O15" s="8">
        <f t="shared" si="7"/>
        <v>0.11073223828180923</v>
      </c>
      <c r="P15" s="8">
        <f t="shared" si="7"/>
        <v>0.10968441826607968</v>
      </c>
      <c r="Q15" s="8">
        <f t="shared" si="7"/>
        <v>0.10866009760029942</v>
      </c>
      <c r="R15" s="8">
        <f t="shared" si="7"/>
        <v>0.10756826593792343</v>
      </c>
      <c r="S15" s="8">
        <f t="shared" si="7"/>
        <v>0.10650275603850334</v>
      </c>
      <c r="T15" s="8">
        <f t="shared" si="7"/>
        <v>0.10546329158890098</v>
      </c>
      <c r="U15" s="8">
        <f t="shared" si="7"/>
        <v>0.10445018189557877</v>
      </c>
      <c r="V15" s="8">
        <f t="shared" si="7"/>
        <v>0.10346370081413014</v>
      </c>
      <c r="W15" s="8">
        <f t="shared" si="7"/>
        <v>0.10241896899235522</v>
      </c>
      <c r="X15" s="8">
        <f t="shared" si="7"/>
        <v>0.10140071609144867</v>
      </c>
      <c r="Y15" s="8">
        <f t="shared" si="7"/>
        <v>0.10040833092055305</v>
      </c>
      <c r="Z15" s="8">
        <f t="shared" si="7"/>
        <v>9.9440146532481011E-2</v>
      </c>
      <c r="AA15" s="8">
        <f t="shared" si="7"/>
        <v>9.8495914542931051E-2</v>
      </c>
      <c r="AB15" s="8">
        <f t="shared" si="7"/>
        <v>9.7518915115873142E-2</v>
      </c>
      <c r="AC15" s="8">
        <f t="shared" si="7"/>
        <v>9.6563197213682658E-2</v>
      </c>
      <c r="AD15" s="8">
        <f t="shared" si="7"/>
        <v>9.5627091066090991E-2</v>
      </c>
      <c r="AE15" s="8">
        <f t="shared" si="7"/>
        <v>9.470976466576618E-2</v>
      </c>
      <c r="AF15" s="8">
        <f t="shared" si="7"/>
        <v>9.3809683366691307E-2</v>
      </c>
      <c r="AG15" s="8">
        <f t="shared" si="7"/>
        <v>9.2903483941208495E-2</v>
      </c>
      <c r="AH15" s="8">
        <f t="shared" si="7"/>
        <v>9.2011895329848506E-2</v>
      </c>
      <c r="AI15" s="8">
        <f t="shared" si="7"/>
        <v>9.1134304355602547E-2</v>
      </c>
      <c r="AJ15" s="8">
        <f t="shared" si="7"/>
        <v>9.0268726215385717E-2</v>
      </c>
      <c r="AK15" s="8">
        <f t="shared" si="7"/>
        <v>8.9414197445261093E-2</v>
      </c>
      <c r="AL15" s="8">
        <f t="shared" si="7"/>
        <v>8.8561210367420193E-2</v>
      </c>
      <c r="AM15" s="8">
        <f t="shared" si="7"/>
        <v>8.7717569400442272E-2</v>
      </c>
      <c r="AN15" s="8">
        <f t="shared" si="7"/>
        <v>8.6882222436137774E-2</v>
      </c>
      <c r="AO15" s="8">
        <f t="shared" si="7"/>
        <v>8.6054170575477873E-2</v>
      </c>
      <c r="AP15" s="8">
        <f t="shared" si="7"/>
        <v>8.5232680102829833E-2</v>
      </c>
    </row>
    <row r="16" spans="1:42" x14ac:dyDescent="0.35">
      <c r="A16" t="s">
        <v>7</v>
      </c>
      <c r="B16" s="8">
        <f t="shared" ref="B16:F16" si="8">B4/B10</f>
        <v>4.8711999718033597E-2</v>
      </c>
      <c r="C16" s="8">
        <f t="shared" si="8"/>
        <v>4.9990655936820741E-2</v>
      </c>
      <c r="D16" s="8">
        <f t="shared" si="8"/>
        <v>4.958177973198153E-2</v>
      </c>
      <c r="E16" s="8">
        <f t="shared" si="8"/>
        <v>4.9422050106942041E-2</v>
      </c>
      <c r="F16" s="8">
        <f t="shared" si="8"/>
        <v>4.9516462896955424E-2</v>
      </c>
      <c r="G16" s="8">
        <f t="shared" ref="G16:V17" si="9">G4/G10</f>
        <v>4.9465538955434242E-2</v>
      </c>
      <c r="H16" s="8">
        <f t="shared" si="9"/>
        <v>4.9282183491199262E-2</v>
      </c>
      <c r="I16" s="8">
        <f t="shared" si="9"/>
        <v>4.9163671487356321E-2</v>
      </c>
      <c r="J16" s="8">
        <f t="shared" si="9"/>
        <v>4.9081493875323089E-2</v>
      </c>
      <c r="K16" s="8">
        <f t="shared" si="9"/>
        <v>4.9000088313546103E-2</v>
      </c>
      <c r="L16" s="8">
        <f t="shared" si="9"/>
        <v>4.8896249411338716E-2</v>
      </c>
      <c r="M16" s="8">
        <f t="shared" si="9"/>
        <v>4.8758603858838241E-2</v>
      </c>
      <c r="N16" s="8">
        <f t="shared" si="9"/>
        <v>4.8583860203895615E-2</v>
      </c>
      <c r="O16" s="8">
        <f t="shared" si="9"/>
        <v>4.8373255872518284E-2</v>
      </c>
      <c r="P16" s="8">
        <f t="shared" si="9"/>
        <v>4.8130574230167124E-2</v>
      </c>
      <c r="Q16" s="8">
        <f t="shared" si="9"/>
        <v>4.7860367493338329E-2</v>
      </c>
      <c r="R16" s="8">
        <f t="shared" si="9"/>
        <v>4.7566990420590337E-2</v>
      </c>
      <c r="S16" s="8">
        <f t="shared" si="9"/>
        <v>4.7254189156310591E-2</v>
      </c>
      <c r="T16" s="8">
        <f t="shared" si="9"/>
        <v>4.6925569936659396E-2</v>
      </c>
      <c r="U16" s="8">
        <f t="shared" si="9"/>
        <v>4.6590179844431853E-2</v>
      </c>
      <c r="V16" s="8">
        <f t="shared" si="9"/>
        <v>4.625760889780018E-2</v>
      </c>
      <c r="W16" s="8">
        <f t="shared" si="7"/>
        <v>4.5927928308460861E-2</v>
      </c>
      <c r="X16" s="8">
        <f t="shared" si="7"/>
        <v>4.5600473877901421E-2</v>
      </c>
      <c r="Y16" s="8">
        <f t="shared" si="7"/>
        <v>4.5274315861825717E-2</v>
      </c>
      <c r="Z16" s="8">
        <f t="shared" si="7"/>
        <v>4.4948443368435426E-2</v>
      </c>
      <c r="AA16" s="8">
        <f t="shared" si="7"/>
        <v>4.4622088748167886E-2</v>
      </c>
      <c r="AB16" s="8">
        <f t="shared" si="7"/>
        <v>4.4294719038046972E-2</v>
      </c>
      <c r="AC16" s="8">
        <f t="shared" si="7"/>
        <v>4.396598353187034E-2</v>
      </c>
      <c r="AD16" s="8">
        <f t="shared" si="7"/>
        <v>4.3635935858492111E-2</v>
      </c>
      <c r="AE16" s="8">
        <f t="shared" si="7"/>
        <v>4.330507543564225E-2</v>
      </c>
      <c r="AF16" s="8">
        <f t="shared" si="7"/>
        <v>4.2973909510100536E-2</v>
      </c>
      <c r="AG16" s="8">
        <f t="shared" si="7"/>
        <v>4.2642323916584055E-2</v>
      </c>
      <c r="AH16" s="8">
        <f t="shared" si="7"/>
        <v>4.2308974457142566E-2</v>
      </c>
      <c r="AI16" s="8">
        <f t="shared" si="7"/>
        <v>4.197211684315804E-2</v>
      </c>
      <c r="AJ16" s="8">
        <f t="shared" si="7"/>
        <v>4.1630360712921193E-2</v>
      </c>
      <c r="AK16" s="8">
        <f t="shared" si="7"/>
        <v>4.128292140084959E-2</v>
      </c>
      <c r="AL16" s="8">
        <f t="shared" si="7"/>
        <v>4.0929738869480856E-2</v>
      </c>
      <c r="AM16" s="8">
        <f t="shared" si="7"/>
        <v>4.057160841412065E-2</v>
      </c>
      <c r="AN16" s="8">
        <f t="shared" si="7"/>
        <v>4.0209940551684115E-2</v>
      </c>
      <c r="AO16" s="8">
        <f t="shared" si="7"/>
        <v>3.9846590226705024E-2</v>
      </c>
      <c r="AP16" s="8">
        <f t="shared" si="7"/>
        <v>3.9483658138989956E-2</v>
      </c>
    </row>
    <row r="17" spans="1:42" x14ac:dyDescent="0.35">
      <c r="A17" t="s">
        <v>1</v>
      </c>
      <c r="B17" s="8">
        <f t="shared" ref="B17:F17" si="10">B5/B11</f>
        <v>0.39109637718318963</v>
      </c>
      <c r="C17" s="8">
        <f t="shared" si="10"/>
        <v>0.40435072886539208</v>
      </c>
      <c r="D17" s="8">
        <f t="shared" si="10"/>
        <v>0.40416385481709671</v>
      </c>
      <c r="E17" s="8">
        <f t="shared" si="10"/>
        <v>0.40623993253529977</v>
      </c>
      <c r="F17" s="8">
        <f t="shared" si="10"/>
        <v>0.41038828047748582</v>
      </c>
      <c r="G17" s="8">
        <f t="shared" si="9"/>
        <v>0.41357567118752009</v>
      </c>
      <c r="H17" s="8">
        <f t="shared" si="7"/>
        <v>0.41605903534883709</v>
      </c>
      <c r="I17" s="8">
        <f t="shared" si="7"/>
        <v>0.41908160360902119</v>
      </c>
      <c r="J17" s="8">
        <f t="shared" si="7"/>
        <v>0.42241004430610612</v>
      </c>
      <c r="K17" s="8">
        <f t="shared" si="7"/>
        <v>0.42574174695478689</v>
      </c>
      <c r="L17" s="8">
        <f t="shared" si="7"/>
        <v>0.42886438811790334</v>
      </c>
      <c r="M17" s="8">
        <f t="shared" si="7"/>
        <v>0.43188650438964971</v>
      </c>
      <c r="N17" s="8">
        <f t="shared" si="7"/>
        <v>0.43454876630275835</v>
      </c>
      <c r="O17" s="8">
        <f t="shared" si="7"/>
        <v>0.43684889444219693</v>
      </c>
      <c r="P17" s="8">
        <f t="shared" si="7"/>
        <v>0.43880958654864544</v>
      </c>
      <c r="Q17" s="8">
        <f t="shared" si="7"/>
        <v>0.44045945614175896</v>
      </c>
      <c r="R17" s="8">
        <f t="shared" si="7"/>
        <v>0.44220281888750324</v>
      </c>
      <c r="S17" s="8">
        <f t="shared" si="7"/>
        <v>0.44368982469549467</v>
      </c>
      <c r="T17" s="8">
        <f t="shared" si="7"/>
        <v>0.44494695006843371</v>
      </c>
      <c r="U17" s="8">
        <f t="shared" si="7"/>
        <v>0.44605168702347614</v>
      </c>
      <c r="V17" s="8">
        <f t="shared" si="7"/>
        <v>0.44709022134150006</v>
      </c>
      <c r="W17" s="8">
        <f t="shared" si="7"/>
        <v>0.44843185554708154</v>
      </c>
      <c r="X17" s="8">
        <f t="shared" si="7"/>
        <v>0.44970563952207632</v>
      </c>
      <c r="Y17" s="8">
        <f t="shared" si="7"/>
        <v>0.45090198638645329</v>
      </c>
      <c r="Z17" s="8">
        <f t="shared" si="7"/>
        <v>0.45201505564710243</v>
      </c>
      <c r="AA17" s="8">
        <f t="shared" si="7"/>
        <v>0.45303491982622912</v>
      </c>
      <c r="AB17" s="8">
        <f t="shared" si="7"/>
        <v>0.45421669206856391</v>
      </c>
      <c r="AC17" s="8">
        <f t="shared" si="7"/>
        <v>0.45530786884136554</v>
      </c>
      <c r="AD17" s="8">
        <f t="shared" si="7"/>
        <v>0.45631353387434836</v>
      </c>
      <c r="AE17" s="8">
        <f t="shared" si="7"/>
        <v>0.45723981670176522</v>
      </c>
      <c r="AF17" s="8">
        <f t="shared" si="7"/>
        <v>0.45809673338434004</v>
      </c>
      <c r="AG17" s="8">
        <f t="shared" si="7"/>
        <v>0.45899596126630848</v>
      </c>
      <c r="AH17" s="8">
        <f t="shared" si="7"/>
        <v>0.45982070367609967</v>
      </c>
      <c r="AI17" s="8">
        <f t="shared" si="7"/>
        <v>0.46055233690471215</v>
      </c>
      <c r="AJ17" s="8">
        <f t="shared" si="7"/>
        <v>0.46118254303920325</v>
      </c>
      <c r="AK17" s="8">
        <f t="shared" si="7"/>
        <v>0.46170432191289057</v>
      </c>
      <c r="AL17" s="8">
        <f t="shared" si="7"/>
        <v>0.46216327328491497</v>
      </c>
      <c r="AM17" s="8">
        <f t="shared" si="7"/>
        <v>0.46252545175876814</v>
      </c>
      <c r="AN17" s="8">
        <f t="shared" si="7"/>
        <v>0.4628097604344798</v>
      </c>
      <c r="AO17" s="8">
        <f t="shared" si="7"/>
        <v>0.46304077954892015</v>
      </c>
      <c r="AP17" s="8">
        <f t="shared" si="7"/>
        <v>0.46324553083810688</v>
      </c>
    </row>
    <row r="19" spans="1:42" x14ac:dyDescent="0.35">
      <c r="A19" s="2" t="s">
        <v>32</v>
      </c>
      <c r="C19" s="2" t="s">
        <v>37</v>
      </c>
    </row>
    <row r="20" spans="1:42" x14ac:dyDescent="0.35">
      <c r="A20" s="3">
        <v>0.62137100000000001</v>
      </c>
      <c r="C20" s="9">
        <f>39652.608749183*10^6</f>
        <v>39652608749.182999</v>
      </c>
    </row>
    <row r="22" spans="1:42" x14ac:dyDescent="0.35">
      <c r="A22" s="2" t="s">
        <v>33</v>
      </c>
    </row>
    <row r="23" spans="1:42" x14ac:dyDescent="0.35">
      <c r="A23" s="3">
        <v>122000</v>
      </c>
    </row>
    <row r="25" spans="1:42" x14ac:dyDescent="0.35">
      <c r="A25" s="2" t="s">
        <v>34</v>
      </c>
    </row>
    <row r="26" spans="1:42" x14ac:dyDescent="0.35">
      <c r="A26" s="3">
        <v>138490</v>
      </c>
    </row>
    <row r="28" spans="1:42" x14ac:dyDescent="0.35">
      <c r="A28" s="2" t="s">
        <v>35</v>
      </c>
    </row>
    <row r="29" spans="1:42" x14ac:dyDescent="0.35">
      <c r="A29" s="3">
        <v>3.7850000000000001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About</vt:lpstr>
      <vt:lpstr>Scaling Factors</vt:lpstr>
      <vt:lpstr>BTU_per_gal_diesel</vt:lpstr>
      <vt:lpstr>BTU_per_gal_gasoline</vt:lpstr>
      <vt:lpstr>BTU_per_ktoe</vt:lpstr>
      <vt:lpstr>liters_per_gal</vt:lpstr>
      <vt:lpstr>miles_per_km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2016-11-07T12:21:59Z</dcterms:created>
  <dcterms:modified xsi:type="dcterms:W3CDTF">2016-11-08T15:46:42Z</dcterms:modified>
</cp:coreProperties>
</file>