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19420" windowHeight="11020" tabRatio="713"/>
  </bookViews>
  <sheets>
    <sheet name="About" sheetId="1" r:id="rId1"/>
    <sheet name="Poland Vehicle Data" sheetId="28" r:id="rId2"/>
    <sheet name="Biodiesel Fractions" sheetId="10" r:id="rId3"/>
    <sheet name="BFoEToFU-LDVs-passengers" sheetId="2" r:id="rId4"/>
    <sheet name="BFoEToFU-LDVs-freight" sheetId="23" r:id="rId5"/>
    <sheet name="BFoEToFU-HDVs-passengers" sheetId="14" r:id="rId6"/>
    <sheet name="BFoEToFU-HDVs-freight" sheetId="11" r:id="rId7"/>
    <sheet name="BFoEToFU-aircraft-passengers" sheetId="16" r:id="rId8"/>
    <sheet name="BFoEToFU-aircraft-freight" sheetId="24" r:id="rId9"/>
    <sheet name="BFoEToFU-rail-passengers" sheetId="19" r:id="rId10"/>
    <sheet name="BFoEToFU-rail-freight" sheetId="17" r:id="rId11"/>
    <sheet name="BFoEToFU-ships-passengers" sheetId="22" r:id="rId12"/>
    <sheet name="BFoEToFU-ships-freight" sheetId="21" r:id="rId13"/>
    <sheet name="BFoEToFU-motorbikes-passengers" sheetId="25" r:id="rId14"/>
  </sheets>
  <definedNames>
    <definedName name="diesel_biofuel_fraction">'Biodiesel Fractions'!$A$5</definedName>
    <definedName name="gasoline_biofuel_fraction">'Biodiesel Fractions'!$A$2</definedName>
  </definedNames>
  <calcPr calcId="145621"/>
</workbook>
</file>

<file path=xl/calcChain.xml><?xml version="1.0" encoding="utf-8"?>
<calcChain xmlns="http://schemas.openxmlformats.org/spreadsheetml/2006/main">
  <c r="D4" i="25" l="1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AJ4" i="25"/>
  <c r="AK4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AI6" i="25"/>
  <c r="AJ6" i="25"/>
  <c r="AK6" i="25"/>
  <c r="C6" i="25"/>
  <c r="C4" i="25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AJ5" i="21"/>
  <c r="AK5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J7" i="21"/>
  <c r="AK7" i="21"/>
  <c r="C7" i="21"/>
  <c r="C5" i="21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AK5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C7" i="22"/>
  <c r="C5" i="22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AG2" i="17"/>
  <c r="AH2" i="17"/>
  <c r="AI2" i="17"/>
  <c r="AJ2" i="17"/>
  <c r="AK2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AJ5" i="17"/>
  <c r="AK5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J7" i="17"/>
  <c r="AK7" i="17"/>
  <c r="C7" i="17"/>
  <c r="C5" i="17"/>
  <c r="C2" i="17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AJ5" i="19"/>
  <c r="AK5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AI7" i="19"/>
  <c r="AJ7" i="19"/>
  <c r="AK7" i="19"/>
  <c r="C7" i="19"/>
  <c r="C5" i="19"/>
  <c r="C2" i="19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C2" i="11"/>
  <c r="C3" i="11"/>
  <c r="C4" i="11"/>
  <c r="C5" i="11"/>
  <c r="C6" i="11"/>
  <c r="C7" i="11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AG2" i="14"/>
  <c r="AH2" i="14"/>
  <c r="AI2" i="14"/>
  <c r="AJ2" i="14"/>
  <c r="AK2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AK3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C2" i="14"/>
  <c r="C3" i="14"/>
  <c r="C4" i="14"/>
  <c r="C5" i="14"/>
  <c r="C6" i="14"/>
  <c r="C7" i="14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AJ2" i="23"/>
  <c r="AK2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AI3" i="23"/>
  <c r="AJ3" i="23"/>
  <c r="AK3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AJ4" i="23"/>
  <c r="AK4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J6" i="23"/>
  <c r="AK6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AK7" i="23"/>
  <c r="C2" i="23"/>
  <c r="C3" i="23"/>
  <c r="C4" i="23"/>
  <c r="C5" i="23"/>
  <c r="C6" i="23"/>
  <c r="C7" i="23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C2" i="2"/>
  <c r="C3" i="2"/>
  <c r="C4" i="2"/>
  <c r="C5" i="2"/>
  <c r="C6" i="2"/>
  <c r="C7" i="2"/>
  <c r="B7" i="17"/>
  <c r="B5" i="17"/>
  <c r="B2" i="17"/>
  <c r="B7" i="19"/>
  <c r="B5" i="19"/>
  <c r="B2" i="19"/>
  <c r="B6" i="25"/>
  <c r="B4" i="25"/>
  <c r="B7" i="21"/>
  <c r="B5" i="21"/>
  <c r="B7" i="22"/>
  <c r="B5" i="22"/>
  <c r="B7" i="11"/>
  <c r="B6" i="11"/>
  <c r="B5" i="11"/>
  <c r="B4" i="11"/>
  <c r="B3" i="11"/>
  <c r="B2" i="11"/>
  <c r="B7" i="14"/>
  <c r="B6" i="14"/>
  <c r="B5" i="14"/>
  <c r="B4" i="14"/>
  <c r="B3" i="14"/>
  <c r="B2" i="14"/>
  <c r="B7" i="23"/>
  <c r="B6" i="23"/>
  <c r="B5" i="23"/>
  <c r="B4" i="23"/>
  <c r="B3" i="23"/>
  <c r="B2" i="23"/>
  <c r="B7" i="2"/>
  <c r="B5" i="2"/>
  <c r="B6" i="2"/>
  <c r="B4" i="2"/>
  <c r="B3" i="2" l="1"/>
  <c r="B2" i="2"/>
  <c r="AK4" i="16"/>
  <c r="AJ4" i="16"/>
  <c r="AI4" i="16"/>
  <c r="AH4" i="16"/>
  <c r="AG4" i="16"/>
  <c r="AF4" i="16"/>
  <c r="AE4" i="16"/>
  <c r="AD4" i="16"/>
  <c r="AC4" i="16"/>
  <c r="AB4" i="16"/>
  <c r="AK8" i="16"/>
  <c r="AJ8" i="16"/>
  <c r="AI8" i="16"/>
  <c r="AH8" i="16"/>
  <c r="AG8" i="16"/>
  <c r="AF8" i="16"/>
  <c r="AE8" i="16"/>
  <c r="AD8" i="16"/>
  <c r="AC8" i="16"/>
  <c r="AB8" i="16"/>
  <c r="C24" i="28"/>
  <c r="C20" i="28"/>
  <c r="C16" i="28"/>
  <c r="C12" i="28"/>
  <c r="C8" i="28"/>
  <c r="AK8" i="24" l="1"/>
  <c r="AJ8" i="24"/>
  <c r="AI8" i="24"/>
  <c r="AH8" i="24"/>
  <c r="AG8" i="24"/>
  <c r="AF8" i="24"/>
  <c r="AE8" i="24"/>
  <c r="AD8" i="24"/>
  <c r="AC8" i="24"/>
  <c r="AB8" i="24"/>
  <c r="AK7" i="24"/>
  <c r="AJ7" i="24"/>
  <c r="AI7" i="24"/>
  <c r="AH7" i="24"/>
  <c r="AG7" i="24"/>
  <c r="AF7" i="24"/>
  <c r="AE7" i="24"/>
  <c r="AD7" i="24"/>
  <c r="AC7" i="24"/>
  <c r="AB7" i="24"/>
  <c r="AK6" i="24"/>
  <c r="AJ6" i="24"/>
  <c r="AI6" i="24"/>
  <c r="AH6" i="24"/>
  <c r="AG6" i="24"/>
  <c r="AF6" i="24"/>
  <c r="AE6" i="24"/>
  <c r="AD6" i="24"/>
  <c r="AC6" i="24"/>
  <c r="AB6" i="24"/>
  <c r="AK5" i="24"/>
  <c r="AJ5" i="24"/>
  <c r="AI5" i="24"/>
  <c r="AH5" i="24"/>
  <c r="AG5" i="24"/>
  <c r="AF5" i="24"/>
  <c r="AE5" i="24"/>
  <c r="AD5" i="24"/>
  <c r="AC5" i="24"/>
  <c r="AB5" i="24"/>
  <c r="AK4" i="24"/>
  <c r="AJ4" i="24"/>
  <c r="AI4" i="24"/>
  <c r="AH4" i="24"/>
  <c r="AG4" i="24"/>
  <c r="AF4" i="24"/>
  <c r="AE4" i="24"/>
  <c r="AD4" i="24"/>
  <c r="AC4" i="24"/>
  <c r="AB4" i="24"/>
  <c r="AK3" i="24"/>
  <c r="AJ3" i="24"/>
  <c r="AI3" i="24"/>
  <c r="AH3" i="24"/>
  <c r="AG3" i="24"/>
  <c r="AF3" i="24"/>
  <c r="AE3" i="24"/>
  <c r="AD3" i="24"/>
  <c r="AC3" i="24"/>
  <c r="AB3" i="24"/>
  <c r="AK2" i="24"/>
  <c r="AJ2" i="24"/>
  <c r="AI2" i="24"/>
  <c r="AH2" i="24"/>
  <c r="AG2" i="24"/>
  <c r="AF2" i="24"/>
  <c r="AE2" i="24"/>
  <c r="AD2" i="24"/>
  <c r="AC2" i="24"/>
  <c r="AB2" i="24"/>
  <c r="AK7" i="16"/>
  <c r="AJ7" i="16"/>
  <c r="AI7" i="16"/>
  <c r="AH7" i="16"/>
  <c r="AG7" i="16"/>
  <c r="AF7" i="16"/>
  <c r="AE7" i="16"/>
  <c r="AD7" i="16"/>
  <c r="AC7" i="16"/>
  <c r="AB7" i="16"/>
  <c r="AK6" i="16"/>
  <c r="AJ6" i="16"/>
  <c r="AI6" i="16"/>
  <c r="AH6" i="16"/>
  <c r="AG6" i="16"/>
  <c r="AF6" i="16"/>
  <c r="AE6" i="16"/>
  <c r="AD6" i="16"/>
  <c r="AC6" i="16"/>
  <c r="AB6" i="16"/>
  <c r="AK5" i="16"/>
  <c r="AJ5" i="16"/>
  <c r="AI5" i="16"/>
  <c r="AH5" i="16"/>
  <c r="AG5" i="16"/>
  <c r="AF5" i="16"/>
  <c r="AE5" i="16"/>
  <c r="AD5" i="16"/>
  <c r="AC5" i="16"/>
  <c r="AB5" i="16"/>
  <c r="AK3" i="16"/>
  <c r="AJ3" i="16"/>
  <c r="AI3" i="16"/>
  <c r="AH3" i="16"/>
  <c r="AG3" i="16"/>
  <c r="AF3" i="16"/>
  <c r="AE3" i="16"/>
  <c r="AD3" i="16"/>
  <c r="AC3" i="16"/>
  <c r="AB3" i="16"/>
  <c r="AK2" i="16"/>
  <c r="AJ2" i="16"/>
  <c r="AI2" i="16"/>
  <c r="AH2" i="16"/>
  <c r="AG2" i="16"/>
  <c r="AF2" i="16"/>
  <c r="AE2" i="16"/>
  <c r="AD2" i="16"/>
  <c r="AC2" i="16"/>
  <c r="AB2" i="16"/>
</calcChain>
</file>

<file path=xl/sharedStrings.xml><?xml version="1.0" encoding="utf-8"?>
<sst xmlns="http://schemas.openxmlformats.org/spreadsheetml/2006/main" count="205" uniqueCount="56">
  <si>
    <t>Source:</t>
  </si>
  <si>
    <t>Year</t>
  </si>
  <si>
    <t>electricity</t>
  </si>
  <si>
    <t>natural gas</t>
  </si>
  <si>
    <t>petroleum gasoline</t>
  </si>
  <si>
    <t>petroleum diesel</t>
  </si>
  <si>
    <t>jet fuel</t>
  </si>
  <si>
    <t>Notes:</t>
  </si>
  <si>
    <t>BFoEToFU BAU Fraction of Each Type of Fuel Used</t>
  </si>
  <si>
    <t>Vehicle type</t>
  </si>
  <si>
    <t>Value</t>
  </si>
  <si>
    <t>Unit</t>
  </si>
  <si>
    <t>Document</t>
  </si>
  <si>
    <t>Page</t>
  </si>
  <si>
    <t>veh</t>
  </si>
  <si>
    <t>Transport - activity results in 2015</t>
  </si>
  <si>
    <t>Fuel Type</t>
  </si>
  <si>
    <t>diesel</t>
  </si>
  <si>
    <t>gasoline</t>
  </si>
  <si>
    <t>locomotives</t>
  </si>
  <si>
    <t>passenger LDVs</t>
  </si>
  <si>
    <t>freight LDVs + freight HDVs</t>
  </si>
  <si>
    <t>passenger HDVs</t>
  </si>
  <si>
    <t>LPG (propane + butane)</t>
  </si>
  <si>
    <t>CNG</t>
  </si>
  <si>
    <t>Biofuel Fraction of Gasoline</t>
  </si>
  <si>
    <t>Biofuel Fraction of Diesel</t>
  </si>
  <si>
    <t>Biofuel Gasoline Fraction</t>
  </si>
  <si>
    <t>Biofuel Diesel Fraction</t>
  </si>
  <si>
    <t>Orlen</t>
  </si>
  <si>
    <t>undated</t>
  </si>
  <si>
    <t>Benzyna bezołowiowa 95</t>
  </si>
  <si>
    <t>http://www.orlen.pl/PL/DlaBiznesu/Paliwa/Benzyny/Strony/BenzynaBezolowiowa95.aspx</t>
  </si>
  <si>
    <t>Olej napędowy Ekodiesel ULTRA</t>
  </si>
  <si>
    <t>http://www.orlen.pl/PL/DlaBiznesu/Paliwa/OlejeNapedowe/Strony/OlejNapedowyEkodieselUltra.aspx</t>
  </si>
  <si>
    <t>Row "The content of fatty acid methyl esters (FAME)"</t>
  </si>
  <si>
    <t>Rows "Oxegenate content: methanol" and "ethanol"</t>
  </si>
  <si>
    <t>This is 5% ethanol and 3% methanol.  Although methanol can be generated by bilogical or abiological</t>
  </si>
  <si>
    <t>processes, either way, it is more like biofuel than it is like petroleum in properties like emissions indices.</t>
  </si>
  <si>
    <t>LDVs, HDVs, Rail</t>
  </si>
  <si>
    <t>Central Statistical Office of Poland</t>
  </si>
  <si>
    <t>http://stat.gov.pl/download/gfx/portalinformacyjny/en/defaultaktualnosci/3323/6/11/1/transport_activity_results_in_2015.pdf</t>
  </si>
  <si>
    <t>See "Poland Vehicle Data" tab for specific page numbers</t>
  </si>
  <si>
    <t>We assume all aircraft use only jet fuel.</t>
  </si>
  <si>
    <t>We assume motorbikes use gasoline (including biofuel gasoline), because the motorbikes</t>
  </si>
  <si>
    <t>subscript represents registered motorcycles and generally electric scooters and bikes are</t>
  </si>
  <si>
    <t>too small to require registration.</t>
  </si>
  <si>
    <t>We assume all ships use only diesel/biodiesel.</t>
  </si>
  <si>
    <t>biofuel gasoline</t>
  </si>
  <si>
    <t>biofuel diesel</t>
  </si>
  <si>
    <t>frac of fuel use</t>
  </si>
  <si>
    <t>n/a</t>
  </si>
  <si>
    <t>Applies to both passenger and freight rail</t>
  </si>
  <si>
    <t>Prof. Tadeusz requested we use these values rather than the share of locomotives</t>
  </si>
  <si>
    <t>As we have no future year projections, we assume fuel use fractions by vehicle type are</t>
  </si>
  <si>
    <t>constant in the BAU case.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</si>
</sst>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0"/>
    <numFmt numFmtId="166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3" fillId="0" borderId="7" applyNumberFormat="0" applyProtection="0">
      <alignment horizontal="left" wrapText="1"/>
    </xf>
    <xf numFmtId="0" fontId="3" fillId="0" borderId="6" applyNumberFormat="0" applyFill="0" applyProtection="0">
      <alignment wrapText="1"/>
    </xf>
    <xf numFmtId="0" fontId="3" fillId="0" borderId="4" applyNumberFormat="0" applyProtection="0">
      <alignment wrapText="1"/>
    </xf>
    <xf numFmtId="0" fontId="4" fillId="0" borderId="3" applyNumberFormat="0" applyProtection="0">
      <alignment vertical="top" wrapText="1"/>
    </xf>
    <xf numFmtId="0" fontId="4" fillId="0" borderId="5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0" fontId="9" fillId="0" borderId="0"/>
    <xf numFmtId="0" fontId="9" fillId="0" borderId="11" applyNumberFormat="0" applyProtection="0">
      <alignment wrapText="1"/>
    </xf>
    <xf numFmtId="0" fontId="10" fillId="0" borderId="9" applyNumberFormat="0" applyProtection="0">
      <alignment wrapText="1"/>
    </xf>
    <xf numFmtId="0" fontId="9" fillId="0" borderId="10" applyNumberFormat="0" applyFont="0" applyProtection="0">
      <alignment wrapText="1"/>
    </xf>
    <xf numFmtId="0" fontId="10" fillId="0" borderId="8" applyNumberFormat="0" applyProtection="0">
      <alignment wrapText="1"/>
    </xf>
    <xf numFmtId="0" fontId="9" fillId="0" borderId="0" applyNumberFormat="0" applyFill="0" applyBorder="0" applyAlignment="0" applyProtection="0"/>
    <xf numFmtId="0" fontId="8" fillId="0" borderId="0" applyNumberFormat="0" applyProtection="0">
      <alignment horizontal="left"/>
    </xf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Font="1" applyFill="1"/>
    <xf numFmtId="0" fontId="11" fillId="0" borderId="0" xfId="1" applyFont="1"/>
    <xf numFmtId="2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Font="1"/>
  </cellXfs>
  <cellStyles count="21">
    <cellStyle name="Body: normal cell" xfId="3"/>
    <cellStyle name="Body: normal cell 2" xfId="17"/>
    <cellStyle name="Followed Hyperlink" xfId="11" builtinId="9" customBuiltin="1"/>
    <cellStyle name="Font: Calibri, 9pt regular" xfId="9"/>
    <cellStyle name="Font: Calibri, 9pt regular 2" xfId="19"/>
    <cellStyle name="Footnotes: all except top row" xfId="12"/>
    <cellStyle name="Footnotes: top row" xfId="7"/>
    <cellStyle name="Footnotes: top row 2" xfId="15"/>
    <cellStyle name="Header: bottom row" xfId="2"/>
    <cellStyle name="Header: bottom row 2" xfId="18"/>
    <cellStyle name="Header: top rows" xfId="4"/>
    <cellStyle name="Hyperlink" xfId="1" builtinId="8"/>
    <cellStyle name="Hyperlink 2" xfId="10"/>
    <cellStyle name="Normal" xfId="0" builtinId="0"/>
    <cellStyle name="Normal 2" xfId="14"/>
    <cellStyle name="Parent row" xfId="6"/>
    <cellStyle name="Parent row 2" xfId="16"/>
    <cellStyle name="Section Break" xfId="8"/>
    <cellStyle name="Section Break: parent row" xfId="5"/>
    <cellStyle name="Table title" xfId="13"/>
    <cellStyle name="Table title 2" xfId="20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/>
  </sheetViews>
  <sheetFormatPr defaultRowHeight="14.5" x14ac:dyDescent="0.35"/>
  <cols>
    <col min="2" max="2" width="65.26953125" customWidth="1"/>
  </cols>
  <sheetData>
    <row r="1" spans="1:2" ht="15" x14ac:dyDescent="0.25">
      <c r="A1" s="1" t="s">
        <v>8</v>
      </c>
    </row>
    <row r="3" spans="1:2" ht="15" x14ac:dyDescent="0.25">
      <c r="A3" s="1" t="s">
        <v>0</v>
      </c>
      <c r="B3" s="2" t="s">
        <v>39</v>
      </c>
    </row>
    <row r="4" spans="1:2" x14ac:dyDescent="0.35">
      <c r="B4" s="9" t="s">
        <v>40</v>
      </c>
    </row>
    <row r="5" spans="1:2" x14ac:dyDescent="0.35">
      <c r="B5" s="3">
        <v>2016</v>
      </c>
    </row>
    <row r="6" spans="1:2" x14ac:dyDescent="0.35">
      <c r="B6" s="9" t="s">
        <v>15</v>
      </c>
    </row>
    <row r="7" spans="1:2" x14ac:dyDescent="0.35">
      <c r="B7" s="4" t="s">
        <v>41</v>
      </c>
    </row>
    <row r="8" spans="1:2" x14ac:dyDescent="0.35">
      <c r="B8" s="9" t="s">
        <v>42</v>
      </c>
    </row>
    <row r="9" spans="1:2" s="9" customFormat="1" x14ac:dyDescent="0.35"/>
    <row r="10" spans="1:2" s="9" customFormat="1" ht="15" x14ac:dyDescent="0.25">
      <c r="B10" s="2" t="s">
        <v>27</v>
      </c>
    </row>
    <row r="11" spans="1:2" s="9" customFormat="1" x14ac:dyDescent="0.35">
      <c r="B11" s="10" t="s">
        <v>29</v>
      </c>
    </row>
    <row r="12" spans="1:2" s="9" customFormat="1" x14ac:dyDescent="0.35">
      <c r="B12" s="10" t="s">
        <v>30</v>
      </c>
    </row>
    <row r="13" spans="1:2" s="9" customFormat="1" x14ac:dyDescent="0.35">
      <c r="B13" s="10" t="s">
        <v>31</v>
      </c>
    </row>
    <row r="14" spans="1:2" s="9" customFormat="1" x14ac:dyDescent="0.35">
      <c r="B14" s="10" t="s">
        <v>32</v>
      </c>
    </row>
    <row r="15" spans="1:2" s="9" customFormat="1" x14ac:dyDescent="0.35">
      <c r="B15" s="10" t="s">
        <v>36</v>
      </c>
    </row>
    <row r="16" spans="1:2" s="9" customFormat="1" x14ac:dyDescent="0.35">
      <c r="B16" s="10"/>
    </row>
    <row r="17" spans="1:2" s="9" customFormat="1" x14ac:dyDescent="0.35">
      <c r="B17" s="2" t="s">
        <v>28</v>
      </c>
    </row>
    <row r="18" spans="1:2" s="9" customFormat="1" ht="15" x14ac:dyDescent="0.25">
      <c r="B18" s="10" t="s">
        <v>29</v>
      </c>
    </row>
    <row r="19" spans="1:2" s="9" customFormat="1" x14ac:dyDescent="0.35">
      <c r="B19" s="10" t="s">
        <v>30</v>
      </c>
    </row>
    <row r="20" spans="1:2" s="9" customFormat="1" x14ac:dyDescent="0.35">
      <c r="B20" s="11" t="s">
        <v>33</v>
      </c>
    </row>
    <row r="21" spans="1:2" s="9" customFormat="1" x14ac:dyDescent="0.35">
      <c r="B21" t="s">
        <v>34</v>
      </c>
    </row>
    <row r="22" spans="1:2" s="9" customFormat="1" x14ac:dyDescent="0.35">
      <c r="B22" s="9" t="s">
        <v>35</v>
      </c>
    </row>
    <row r="23" spans="1:2" s="9" customFormat="1" x14ac:dyDescent="0.35"/>
    <row r="24" spans="1:2" s="9" customFormat="1" x14ac:dyDescent="0.35">
      <c r="A24" s="1" t="s">
        <v>7</v>
      </c>
    </row>
    <row r="25" spans="1:2" s="9" customFormat="1" x14ac:dyDescent="0.35">
      <c r="A25" s="16" t="s">
        <v>54</v>
      </c>
    </row>
    <row r="26" spans="1:2" s="9" customFormat="1" x14ac:dyDescent="0.35">
      <c r="A26" s="16" t="s">
        <v>55</v>
      </c>
    </row>
    <row r="27" spans="1:2" s="9" customFormat="1" x14ac:dyDescent="0.35">
      <c r="A27" s="16"/>
    </row>
    <row r="28" spans="1:2" x14ac:dyDescent="0.35">
      <c r="A28" t="s">
        <v>43</v>
      </c>
    </row>
    <row r="29" spans="1:2" s="9" customFormat="1" x14ac:dyDescent="0.35">
      <c r="A29" s="9" t="s">
        <v>47</v>
      </c>
    </row>
    <row r="30" spans="1:2" x14ac:dyDescent="0.35">
      <c r="A30" t="s">
        <v>44</v>
      </c>
    </row>
    <row r="31" spans="1:2" ht="15" x14ac:dyDescent="0.25">
      <c r="A31" t="s">
        <v>45</v>
      </c>
    </row>
    <row r="32" spans="1:2" x14ac:dyDescent="0.35">
      <c r="A32" t="s">
        <v>46</v>
      </c>
    </row>
    <row r="33" ht="15" x14ac:dyDescent="0.25"/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40.1796875" style="9" customWidth="1"/>
    <col min="2" max="37" width="9.54296875" style="9" customWidth="1"/>
    <col min="38" max="16384" width="9.1796875" style="9"/>
  </cols>
  <sheetData>
    <row r="1" spans="1:37" x14ac:dyDescent="0.25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1" t="s">
        <v>2</v>
      </c>
      <c r="B2" s="6">
        <f>'Poland Vehicle Data'!$C$4</f>
        <v>0.9</v>
      </c>
      <c r="C2" s="6">
        <f>'Poland Vehicle Data'!$C$4</f>
        <v>0.9</v>
      </c>
      <c r="D2" s="6">
        <f>'Poland Vehicle Data'!$C$4</f>
        <v>0.9</v>
      </c>
      <c r="E2" s="6">
        <f>'Poland Vehicle Data'!$C$4</f>
        <v>0.9</v>
      </c>
      <c r="F2" s="6">
        <f>'Poland Vehicle Data'!$C$4</f>
        <v>0.9</v>
      </c>
      <c r="G2" s="6">
        <f>'Poland Vehicle Data'!$C$4</f>
        <v>0.9</v>
      </c>
      <c r="H2" s="6">
        <f>'Poland Vehicle Data'!$C$4</f>
        <v>0.9</v>
      </c>
      <c r="I2" s="6">
        <f>'Poland Vehicle Data'!$C$4</f>
        <v>0.9</v>
      </c>
      <c r="J2" s="6">
        <f>'Poland Vehicle Data'!$C$4</f>
        <v>0.9</v>
      </c>
      <c r="K2" s="6">
        <f>'Poland Vehicle Data'!$C$4</f>
        <v>0.9</v>
      </c>
      <c r="L2" s="6">
        <f>'Poland Vehicle Data'!$C$4</f>
        <v>0.9</v>
      </c>
      <c r="M2" s="6">
        <f>'Poland Vehicle Data'!$C$4</f>
        <v>0.9</v>
      </c>
      <c r="N2" s="6">
        <f>'Poland Vehicle Data'!$C$4</f>
        <v>0.9</v>
      </c>
      <c r="O2" s="6">
        <f>'Poland Vehicle Data'!$C$4</f>
        <v>0.9</v>
      </c>
      <c r="P2" s="6">
        <f>'Poland Vehicle Data'!$C$4</f>
        <v>0.9</v>
      </c>
      <c r="Q2" s="6">
        <f>'Poland Vehicle Data'!$C$4</f>
        <v>0.9</v>
      </c>
      <c r="R2" s="6">
        <f>'Poland Vehicle Data'!$C$4</f>
        <v>0.9</v>
      </c>
      <c r="S2" s="6">
        <f>'Poland Vehicle Data'!$C$4</f>
        <v>0.9</v>
      </c>
      <c r="T2" s="6">
        <f>'Poland Vehicle Data'!$C$4</f>
        <v>0.9</v>
      </c>
      <c r="U2" s="6">
        <f>'Poland Vehicle Data'!$C$4</f>
        <v>0.9</v>
      </c>
      <c r="V2" s="6">
        <f>'Poland Vehicle Data'!$C$4</f>
        <v>0.9</v>
      </c>
      <c r="W2" s="6">
        <f>'Poland Vehicle Data'!$C$4</f>
        <v>0.9</v>
      </c>
      <c r="X2" s="6">
        <f>'Poland Vehicle Data'!$C$4</f>
        <v>0.9</v>
      </c>
      <c r="Y2" s="6">
        <f>'Poland Vehicle Data'!$C$4</f>
        <v>0.9</v>
      </c>
      <c r="Z2" s="6">
        <f>'Poland Vehicle Data'!$C$4</f>
        <v>0.9</v>
      </c>
      <c r="AA2" s="6">
        <f>'Poland Vehicle Data'!$C$4</f>
        <v>0.9</v>
      </c>
      <c r="AB2" s="6">
        <f>'Poland Vehicle Data'!$C$4</f>
        <v>0.9</v>
      </c>
      <c r="AC2" s="6">
        <f>'Poland Vehicle Data'!$C$4</f>
        <v>0.9</v>
      </c>
      <c r="AD2" s="6">
        <f>'Poland Vehicle Data'!$C$4</f>
        <v>0.9</v>
      </c>
      <c r="AE2" s="6">
        <f>'Poland Vehicle Data'!$C$4</f>
        <v>0.9</v>
      </c>
      <c r="AF2" s="6">
        <f>'Poland Vehicle Data'!$C$4</f>
        <v>0.9</v>
      </c>
      <c r="AG2" s="6">
        <f>'Poland Vehicle Data'!$C$4</f>
        <v>0.9</v>
      </c>
      <c r="AH2" s="6">
        <f>'Poland Vehicle Data'!$C$4</f>
        <v>0.9</v>
      </c>
      <c r="AI2" s="6">
        <f>'Poland Vehicle Data'!$C$4</f>
        <v>0.9</v>
      </c>
      <c r="AJ2" s="6">
        <f>'Poland Vehicle Data'!$C$4</f>
        <v>0.9</v>
      </c>
      <c r="AK2" s="6">
        <f>'Poland Vehicle Data'!$C$4</f>
        <v>0.9</v>
      </c>
    </row>
    <row r="3" spans="1:37" x14ac:dyDescent="0.25">
      <c r="A3" s="1" t="s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</row>
    <row r="4" spans="1:37" x14ac:dyDescent="0.25">
      <c r="A4" s="1" t="s">
        <v>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</row>
    <row r="5" spans="1:37" x14ac:dyDescent="0.25">
      <c r="A5" s="1" t="s">
        <v>5</v>
      </c>
      <c r="B5" s="6">
        <f>'Poland Vehicle Data'!$C$5*(1-diesel_biofuel_fraction)</f>
        <v>9.2999999999999999E-2</v>
      </c>
      <c r="C5" s="6">
        <f>'Poland Vehicle Data'!$C$5*(1-diesel_biofuel_fraction)</f>
        <v>9.2999999999999999E-2</v>
      </c>
      <c r="D5" s="6">
        <f>'Poland Vehicle Data'!$C$5*(1-diesel_biofuel_fraction)</f>
        <v>9.2999999999999999E-2</v>
      </c>
      <c r="E5" s="6">
        <f>'Poland Vehicle Data'!$C$5*(1-diesel_biofuel_fraction)</f>
        <v>9.2999999999999999E-2</v>
      </c>
      <c r="F5" s="6">
        <f>'Poland Vehicle Data'!$C$5*(1-diesel_biofuel_fraction)</f>
        <v>9.2999999999999999E-2</v>
      </c>
      <c r="G5" s="6">
        <f>'Poland Vehicle Data'!$C$5*(1-diesel_biofuel_fraction)</f>
        <v>9.2999999999999999E-2</v>
      </c>
      <c r="H5" s="6">
        <f>'Poland Vehicle Data'!$C$5*(1-diesel_biofuel_fraction)</f>
        <v>9.2999999999999999E-2</v>
      </c>
      <c r="I5" s="6">
        <f>'Poland Vehicle Data'!$C$5*(1-diesel_biofuel_fraction)</f>
        <v>9.2999999999999999E-2</v>
      </c>
      <c r="J5" s="6">
        <f>'Poland Vehicle Data'!$C$5*(1-diesel_biofuel_fraction)</f>
        <v>9.2999999999999999E-2</v>
      </c>
      <c r="K5" s="6">
        <f>'Poland Vehicle Data'!$C$5*(1-diesel_biofuel_fraction)</f>
        <v>9.2999999999999999E-2</v>
      </c>
      <c r="L5" s="6">
        <f>'Poland Vehicle Data'!$C$5*(1-diesel_biofuel_fraction)</f>
        <v>9.2999999999999999E-2</v>
      </c>
      <c r="M5" s="6">
        <f>'Poland Vehicle Data'!$C$5*(1-diesel_biofuel_fraction)</f>
        <v>9.2999999999999999E-2</v>
      </c>
      <c r="N5" s="6">
        <f>'Poland Vehicle Data'!$C$5*(1-diesel_biofuel_fraction)</f>
        <v>9.2999999999999999E-2</v>
      </c>
      <c r="O5" s="6">
        <f>'Poland Vehicle Data'!$C$5*(1-diesel_biofuel_fraction)</f>
        <v>9.2999999999999999E-2</v>
      </c>
      <c r="P5" s="6">
        <f>'Poland Vehicle Data'!$C$5*(1-diesel_biofuel_fraction)</f>
        <v>9.2999999999999999E-2</v>
      </c>
      <c r="Q5" s="6">
        <f>'Poland Vehicle Data'!$C$5*(1-diesel_biofuel_fraction)</f>
        <v>9.2999999999999999E-2</v>
      </c>
      <c r="R5" s="6">
        <f>'Poland Vehicle Data'!$C$5*(1-diesel_biofuel_fraction)</f>
        <v>9.2999999999999999E-2</v>
      </c>
      <c r="S5" s="6">
        <f>'Poland Vehicle Data'!$C$5*(1-diesel_biofuel_fraction)</f>
        <v>9.2999999999999999E-2</v>
      </c>
      <c r="T5" s="6">
        <f>'Poland Vehicle Data'!$C$5*(1-diesel_biofuel_fraction)</f>
        <v>9.2999999999999999E-2</v>
      </c>
      <c r="U5" s="6">
        <f>'Poland Vehicle Data'!$C$5*(1-diesel_biofuel_fraction)</f>
        <v>9.2999999999999999E-2</v>
      </c>
      <c r="V5" s="6">
        <f>'Poland Vehicle Data'!$C$5*(1-diesel_biofuel_fraction)</f>
        <v>9.2999999999999999E-2</v>
      </c>
      <c r="W5" s="6">
        <f>'Poland Vehicle Data'!$C$5*(1-diesel_biofuel_fraction)</f>
        <v>9.2999999999999999E-2</v>
      </c>
      <c r="X5" s="6">
        <f>'Poland Vehicle Data'!$C$5*(1-diesel_biofuel_fraction)</f>
        <v>9.2999999999999999E-2</v>
      </c>
      <c r="Y5" s="6">
        <f>'Poland Vehicle Data'!$C$5*(1-diesel_biofuel_fraction)</f>
        <v>9.2999999999999999E-2</v>
      </c>
      <c r="Z5" s="6">
        <f>'Poland Vehicle Data'!$C$5*(1-diesel_biofuel_fraction)</f>
        <v>9.2999999999999999E-2</v>
      </c>
      <c r="AA5" s="6">
        <f>'Poland Vehicle Data'!$C$5*(1-diesel_biofuel_fraction)</f>
        <v>9.2999999999999999E-2</v>
      </c>
      <c r="AB5" s="6">
        <f>'Poland Vehicle Data'!$C$5*(1-diesel_biofuel_fraction)</f>
        <v>9.2999999999999999E-2</v>
      </c>
      <c r="AC5" s="6">
        <f>'Poland Vehicle Data'!$C$5*(1-diesel_biofuel_fraction)</f>
        <v>9.2999999999999999E-2</v>
      </c>
      <c r="AD5" s="6">
        <f>'Poland Vehicle Data'!$C$5*(1-diesel_biofuel_fraction)</f>
        <v>9.2999999999999999E-2</v>
      </c>
      <c r="AE5" s="6">
        <f>'Poland Vehicle Data'!$C$5*(1-diesel_biofuel_fraction)</f>
        <v>9.2999999999999999E-2</v>
      </c>
      <c r="AF5" s="6">
        <f>'Poland Vehicle Data'!$C$5*(1-diesel_biofuel_fraction)</f>
        <v>9.2999999999999999E-2</v>
      </c>
      <c r="AG5" s="6">
        <f>'Poland Vehicle Data'!$C$5*(1-diesel_biofuel_fraction)</f>
        <v>9.2999999999999999E-2</v>
      </c>
      <c r="AH5" s="6">
        <f>'Poland Vehicle Data'!$C$5*(1-diesel_biofuel_fraction)</f>
        <v>9.2999999999999999E-2</v>
      </c>
      <c r="AI5" s="6">
        <f>'Poland Vehicle Data'!$C$5*(1-diesel_biofuel_fraction)</f>
        <v>9.2999999999999999E-2</v>
      </c>
      <c r="AJ5" s="6">
        <f>'Poland Vehicle Data'!$C$5*(1-diesel_biofuel_fraction)</f>
        <v>9.2999999999999999E-2</v>
      </c>
      <c r="AK5" s="6">
        <f>'Poland Vehicle Data'!$C$5*(1-diesel_biofuel_fraction)</f>
        <v>9.2999999999999999E-2</v>
      </c>
    </row>
    <row r="6" spans="1:37" x14ac:dyDescent="0.25">
      <c r="A6" s="1" t="s">
        <v>48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</row>
    <row r="7" spans="1:37" x14ac:dyDescent="0.25">
      <c r="A7" s="1" t="s">
        <v>49</v>
      </c>
      <c r="B7" s="6">
        <f>'Poland Vehicle Data'!$C$5*(diesel_biofuel_fraction)</f>
        <v>7.000000000000001E-3</v>
      </c>
      <c r="C7" s="6">
        <f>'Poland Vehicle Data'!$C$5*(diesel_biofuel_fraction)</f>
        <v>7.000000000000001E-3</v>
      </c>
      <c r="D7" s="6">
        <f>'Poland Vehicle Data'!$C$5*(diesel_biofuel_fraction)</f>
        <v>7.000000000000001E-3</v>
      </c>
      <c r="E7" s="6">
        <f>'Poland Vehicle Data'!$C$5*(diesel_biofuel_fraction)</f>
        <v>7.000000000000001E-3</v>
      </c>
      <c r="F7" s="6">
        <f>'Poland Vehicle Data'!$C$5*(diesel_biofuel_fraction)</f>
        <v>7.000000000000001E-3</v>
      </c>
      <c r="G7" s="6">
        <f>'Poland Vehicle Data'!$C$5*(diesel_biofuel_fraction)</f>
        <v>7.000000000000001E-3</v>
      </c>
      <c r="H7" s="6">
        <f>'Poland Vehicle Data'!$C$5*(diesel_biofuel_fraction)</f>
        <v>7.000000000000001E-3</v>
      </c>
      <c r="I7" s="6">
        <f>'Poland Vehicle Data'!$C$5*(diesel_biofuel_fraction)</f>
        <v>7.000000000000001E-3</v>
      </c>
      <c r="J7" s="6">
        <f>'Poland Vehicle Data'!$C$5*(diesel_biofuel_fraction)</f>
        <v>7.000000000000001E-3</v>
      </c>
      <c r="K7" s="6">
        <f>'Poland Vehicle Data'!$C$5*(diesel_biofuel_fraction)</f>
        <v>7.000000000000001E-3</v>
      </c>
      <c r="L7" s="6">
        <f>'Poland Vehicle Data'!$C$5*(diesel_biofuel_fraction)</f>
        <v>7.000000000000001E-3</v>
      </c>
      <c r="M7" s="6">
        <f>'Poland Vehicle Data'!$C$5*(diesel_biofuel_fraction)</f>
        <v>7.000000000000001E-3</v>
      </c>
      <c r="N7" s="6">
        <f>'Poland Vehicle Data'!$C$5*(diesel_biofuel_fraction)</f>
        <v>7.000000000000001E-3</v>
      </c>
      <c r="O7" s="6">
        <f>'Poland Vehicle Data'!$C$5*(diesel_biofuel_fraction)</f>
        <v>7.000000000000001E-3</v>
      </c>
      <c r="P7" s="6">
        <f>'Poland Vehicle Data'!$C$5*(diesel_biofuel_fraction)</f>
        <v>7.000000000000001E-3</v>
      </c>
      <c r="Q7" s="6">
        <f>'Poland Vehicle Data'!$C$5*(diesel_biofuel_fraction)</f>
        <v>7.000000000000001E-3</v>
      </c>
      <c r="R7" s="6">
        <f>'Poland Vehicle Data'!$C$5*(diesel_biofuel_fraction)</f>
        <v>7.000000000000001E-3</v>
      </c>
      <c r="S7" s="6">
        <f>'Poland Vehicle Data'!$C$5*(diesel_biofuel_fraction)</f>
        <v>7.000000000000001E-3</v>
      </c>
      <c r="T7" s="6">
        <f>'Poland Vehicle Data'!$C$5*(diesel_biofuel_fraction)</f>
        <v>7.000000000000001E-3</v>
      </c>
      <c r="U7" s="6">
        <f>'Poland Vehicle Data'!$C$5*(diesel_biofuel_fraction)</f>
        <v>7.000000000000001E-3</v>
      </c>
      <c r="V7" s="6">
        <f>'Poland Vehicle Data'!$C$5*(diesel_biofuel_fraction)</f>
        <v>7.000000000000001E-3</v>
      </c>
      <c r="W7" s="6">
        <f>'Poland Vehicle Data'!$C$5*(diesel_biofuel_fraction)</f>
        <v>7.000000000000001E-3</v>
      </c>
      <c r="X7" s="6">
        <f>'Poland Vehicle Data'!$C$5*(diesel_biofuel_fraction)</f>
        <v>7.000000000000001E-3</v>
      </c>
      <c r="Y7" s="6">
        <f>'Poland Vehicle Data'!$C$5*(diesel_biofuel_fraction)</f>
        <v>7.000000000000001E-3</v>
      </c>
      <c r="Z7" s="6">
        <f>'Poland Vehicle Data'!$C$5*(diesel_biofuel_fraction)</f>
        <v>7.000000000000001E-3</v>
      </c>
      <c r="AA7" s="6">
        <f>'Poland Vehicle Data'!$C$5*(diesel_biofuel_fraction)</f>
        <v>7.000000000000001E-3</v>
      </c>
      <c r="AB7" s="6">
        <f>'Poland Vehicle Data'!$C$5*(diesel_biofuel_fraction)</f>
        <v>7.000000000000001E-3</v>
      </c>
      <c r="AC7" s="6">
        <f>'Poland Vehicle Data'!$C$5*(diesel_biofuel_fraction)</f>
        <v>7.000000000000001E-3</v>
      </c>
      <c r="AD7" s="6">
        <f>'Poland Vehicle Data'!$C$5*(diesel_biofuel_fraction)</f>
        <v>7.000000000000001E-3</v>
      </c>
      <c r="AE7" s="6">
        <f>'Poland Vehicle Data'!$C$5*(diesel_biofuel_fraction)</f>
        <v>7.000000000000001E-3</v>
      </c>
      <c r="AF7" s="6">
        <f>'Poland Vehicle Data'!$C$5*(diesel_biofuel_fraction)</f>
        <v>7.000000000000001E-3</v>
      </c>
      <c r="AG7" s="6">
        <f>'Poland Vehicle Data'!$C$5*(diesel_biofuel_fraction)</f>
        <v>7.000000000000001E-3</v>
      </c>
      <c r="AH7" s="6">
        <f>'Poland Vehicle Data'!$C$5*(diesel_biofuel_fraction)</f>
        <v>7.000000000000001E-3</v>
      </c>
      <c r="AI7" s="6">
        <f>'Poland Vehicle Data'!$C$5*(diesel_biofuel_fraction)</f>
        <v>7.000000000000001E-3</v>
      </c>
      <c r="AJ7" s="6">
        <f>'Poland Vehicle Data'!$C$5*(diesel_biofuel_fraction)</f>
        <v>7.000000000000001E-3</v>
      </c>
      <c r="AK7" s="6">
        <f>'Poland Vehicle Data'!$C$5*(diesel_biofuel_fraction)</f>
        <v>7.000000000000001E-3</v>
      </c>
    </row>
    <row r="8" spans="1:37" x14ac:dyDescent="0.25">
      <c r="A8" s="1" t="s">
        <v>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40.1796875" style="9" customWidth="1"/>
    <col min="2" max="37" width="9.08984375" style="9" customWidth="1"/>
    <col min="38" max="16384" width="9.1796875" style="9"/>
  </cols>
  <sheetData>
    <row r="1" spans="1:37" x14ac:dyDescent="0.25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1" t="s">
        <v>2</v>
      </c>
      <c r="B2" s="6">
        <f>'Poland Vehicle Data'!$C$4</f>
        <v>0.9</v>
      </c>
      <c r="C2" s="6">
        <f>'Poland Vehicle Data'!$C$4</f>
        <v>0.9</v>
      </c>
      <c r="D2" s="6">
        <f>'Poland Vehicle Data'!$C$4</f>
        <v>0.9</v>
      </c>
      <c r="E2" s="6">
        <f>'Poland Vehicle Data'!$C$4</f>
        <v>0.9</v>
      </c>
      <c r="F2" s="6">
        <f>'Poland Vehicle Data'!$C$4</f>
        <v>0.9</v>
      </c>
      <c r="G2" s="6">
        <f>'Poland Vehicle Data'!$C$4</f>
        <v>0.9</v>
      </c>
      <c r="H2" s="6">
        <f>'Poland Vehicle Data'!$C$4</f>
        <v>0.9</v>
      </c>
      <c r="I2" s="6">
        <f>'Poland Vehicle Data'!$C$4</f>
        <v>0.9</v>
      </c>
      <c r="J2" s="6">
        <f>'Poland Vehicle Data'!$C$4</f>
        <v>0.9</v>
      </c>
      <c r="K2" s="6">
        <f>'Poland Vehicle Data'!$C$4</f>
        <v>0.9</v>
      </c>
      <c r="L2" s="6">
        <f>'Poland Vehicle Data'!$C$4</f>
        <v>0.9</v>
      </c>
      <c r="M2" s="6">
        <f>'Poland Vehicle Data'!$C$4</f>
        <v>0.9</v>
      </c>
      <c r="N2" s="6">
        <f>'Poland Vehicle Data'!$C$4</f>
        <v>0.9</v>
      </c>
      <c r="O2" s="6">
        <f>'Poland Vehicle Data'!$C$4</f>
        <v>0.9</v>
      </c>
      <c r="P2" s="6">
        <f>'Poland Vehicle Data'!$C$4</f>
        <v>0.9</v>
      </c>
      <c r="Q2" s="6">
        <f>'Poland Vehicle Data'!$C$4</f>
        <v>0.9</v>
      </c>
      <c r="R2" s="6">
        <f>'Poland Vehicle Data'!$C$4</f>
        <v>0.9</v>
      </c>
      <c r="S2" s="6">
        <f>'Poland Vehicle Data'!$C$4</f>
        <v>0.9</v>
      </c>
      <c r="T2" s="6">
        <f>'Poland Vehicle Data'!$C$4</f>
        <v>0.9</v>
      </c>
      <c r="U2" s="6">
        <f>'Poland Vehicle Data'!$C$4</f>
        <v>0.9</v>
      </c>
      <c r="V2" s="6">
        <f>'Poland Vehicle Data'!$C$4</f>
        <v>0.9</v>
      </c>
      <c r="W2" s="6">
        <f>'Poland Vehicle Data'!$C$4</f>
        <v>0.9</v>
      </c>
      <c r="X2" s="6">
        <f>'Poland Vehicle Data'!$C$4</f>
        <v>0.9</v>
      </c>
      <c r="Y2" s="6">
        <f>'Poland Vehicle Data'!$C$4</f>
        <v>0.9</v>
      </c>
      <c r="Z2" s="6">
        <f>'Poland Vehicle Data'!$C$4</f>
        <v>0.9</v>
      </c>
      <c r="AA2" s="6">
        <f>'Poland Vehicle Data'!$C$4</f>
        <v>0.9</v>
      </c>
      <c r="AB2" s="6">
        <f>'Poland Vehicle Data'!$C$4</f>
        <v>0.9</v>
      </c>
      <c r="AC2" s="6">
        <f>'Poland Vehicle Data'!$C$4</f>
        <v>0.9</v>
      </c>
      <c r="AD2" s="6">
        <f>'Poland Vehicle Data'!$C$4</f>
        <v>0.9</v>
      </c>
      <c r="AE2" s="6">
        <f>'Poland Vehicle Data'!$C$4</f>
        <v>0.9</v>
      </c>
      <c r="AF2" s="6">
        <f>'Poland Vehicle Data'!$C$4</f>
        <v>0.9</v>
      </c>
      <c r="AG2" s="6">
        <f>'Poland Vehicle Data'!$C$4</f>
        <v>0.9</v>
      </c>
      <c r="AH2" s="6">
        <f>'Poland Vehicle Data'!$C$4</f>
        <v>0.9</v>
      </c>
      <c r="AI2" s="6">
        <f>'Poland Vehicle Data'!$C$4</f>
        <v>0.9</v>
      </c>
      <c r="AJ2" s="6">
        <f>'Poland Vehicle Data'!$C$4</f>
        <v>0.9</v>
      </c>
      <c r="AK2" s="6">
        <f>'Poland Vehicle Data'!$C$4</f>
        <v>0.9</v>
      </c>
    </row>
    <row r="3" spans="1:37" x14ac:dyDescent="0.25">
      <c r="A3" s="1" t="s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</row>
    <row r="4" spans="1:37" x14ac:dyDescent="0.25">
      <c r="A4" s="1" t="s">
        <v>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</row>
    <row r="5" spans="1:37" x14ac:dyDescent="0.25">
      <c r="A5" s="1" t="s">
        <v>5</v>
      </c>
      <c r="B5" s="6">
        <f>'Poland Vehicle Data'!$C$5*(1-diesel_biofuel_fraction)</f>
        <v>9.2999999999999999E-2</v>
      </c>
      <c r="C5" s="6">
        <f>'Poland Vehicle Data'!$C$5*(1-diesel_biofuel_fraction)</f>
        <v>9.2999999999999999E-2</v>
      </c>
      <c r="D5" s="6">
        <f>'Poland Vehicle Data'!$C$5*(1-diesel_biofuel_fraction)</f>
        <v>9.2999999999999999E-2</v>
      </c>
      <c r="E5" s="6">
        <f>'Poland Vehicle Data'!$C$5*(1-diesel_biofuel_fraction)</f>
        <v>9.2999999999999999E-2</v>
      </c>
      <c r="F5" s="6">
        <f>'Poland Vehicle Data'!$C$5*(1-diesel_biofuel_fraction)</f>
        <v>9.2999999999999999E-2</v>
      </c>
      <c r="G5" s="6">
        <f>'Poland Vehicle Data'!$C$5*(1-diesel_biofuel_fraction)</f>
        <v>9.2999999999999999E-2</v>
      </c>
      <c r="H5" s="6">
        <f>'Poland Vehicle Data'!$C$5*(1-diesel_biofuel_fraction)</f>
        <v>9.2999999999999999E-2</v>
      </c>
      <c r="I5" s="6">
        <f>'Poland Vehicle Data'!$C$5*(1-diesel_biofuel_fraction)</f>
        <v>9.2999999999999999E-2</v>
      </c>
      <c r="J5" s="6">
        <f>'Poland Vehicle Data'!$C$5*(1-diesel_biofuel_fraction)</f>
        <v>9.2999999999999999E-2</v>
      </c>
      <c r="K5" s="6">
        <f>'Poland Vehicle Data'!$C$5*(1-diesel_biofuel_fraction)</f>
        <v>9.2999999999999999E-2</v>
      </c>
      <c r="L5" s="6">
        <f>'Poland Vehicle Data'!$C$5*(1-diesel_biofuel_fraction)</f>
        <v>9.2999999999999999E-2</v>
      </c>
      <c r="M5" s="6">
        <f>'Poland Vehicle Data'!$C$5*(1-diesel_biofuel_fraction)</f>
        <v>9.2999999999999999E-2</v>
      </c>
      <c r="N5" s="6">
        <f>'Poland Vehicle Data'!$C$5*(1-diesel_biofuel_fraction)</f>
        <v>9.2999999999999999E-2</v>
      </c>
      <c r="O5" s="6">
        <f>'Poland Vehicle Data'!$C$5*(1-diesel_biofuel_fraction)</f>
        <v>9.2999999999999999E-2</v>
      </c>
      <c r="P5" s="6">
        <f>'Poland Vehicle Data'!$C$5*(1-diesel_biofuel_fraction)</f>
        <v>9.2999999999999999E-2</v>
      </c>
      <c r="Q5" s="6">
        <f>'Poland Vehicle Data'!$C$5*(1-diesel_biofuel_fraction)</f>
        <v>9.2999999999999999E-2</v>
      </c>
      <c r="R5" s="6">
        <f>'Poland Vehicle Data'!$C$5*(1-diesel_biofuel_fraction)</f>
        <v>9.2999999999999999E-2</v>
      </c>
      <c r="S5" s="6">
        <f>'Poland Vehicle Data'!$C$5*(1-diesel_biofuel_fraction)</f>
        <v>9.2999999999999999E-2</v>
      </c>
      <c r="T5" s="6">
        <f>'Poland Vehicle Data'!$C$5*(1-diesel_biofuel_fraction)</f>
        <v>9.2999999999999999E-2</v>
      </c>
      <c r="U5" s="6">
        <f>'Poland Vehicle Data'!$C$5*(1-diesel_biofuel_fraction)</f>
        <v>9.2999999999999999E-2</v>
      </c>
      <c r="V5" s="6">
        <f>'Poland Vehicle Data'!$C$5*(1-diesel_biofuel_fraction)</f>
        <v>9.2999999999999999E-2</v>
      </c>
      <c r="W5" s="6">
        <f>'Poland Vehicle Data'!$C$5*(1-diesel_biofuel_fraction)</f>
        <v>9.2999999999999999E-2</v>
      </c>
      <c r="X5" s="6">
        <f>'Poland Vehicle Data'!$C$5*(1-diesel_biofuel_fraction)</f>
        <v>9.2999999999999999E-2</v>
      </c>
      <c r="Y5" s="6">
        <f>'Poland Vehicle Data'!$C$5*(1-diesel_biofuel_fraction)</f>
        <v>9.2999999999999999E-2</v>
      </c>
      <c r="Z5" s="6">
        <f>'Poland Vehicle Data'!$C$5*(1-diesel_biofuel_fraction)</f>
        <v>9.2999999999999999E-2</v>
      </c>
      <c r="AA5" s="6">
        <f>'Poland Vehicle Data'!$C$5*(1-diesel_biofuel_fraction)</f>
        <v>9.2999999999999999E-2</v>
      </c>
      <c r="AB5" s="6">
        <f>'Poland Vehicle Data'!$C$5*(1-diesel_biofuel_fraction)</f>
        <v>9.2999999999999999E-2</v>
      </c>
      <c r="AC5" s="6">
        <f>'Poland Vehicle Data'!$C$5*(1-diesel_biofuel_fraction)</f>
        <v>9.2999999999999999E-2</v>
      </c>
      <c r="AD5" s="6">
        <f>'Poland Vehicle Data'!$C$5*(1-diesel_biofuel_fraction)</f>
        <v>9.2999999999999999E-2</v>
      </c>
      <c r="AE5" s="6">
        <f>'Poland Vehicle Data'!$C$5*(1-diesel_biofuel_fraction)</f>
        <v>9.2999999999999999E-2</v>
      </c>
      <c r="AF5" s="6">
        <f>'Poland Vehicle Data'!$C$5*(1-diesel_biofuel_fraction)</f>
        <v>9.2999999999999999E-2</v>
      </c>
      <c r="AG5" s="6">
        <f>'Poland Vehicle Data'!$C$5*(1-diesel_biofuel_fraction)</f>
        <v>9.2999999999999999E-2</v>
      </c>
      <c r="AH5" s="6">
        <f>'Poland Vehicle Data'!$C$5*(1-diesel_biofuel_fraction)</f>
        <v>9.2999999999999999E-2</v>
      </c>
      <c r="AI5" s="6">
        <f>'Poland Vehicle Data'!$C$5*(1-diesel_biofuel_fraction)</f>
        <v>9.2999999999999999E-2</v>
      </c>
      <c r="AJ5" s="6">
        <f>'Poland Vehicle Data'!$C$5*(1-diesel_biofuel_fraction)</f>
        <v>9.2999999999999999E-2</v>
      </c>
      <c r="AK5" s="6">
        <f>'Poland Vehicle Data'!$C$5*(1-diesel_biofuel_fraction)</f>
        <v>9.2999999999999999E-2</v>
      </c>
    </row>
    <row r="6" spans="1:37" x14ac:dyDescent="0.25">
      <c r="A6" s="1" t="s">
        <v>48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</row>
    <row r="7" spans="1:37" x14ac:dyDescent="0.25">
      <c r="A7" s="1" t="s">
        <v>49</v>
      </c>
      <c r="B7" s="6">
        <f>'Poland Vehicle Data'!$C$5*(diesel_biofuel_fraction)</f>
        <v>7.000000000000001E-3</v>
      </c>
      <c r="C7" s="6">
        <f>'Poland Vehicle Data'!$C$5*(diesel_biofuel_fraction)</f>
        <v>7.000000000000001E-3</v>
      </c>
      <c r="D7" s="6">
        <f>'Poland Vehicle Data'!$C$5*(diesel_biofuel_fraction)</f>
        <v>7.000000000000001E-3</v>
      </c>
      <c r="E7" s="6">
        <f>'Poland Vehicle Data'!$C$5*(diesel_biofuel_fraction)</f>
        <v>7.000000000000001E-3</v>
      </c>
      <c r="F7" s="6">
        <f>'Poland Vehicle Data'!$C$5*(diesel_biofuel_fraction)</f>
        <v>7.000000000000001E-3</v>
      </c>
      <c r="G7" s="6">
        <f>'Poland Vehicle Data'!$C$5*(diesel_biofuel_fraction)</f>
        <v>7.000000000000001E-3</v>
      </c>
      <c r="H7" s="6">
        <f>'Poland Vehicle Data'!$C$5*(diesel_biofuel_fraction)</f>
        <v>7.000000000000001E-3</v>
      </c>
      <c r="I7" s="6">
        <f>'Poland Vehicle Data'!$C$5*(diesel_biofuel_fraction)</f>
        <v>7.000000000000001E-3</v>
      </c>
      <c r="J7" s="6">
        <f>'Poland Vehicle Data'!$C$5*(diesel_biofuel_fraction)</f>
        <v>7.000000000000001E-3</v>
      </c>
      <c r="K7" s="6">
        <f>'Poland Vehicle Data'!$C$5*(diesel_biofuel_fraction)</f>
        <v>7.000000000000001E-3</v>
      </c>
      <c r="L7" s="6">
        <f>'Poland Vehicle Data'!$C$5*(diesel_biofuel_fraction)</f>
        <v>7.000000000000001E-3</v>
      </c>
      <c r="M7" s="6">
        <f>'Poland Vehicle Data'!$C$5*(diesel_biofuel_fraction)</f>
        <v>7.000000000000001E-3</v>
      </c>
      <c r="N7" s="6">
        <f>'Poland Vehicle Data'!$C$5*(diesel_biofuel_fraction)</f>
        <v>7.000000000000001E-3</v>
      </c>
      <c r="O7" s="6">
        <f>'Poland Vehicle Data'!$C$5*(diesel_biofuel_fraction)</f>
        <v>7.000000000000001E-3</v>
      </c>
      <c r="P7" s="6">
        <f>'Poland Vehicle Data'!$C$5*(diesel_biofuel_fraction)</f>
        <v>7.000000000000001E-3</v>
      </c>
      <c r="Q7" s="6">
        <f>'Poland Vehicle Data'!$C$5*(diesel_biofuel_fraction)</f>
        <v>7.000000000000001E-3</v>
      </c>
      <c r="R7" s="6">
        <f>'Poland Vehicle Data'!$C$5*(diesel_biofuel_fraction)</f>
        <v>7.000000000000001E-3</v>
      </c>
      <c r="S7" s="6">
        <f>'Poland Vehicle Data'!$C$5*(diesel_biofuel_fraction)</f>
        <v>7.000000000000001E-3</v>
      </c>
      <c r="T7" s="6">
        <f>'Poland Vehicle Data'!$C$5*(diesel_biofuel_fraction)</f>
        <v>7.000000000000001E-3</v>
      </c>
      <c r="U7" s="6">
        <f>'Poland Vehicle Data'!$C$5*(diesel_biofuel_fraction)</f>
        <v>7.000000000000001E-3</v>
      </c>
      <c r="V7" s="6">
        <f>'Poland Vehicle Data'!$C$5*(diesel_biofuel_fraction)</f>
        <v>7.000000000000001E-3</v>
      </c>
      <c r="W7" s="6">
        <f>'Poland Vehicle Data'!$C$5*(diesel_biofuel_fraction)</f>
        <v>7.000000000000001E-3</v>
      </c>
      <c r="X7" s="6">
        <f>'Poland Vehicle Data'!$C$5*(diesel_biofuel_fraction)</f>
        <v>7.000000000000001E-3</v>
      </c>
      <c r="Y7" s="6">
        <f>'Poland Vehicle Data'!$C$5*(diesel_biofuel_fraction)</f>
        <v>7.000000000000001E-3</v>
      </c>
      <c r="Z7" s="6">
        <f>'Poland Vehicle Data'!$C$5*(diesel_biofuel_fraction)</f>
        <v>7.000000000000001E-3</v>
      </c>
      <c r="AA7" s="6">
        <f>'Poland Vehicle Data'!$C$5*(diesel_biofuel_fraction)</f>
        <v>7.000000000000001E-3</v>
      </c>
      <c r="AB7" s="6">
        <f>'Poland Vehicle Data'!$C$5*(diesel_biofuel_fraction)</f>
        <v>7.000000000000001E-3</v>
      </c>
      <c r="AC7" s="6">
        <f>'Poland Vehicle Data'!$C$5*(diesel_biofuel_fraction)</f>
        <v>7.000000000000001E-3</v>
      </c>
      <c r="AD7" s="6">
        <f>'Poland Vehicle Data'!$C$5*(diesel_biofuel_fraction)</f>
        <v>7.000000000000001E-3</v>
      </c>
      <c r="AE7" s="6">
        <f>'Poland Vehicle Data'!$C$5*(diesel_biofuel_fraction)</f>
        <v>7.000000000000001E-3</v>
      </c>
      <c r="AF7" s="6">
        <f>'Poland Vehicle Data'!$C$5*(diesel_biofuel_fraction)</f>
        <v>7.000000000000001E-3</v>
      </c>
      <c r="AG7" s="6">
        <f>'Poland Vehicle Data'!$C$5*(diesel_biofuel_fraction)</f>
        <v>7.000000000000001E-3</v>
      </c>
      <c r="AH7" s="6">
        <f>'Poland Vehicle Data'!$C$5*(diesel_biofuel_fraction)</f>
        <v>7.000000000000001E-3</v>
      </c>
      <c r="AI7" s="6">
        <f>'Poland Vehicle Data'!$C$5*(diesel_biofuel_fraction)</f>
        <v>7.000000000000001E-3</v>
      </c>
      <c r="AJ7" s="6">
        <f>'Poland Vehicle Data'!$C$5*(diesel_biofuel_fraction)</f>
        <v>7.000000000000001E-3</v>
      </c>
      <c r="AK7" s="6">
        <f>'Poland Vehicle Data'!$C$5*(diesel_biofuel_fraction)</f>
        <v>7.000000000000001E-3</v>
      </c>
    </row>
    <row r="8" spans="1:37" x14ac:dyDescent="0.25">
      <c r="A8" s="1" t="s">
        <v>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40.1796875" style="9" customWidth="1"/>
    <col min="2" max="37" width="9" style="9" customWidth="1"/>
    <col min="38" max="16384" width="9.1796875" style="9"/>
  </cols>
  <sheetData>
    <row r="1" spans="1:37" x14ac:dyDescent="0.25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1" t="s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</row>
    <row r="3" spans="1:37" x14ac:dyDescent="0.25">
      <c r="A3" s="1" t="s">
        <v>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</row>
    <row r="4" spans="1:37" x14ac:dyDescent="0.25">
      <c r="A4" s="1" t="s">
        <v>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</row>
    <row r="5" spans="1:37" x14ac:dyDescent="0.25">
      <c r="A5" s="1" t="s">
        <v>5</v>
      </c>
      <c r="B5" s="6">
        <f>1-diesel_biofuel_fraction</f>
        <v>0.92999999999999994</v>
      </c>
      <c r="C5" s="6">
        <f>1-diesel_biofuel_fraction</f>
        <v>0.92999999999999994</v>
      </c>
      <c r="D5" s="6">
        <f>1-diesel_biofuel_fraction</f>
        <v>0.92999999999999994</v>
      </c>
      <c r="E5" s="6">
        <f>1-diesel_biofuel_fraction</f>
        <v>0.92999999999999994</v>
      </c>
      <c r="F5" s="6">
        <f>1-diesel_biofuel_fraction</f>
        <v>0.92999999999999994</v>
      </c>
      <c r="G5" s="6">
        <f>1-diesel_biofuel_fraction</f>
        <v>0.92999999999999994</v>
      </c>
      <c r="H5" s="6">
        <f>1-diesel_biofuel_fraction</f>
        <v>0.92999999999999994</v>
      </c>
      <c r="I5" s="6">
        <f>1-diesel_biofuel_fraction</f>
        <v>0.92999999999999994</v>
      </c>
      <c r="J5" s="6">
        <f>1-diesel_biofuel_fraction</f>
        <v>0.92999999999999994</v>
      </c>
      <c r="K5" s="6">
        <f>1-diesel_biofuel_fraction</f>
        <v>0.92999999999999994</v>
      </c>
      <c r="L5" s="6">
        <f>1-diesel_biofuel_fraction</f>
        <v>0.92999999999999994</v>
      </c>
      <c r="M5" s="6">
        <f>1-diesel_biofuel_fraction</f>
        <v>0.92999999999999994</v>
      </c>
      <c r="N5" s="6">
        <f>1-diesel_biofuel_fraction</f>
        <v>0.92999999999999994</v>
      </c>
      <c r="O5" s="6">
        <f>1-diesel_biofuel_fraction</f>
        <v>0.92999999999999994</v>
      </c>
      <c r="P5" s="6">
        <f>1-diesel_biofuel_fraction</f>
        <v>0.92999999999999994</v>
      </c>
      <c r="Q5" s="6">
        <f>1-diesel_biofuel_fraction</f>
        <v>0.92999999999999994</v>
      </c>
      <c r="R5" s="6">
        <f>1-diesel_biofuel_fraction</f>
        <v>0.92999999999999994</v>
      </c>
      <c r="S5" s="6">
        <f>1-diesel_biofuel_fraction</f>
        <v>0.92999999999999994</v>
      </c>
      <c r="T5" s="6">
        <f>1-diesel_biofuel_fraction</f>
        <v>0.92999999999999994</v>
      </c>
      <c r="U5" s="6">
        <f>1-diesel_biofuel_fraction</f>
        <v>0.92999999999999994</v>
      </c>
      <c r="V5" s="6">
        <f>1-diesel_biofuel_fraction</f>
        <v>0.92999999999999994</v>
      </c>
      <c r="W5" s="6">
        <f>1-diesel_biofuel_fraction</f>
        <v>0.92999999999999994</v>
      </c>
      <c r="X5" s="6">
        <f>1-diesel_biofuel_fraction</f>
        <v>0.92999999999999994</v>
      </c>
      <c r="Y5" s="6">
        <f>1-diesel_biofuel_fraction</f>
        <v>0.92999999999999994</v>
      </c>
      <c r="Z5" s="6">
        <f>1-diesel_biofuel_fraction</f>
        <v>0.92999999999999994</v>
      </c>
      <c r="AA5" s="6">
        <f>1-diesel_biofuel_fraction</f>
        <v>0.92999999999999994</v>
      </c>
      <c r="AB5" s="6">
        <f>1-diesel_biofuel_fraction</f>
        <v>0.92999999999999994</v>
      </c>
      <c r="AC5" s="6">
        <f>1-diesel_biofuel_fraction</f>
        <v>0.92999999999999994</v>
      </c>
      <c r="AD5" s="6">
        <f>1-diesel_biofuel_fraction</f>
        <v>0.92999999999999994</v>
      </c>
      <c r="AE5" s="6">
        <f>1-diesel_biofuel_fraction</f>
        <v>0.92999999999999994</v>
      </c>
      <c r="AF5" s="6">
        <f>1-diesel_biofuel_fraction</f>
        <v>0.92999999999999994</v>
      </c>
      <c r="AG5" s="6">
        <f>1-diesel_biofuel_fraction</f>
        <v>0.92999999999999994</v>
      </c>
      <c r="AH5" s="6">
        <f>1-diesel_biofuel_fraction</f>
        <v>0.92999999999999994</v>
      </c>
      <c r="AI5" s="6">
        <f>1-diesel_biofuel_fraction</f>
        <v>0.92999999999999994</v>
      </c>
      <c r="AJ5" s="6">
        <f>1-diesel_biofuel_fraction</f>
        <v>0.92999999999999994</v>
      </c>
      <c r="AK5" s="6">
        <f>1-diesel_biofuel_fraction</f>
        <v>0.92999999999999994</v>
      </c>
    </row>
    <row r="6" spans="1:37" x14ac:dyDescent="0.25">
      <c r="A6" s="1" t="s">
        <v>48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</row>
    <row r="7" spans="1:37" x14ac:dyDescent="0.25">
      <c r="A7" s="1" t="s">
        <v>49</v>
      </c>
      <c r="B7" s="6">
        <f>diesel_biofuel_fraction</f>
        <v>7.0000000000000007E-2</v>
      </c>
      <c r="C7" s="6">
        <f>diesel_biofuel_fraction</f>
        <v>7.0000000000000007E-2</v>
      </c>
      <c r="D7" s="6">
        <f>diesel_biofuel_fraction</f>
        <v>7.0000000000000007E-2</v>
      </c>
      <c r="E7" s="6">
        <f>diesel_biofuel_fraction</f>
        <v>7.0000000000000007E-2</v>
      </c>
      <c r="F7" s="6">
        <f>diesel_biofuel_fraction</f>
        <v>7.0000000000000007E-2</v>
      </c>
      <c r="G7" s="6">
        <f>diesel_biofuel_fraction</f>
        <v>7.0000000000000007E-2</v>
      </c>
      <c r="H7" s="6">
        <f>diesel_biofuel_fraction</f>
        <v>7.0000000000000007E-2</v>
      </c>
      <c r="I7" s="6">
        <f>diesel_biofuel_fraction</f>
        <v>7.0000000000000007E-2</v>
      </c>
      <c r="J7" s="6">
        <f>diesel_biofuel_fraction</f>
        <v>7.0000000000000007E-2</v>
      </c>
      <c r="K7" s="6">
        <f>diesel_biofuel_fraction</f>
        <v>7.0000000000000007E-2</v>
      </c>
      <c r="L7" s="6">
        <f>diesel_biofuel_fraction</f>
        <v>7.0000000000000007E-2</v>
      </c>
      <c r="M7" s="6">
        <f>diesel_biofuel_fraction</f>
        <v>7.0000000000000007E-2</v>
      </c>
      <c r="N7" s="6">
        <f>diesel_biofuel_fraction</f>
        <v>7.0000000000000007E-2</v>
      </c>
      <c r="O7" s="6">
        <f>diesel_biofuel_fraction</f>
        <v>7.0000000000000007E-2</v>
      </c>
      <c r="P7" s="6">
        <f>diesel_biofuel_fraction</f>
        <v>7.0000000000000007E-2</v>
      </c>
      <c r="Q7" s="6">
        <f>diesel_biofuel_fraction</f>
        <v>7.0000000000000007E-2</v>
      </c>
      <c r="R7" s="6">
        <f>diesel_biofuel_fraction</f>
        <v>7.0000000000000007E-2</v>
      </c>
      <c r="S7" s="6">
        <f>diesel_biofuel_fraction</f>
        <v>7.0000000000000007E-2</v>
      </c>
      <c r="T7" s="6">
        <f>diesel_biofuel_fraction</f>
        <v>7.0000000000000007E-2</v>
      </c>
      <c r="U7" s="6">
        <f>diesel_biofuel_fraction</f>
        <v>7.0000000000000007E-2</v>
      </c>
      <c r="V7" s="6">
        <f>diesel_biofuel_fraction</f>
        <v>7.0000000000000007E-2</v>
      </c>
      <c r="W7" s="6">
        <f>diesel_biofuel_fraction</f>
        <v>7.0000000000000007E-2</v>
      </c>
      <c r="X7" s="6">
        <f>diesel_biofuel_fraction</f>
        <v>7.0000000000000007E-2</v>
      </c>
      <c r="Y7" s="6">
        <f>diesel_biofuel_fraction</f>
        <v>7.0000000000000007E-2</v>
      </c>
      <c r="Z7" s="6">
        <f>diesel_biofuel_fraction</f>
        <v>7.0000000000000007E-2</v>
      </c>
      <c r="AA7" s="6">
        <f>diesel_biofuel_fraction</f>
        <v>7.0000000000000007E-2</v>
      </c>
      <c r="AB7" s="6">
        <f>diesel_biofuel_fraction</f>
        <v>7.0000000000000007E-2</v>
      </c>
      <c r="AC7" s="6">
        <f>diesel_biofuel_fraction</f>
        <v>7.0000000000000007E-2</v>
      </c>
      <c r="AD7" s="6">
        <f>diesel_biofuel_fraction</f>
        <v>7.0000000000000007E-2</v>
      </c>
      <c r="AE7" s="6">
        <f>diesel_biofuel_fraction</f>
        <v>7.0000000000000007E-2</v>
      </c>
      <c r="AF7" s="6">
        <f>diesel_biofuel_fraction</f>
        <v>7.0000000000000007E-2</v>
      </c>
      <c r="AG7" s="6">
        <f>diesel_biofuel_fraction</f>
        <v>7.0000000000000007E-2</v>
      </c>
      <c r="AH7" s="6">
        <f>diesel_biofuel_fraction</f>
        <v>7.0000000000000007E-2</v>
      </c>
      <c r="AI7" s="6">
        <f>diesel_biofuel_fraction</f>
        <v>7.0000000000000007E-2</v>
      </c>
      <c r="AJ7" s="6">
        <f>diesel_biofuel_fraction</f>
        <v>7.0000000000000007E-2</v>
      </c>
      <c r="AK7" s="6">
        <f>diesel_biofuel_fraction</f>
        <v>7.0000000000000007E-2</v>
      </c>
    </row>
    <row r="8" spans="1:37" x14ac:dyDescent="0.25">
      <c r="A8" s="1" t="s">
        <v>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40.1796875" style="9" customWidth="1"/>
    <col min="2" max="37" width="8.90625" style="9" customWidth="1"/>
    <col min="38" max="16384" width="9.1796875" style="9"/>
  </cols>
  <sheetData>
    <row r="1" spans="1:37" x14ac:dyDescent="0.25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1" t="s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</row>
    <row r="3" spans="1:37" x14ac:dyDescent="0.25">
      <c r="A3" s="1" t="s">
        <v>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</row>
    <row r="4" spans="1:37" x14ac:dyDescent="0.25">
      <c r="A4" s="1" t="s">
        <v>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</row>
    <row r="5" spans="1:37" x14ac:dyDescent="0.25">
      <c r="A5" s="1" t="s">
        <v>5</v>
      </c>
      <c r="B5" s="6">
        <f>1-diesel_biofuel_fraction</f>
        <v>0.92999999999999994</v>
      </c>
      <c r="C5" s="6">
        <f>1-diesel_biofuel_fraction</f>
        <v>0.92999999999999994</v>
      </c>
      <c r="D5" s="6">
        <f>1-diesel_biofuel_fraction</f>
        <v>0.92999999999999994</v>
      </c>
      <c r="E5" s="6">
        <f>1-diesel_biofuel_fraction</f>
        <v>0.92999999999999994</v>
      </c>
      <c r="F5" s="6">
        <f>1-diesel_biofuel_fraction</f>
        <v>0.92999999999999994</v>
      </c>
      <c r="G5" s="6">
        <f>1-diesel_biofuel_fraction</f>
        <v>0.92999999999999994</v>
      </c>
      <c r="H5" s="6">
        <f>1-diesel_biofuel_fraction</f>
        <v>0.92999999999999994</v>
      </c>
      <c r="I5" s="6">
        <f>1-diesel_biofuel_fraction</f>
        <v>0.92999999999999994</v>
      </c>
      <c r="J5" s="6">
        <f>1-diesel_biofuel_fraction</f>
        <v>0.92999999999999994</v>
      </c>
      <c r="K5" s="6">
        <f>1-diesel_biofuel_fraction</f>
        <v>0.92999999999999994</v>
      </c>
      <c r="L5" s="6">
        <f>1-diesel_biofuel_fraction</f>
        <v>0.92999999999999994</v>
      </c>
      <c r="M5" s="6">
        <f>1-diesel_biofuel_fraction</f>
        <v>0.92999999999999994</v>
      </c>
      <c r="N5" s="6">
        <f>1-diesel_biofuel_fraction</f>
        <v>0.92999999999999994</v>
      </c>
      <c r="O5" s="6">
        <f>1-diesel_biofuel_fraction</f>
        <v>0.92999999999999994</v>
      </c>
      <c r="P5" s="6">
        <f>1-diesel_biofuel_fraction</f>
        <v>0.92999999999999994</v>
      </c>
      <c r="Q5" s="6">
        <f>1-diesel_biofuel_fraction</f>
        <v>0.92999999999999994</v>
      </c>
      <c r="R5" s="6">
        <f>1-diesel_biofuel_fraction</f>
        <v>0.92999999999999994</v>
      </c>
      <c r="S5" s="6">
        <f>1-diesel_biofuel_fraction</f>
        <v>0.92999999999999994</v>
      </c>
      <c r="T5" s="6">
        <f>1-diesel_biofuel_fraction</f>
        <v>0.92999999999999994</v>
      </c>
      <c r="U5" s="6">
        <f>1-diesel_biofuel_fraction</f>
        <v>0.92999999999999994</v>
      </c>
      <c r="V5" s="6">
        <f>1-diesel_biofuel_fraction</f>
        <v>0.92999999999999994</v>
      </c>
      <c r="W5" s="6">
        <f>1-diesel_biofuel_fraction</f>
        <v>0.92999999999999994</v>
      </c>
      <c r="X5" s="6">
        <f>1-diesel_biofuel_fraction</f>
        <v>0.92999999999999994</v>
      </c>
      <c r="Y5" s="6">
        <f>1-diesel_biofuel_fraction</f>
        <v>0.92999999999999994</v>
      </c>
      <c r="Z5" s="6">
        <f>1-diesel_biofuel_fraction</f>
        <v>0.92999999999999994</v>
      </c>
      <c r="AA5" s="6">
        <f>1-diesel_biofuel_fraction</f>
        <v>0.92999999999999994</v>
      </c>
      <c r="AB5" s="6">
        <f>1-diesel_biofuel_fraction</f>
        <v>0.92999999999999994</v>
      </c>
      <c r="AC5" s="6">
        <f>1-diesel_biofuel_fraction</f>
        <v>0.92999999999999994</v>
      </c>
      <c r="AD5" s="6">
        <f>1-diesel_biofuel_fraction</f>
        <v>0.92999999999999994</v>
      </c>
      <c r="AE5" s="6">
        <f>1-diesel_biofuel_fraction</f>
        <v>0.92999999999999994</v>
      </c>
      <c r="AF5" s="6">
        <f>1-diesel_biofuel_fraction</f>
        <v>0.92999999999999994</v>
      </c>
      <c r="AG5" s="6">
        <f>1-diesel_biofuel_fraction</f>
        <v>0.92999999999999994</v>
      </c>
      <c r="AH5" s="6">
        <f>1-diesel_biofuel_fraction</f>
        <v>0.92999999999999994</v>
      </c>
      <c r="AI5" s="6">
        <f>1-diesel_biofuel_fraction</f>
        <v>0.92999999999999994</v>
      </c>
      <c r="AJ5" s="6">
        <f>1-diesel_biofuel_fraction</f>
        <v>0.92999999999999994</v>
      </c>
      <c r="AK5" s="6">
        <f>1-diesel_biofuel_fraction</f>
        <v>0.92999999999999994</v>
      </c>
    </row>
    <row r="6" spans="1:37" x14ac:dyDescent="0.25">
      <c r="A6" s="1" t="s">
        <v>48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</row>
    <row r="7" spans="1:37" x14ac:dyDescent="0.25">
      <c r="A7" s="1" t="s">
        <v>49</v>
      </c>
      <c r="B7" s="6">
        <f>diesel_biofuel_fraction</f>
        <v>7.0000000000000007E-2</v>
      </c>
      <c r="C7" s="6">
        <f>diesel_biofuel_fraction</f>
        <v>7.0000000000000007E-2</v>
      </c>
      <c r="D7" s="6">
        <f>diesel_biofuel_fraction</f>
        <v>7.0000000000000007E-2</v>
      </c>
      <c r="E7" s="6">
        <f>diesel_biofuel_fraction</f>
        <v>7.0000000000000007E-2</v>
      </c>
      <c r="F7" s="6">
        <f>diesel_biofuel_fraction</f>
        <v>7.0000000000000007E-2</v>
      </c>
      <c r="G7" s="6">
        <f>diesel_biofuel_fraction</f>
        <v>7.0000000000000007E-2</v>
      </c>
      <c r="H7" s="6">
        <f>diesel_biofuel_fraction</f>
        <v>7.0000000000000007E-2</v>
      </c>
      <c r="I7" s="6">
        <f>diesel_biofuel_fraction</f>
        <v>7.0000000000000007E-2</v>
      </c>
      <c r="J7" s="6">
        <f>diesel_biofuel_fraction</f>
        <v>7.0000000000000007E-2</v>
      </c>
      <c r="K7" s="6">
        <f>diesel_biofuel_fraction</f>
        <v>7.0000000000000007E-2</v>
      </c>
      <c r="L7" s="6">
        <f>diesel_biofuel_fraction</f>
        <v>7.0000000000000007E-2</v>
      </c>
      <c r="M7" s="6">
        <f>diesel_biofuel_fraction</f>
        <v>7.0000000000000007E-2</v>
      </c>
      <c r="N7" s="6">
        <f>diesel_biofuel_fraction</f>
        <v>7.0000000000000007E-2</v>
      </c>
      <c r="O7" s="6">
        <f>diesel_biofuel_fraction</f>
        <v>7.0000000000000007E-2</v>
      </c>
      <c r="P7" s="6">
        <f>diesel_biofuel_fraction</f>
        <v>7.0000000000000007E-2</v>
      </c>
      <c r="Q7" s="6">
        <f>diesel_biofuel_fraction</f>
        <v>7.0000000000000007E-2</v>
      </c>
      <c r="R7" s="6">
        <f>diesel_biofuel_fraction</f>
        <v>7.0000000000000007E-2</v>
      </c>
      <c r="S7" s="6">
        <f>diesel_biofuel_fraction</f>
        <v>7.0000000000000007E-2</v>
      </c>
      <c r="T7" s="6">
        <f>diesel_biofuel_fraction</f>
        <v>7.0000000000000007E-2</v>
      </c>
      <c r="U7" s="6">
        <f>diesel_biofuel_fraction</f>
        <v>7.0000000000000007E-2</v>
      </c>
      <c r="V7" s="6">
        <f>diesel_biofuel_fraction</f>
        <v>7.0000000000000007E-2</v>
      </c>
      <c r="W7" s="6">
        <f>diesel_biofuel_fraction</f>
        <v>7.0000000000000007E-2</v>
      </c>
      <c r="X7" s="6">
        <f>diesel_biofuel_fraction</f>
        <v>7.0000000000000007E-2</v>
      </c>
      <c r="Y7" s="6">
        <f>diesel_biofuel_fraction</f>
        <v>7.0000000000000007E-2</v>
      </c>
      <c r="Z7" s="6">
        <f>diesel_biofuel_fraction</f>
        <v>7.0000000000000007E-2</v>
      </c>
      <c r="AA7" s="6">
        <f>diesel_biofuel_fraction</f>
        <v>7.0000000000000007E-2</v>
      </c>
      <c r="AB7" s="6">
        <f>diesel_biofuel_fraction</f>
        <v>7.0000000000000007E-2</v>
      </c>
      <c r="AC7" s="6">
        <f>diesel_biofuel_fraction</f>
        <v>7.0000000000000007E-2</v>
      </c>
      <c r="AD7" s="6">
        <f>diesel_biofuel_fraction</f>
        <v>7.0000000000000007E-2</v>
      </c>
      <c r="AE7" s="6">
        <f>diesel_biofuel_fraction</f>
        <v>7.0000000000000007E-2</v>
      </c>
      <c r="AF7" s="6">
        <f>diesel_biofuel_fraction</f>
        <v>7.0000000000000007E-2</v>
      </c>
      <c r="AG7" s="6">
        <f>diesel_biofuel_fraction</f>
        <v>7.0000000000000007E-2</v>
      </c>
      <c r="AH7" s="6">
        <f>diesel_biofuel_fraction</f>
        <v>7.0000000000000007E-2</v>
      </c>
      <c r="AI7" s="6">
        <f>diesel_biofuel_fraction</f>
        <v>7.0000000000000007E-2</v>
      </c>
      <c r="AJ7" s="6">
        <f>diesel_biofuel_fraction</f>
        <v>7.0000000000000007E-2</v>
      </c>
      <c r="AK7" s="6">
        <f>diesel_biofuel_fraction</f>
        <v>7.0000000000000007E-2</v>
      </c>
    </row>
    <row r="8" spans="1:37" x14ac:dyDescent="0.25">
      <c r="A8" s="1" t="s">
        <v>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40.1796875" style="9" customWidth="1"/>
    <col min="2" max="37" width="9" style="9" customWidth="1"/>
    <col min="38" max="16384" width="9.1796875" style="9"/>
  </cols>
  <sheetData>
    <row r="1" spans="1:37" x14ac:dyDescent="0.25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1" t="s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</row>
    <row r="3" spans="1:37" x14ac:dyDescent="0.25">
      <c r="A3" s="1" t="s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</row>
    <row r="4" spans="1:37" x14ac:dyDescent="0.25">
      <c r="A4" s="1" t="s">
        <v>4</v>
      </c>
      <c r="B4" s="12">
        <f>1-gasoline_biofuel_fraction</f>
        <v>0.92</v>
      </c>
      <c r="C4" s="12">
        <f>1-gasoline_biofuel_fraction</f>
        <v>0.92</v>
      </c>
      <c r="D4" s="12">
        <f>1-gasoline_biofuel_fraction</f>
        <v>0.92</v>
      </c>
      <c r="E4" s="12">
        <f>1-gasoline_biofuel_fraction</f>
        <v>0.92</v>
      </c>
      <c r="F4" s="12">
        <f>1-gasoline_biofuel_fraction</f>
        <v>0.92</v>
      </c>
      <c r="G4" s="12">
        <f>1-gasoline_biofuel_fraction</f>
        <v>0.92</v>
      </c>
      <c r="H4" s="12">
        <f>1-gasoline_biofuel_fraction</f>
        <v>0.92</v>
      </c>
      <c r="I4" s="12">
        <f>1-gasoline_biofuel_fraction</f>
        <v>0.92</v>
      </c>
      <c r="J4" s="12">
        <f>1-gasoline_biofuel_fraction</f>
        <v>0.92</v>
      </c>
      <c r="K4" s="12">
        <f>1-gasoline_biofuel_fraction</f>
        <v>0.92</v>
      </c>
      <c r="L4" s="12">
        <f>1-gasoline_biofuel_fraction</f>
        <v>0.92</v>
      </c>
      <c r="M4" s="12">
        <f>1-gasoline_biofuel_fraction</f>
        <v>0.92</v>
      </c>
      <c r="N4" s="12">
        <f>1-gasoline_biofuel_fraction</f>
        <v>0.92</v>
      </c>
      <c r="O4" s="12">
        <f>1-gasoline_biofuel_fraction</f>
        <v>0.92</v>
      </c>
      <c r="P4" s="12">
        <f>1-gasoline_biofuel_fraction</f>
        <v>0.92</v>
      </c>
      <c r="Q4" s="12">
        <f>1-gasoline_biofuel_fraction</f>
        <v>0.92</v>
      </c>
      <c r="R4" s="12">
        <f>1-gasoline_biofuel_fraction</f>
        <v>0.92</v>
      </c>
      <c r="S4" s="12">
        <f>1-gasoline_biofuel_fraction</f>
        <v>0.92</v>
      </c>
      <c r="T4" s="12">
        <f>1-gasoline_biofuel_fraction</f>
        <v>0.92</v>
      </c>
      <c r="U4" s="12">
        <f>1-gasoline_biofuel_fraction</f>
        <v>0.92</v>
      </c>
      <c r="V4" s="12">
        <f>1-gasoline_biofuel_fraction</f>
        <v>0.92</v>
      </c>
      <c r="W4" s="12">
        <f>1-gasoline_biofuel_fraction</f>
        <v>0.92</v>
      </c>
      <c r="X4" s="12">
        <f>1-gasoline_biofuel_fraction</f>
        <v>0.92</v>
      </c>
      <c r="Y4" s="12">
        <f>1-gasoline_biofuel_fraction</f>
        <v>0.92</v>
      </c>
      <c r="Z4" s="12">
        <f>1-gasoline_biofuel_fraction</f>
        <v>0.92</v>
      </c>
      <c r="AA4" s="12">
        <f>1-gasoline_biofuel_fraction</f>
        <v>0.92</v>
      </c>
      <c r="AB4" s="12">
        <f>1-gasoline_biofuel_fraction</f>
        <v>0.92</v>
      </c>
      <c r="AC4" s="12">
        <f>1-gasoline_biofuel_fraction</f>
        <v>0.92</v>
      </c>
      <c r="AD4" s="12">
        <f>1-gasoline_biofuel_fraction</f>
        <v>0.92</v>
      </c>
      <c r="AE4" s="12">
        <f>1-gasoline_biofuel_fraction</f>
        <v>0.92</v>
      </c>
      <c r="AF4" s="12">
        <f>1-gasoline_biofuel_fraction</f>
        <v>0.92</v>
      </c>
      <c r="AG4" s="12">
        <f>1-gasoline_biofuel_fraction</f>
        <v>0.92</v>
      </c>
      <c r="AH4" s="12">
        <f>1-gasoline_biofuel_fraction</f>
        <v>0.92</v>
      </c>
      <c r="AI4" s="12">
        <f>1-gasoline_biofuel_fraction</f>
        <v>0.92</v>
      </c>
      <c r="AJ4" s="12">
        <f>1-gasoline_biofuel_fraction</f>
        <v>0.92</v>
      </c>
      <c r="AK4" s="12">
        <f>1-gasoline_biofuel_fraction</f>
        <v>0.92</v>
      </c>
    </row>
    <row r="5" spans="1:37" x14ac:dyDescent="0.25">
      <c r="A5" s="1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</row>
    <row r="6" spans="1:37" x14ac:dyDescent="0.25">
      <c r="A6" s="1" t="s">
        <v>48</v>
      </c>
      <c r="B6" s="12">
        <f>gasoline_biofuel_fraction</f>
        <v>0.08</v>
      </c>
      <c r="C6" s="12">
        <f>gasoline_biofuel_fraction</f>
        <v>0.08</v>
      </c>
      <c r="D6" s="12">
        <f>gasoline_biofuel_fraction</f>
        <v>0.08</v>
      </c>
      <c r="E6" s="12">
        <f>gasoline_biofuel_fraction</f>
        <v>0.08</v>
      </c>
      <c r="F6" s="12">
        <f>gasoline_biofuel_fraction</f>
        <v>0.08</v>
      </c>
      <c r="G6" s="12">
        <f>gasoline_biofuel_fraction</f>
        <v>0.08</v>
      </c>
      <c r="H6" s="12">
        <f>gasoline_biofuel_fraction</f>
        <v>0.08</v>
      </c>
      <c r="I6" s="12">
        <f>gasoline_biofuel_fraction</f>
        <v>0.08</v>
      </c>
      <c r="J6" s="12">
        <f>gasoline_biofuel_fraction</f>
        <v>0.08</v>
      </c>
      <c r="K6" s="12">
        <f>gasoline_biofuel_fraction</f>
        <v>0.08</v>
      </c>
      <c r="L6" s="12">
        <f>gasoline_biofuel_fraction</f>
        <v>0.08</v>
      </c>
      <c r="M6" s="12">
        <f>gasoline_biofuel_fraction</f>
        <v>0.08</v>
      </c>
      <c r="N6" s="12">
        <f>gasoline_biofuel_fraction</f>
        <v>0.08</v>
      </c>
      <c r="O6" s="12">
        <f>gasoline_biofuel_fraction</f>
        <v>0.08</v>
      </c>
      <c r="P6" s="12">
        <f>gasoline_biofuel_fraction</f>
        <v>0.08</v>
      </c>
      <c r="Q6" s="12">
        <f>gasoline_biofuel_fraction</f>
        <v>0.08</v>
      </c>
      <c r="R6" s="12">
        <f>gasoline_biofuel_fraction</f>
        <v>0.08</v>
      </c>
      <c r="S6" s="12">
        <f>gasoline_biofuel_fraction</f>
        <v>0.08</v>
      </c>
      <c r="T6" s="12">
        <f>gasoline_biofuel_fraction</f>
        <v>0.08</v>
      </c>
      <c r="U6" s="12">
        <f>gasoline_biofuel_fraction</f>
        <v>0.08</v>
      </c>
      <c r="V6" s="12">
        <f>gasoline_biofuel_fraction</f>
        <v>0.08</v>
      </c>
      <c r="W6" s="12">
        <f>gasoline_biofuel_fraction</f>
        <v>0.08</v>
      </c>
      <c r="X6" s="12">
        <f>gasoline_biofuel_fraction</f>
        <v>0.08</v>
      </c>
      <c r="Y6" s="12">
        <f>gasoline_biofuel_fraction</f>
        <v>0.08</v>
      </c>
      <c r="Z6" s="12">
        <f>gasoline_biofuel_fraction</f>
        <v>0.08</v>
      </c>
      <c r="AA6" s="12">
        <f>gasoline_biofuel_fraction</f>
        <v>0.08</v>
      </c>
      <c r="AB6" s="12">
        <f>gasoline_biofuel_fraction</f>
        <v>0.08</v>
      </c>
      <c r="AC6" s="12">
        <f>gasoline_biofuel_fraction</f>
        <v>0.08</v>
      </c>
      <c r="AD6" s="12">
        <f>gasoline_biofuel_fraction</f>
        <v>0.08</v>
      </c>
      <c r="AE6" s="12">
        <f>gasoline_biofuel_fraction</f>
        <v>0.08</v>
      </c>
      <c r="AF6" s="12">
        <f>gasoline_biofuel_fraction</f>
        <v>0.08</v>
      </c>
      <c r="AG6" s="12">
        <f>gasoline_biofuel_fraction</f>
        <v>0.08</v>
      </c>
      <c r="AH6" s="12">
        <f>gasoline_biofuel_fraction</f>
        <v>0.08</v>
      </c>
      <c r="AI6" s="12">
        <f>gasoline_biofuel_fraction</f>
        <v>0.08</v>
      </c>
      <c r="AJ6" s="12">
        <f>gasoline_biofuel_fraction</f>
        <v>0.08</v>
      </c>
      <c r="AK6" s="12">
        <f>gasoline_biofuel_fraction</f>
        <v>0.08</v>
      </c>
    </row>
    <row r="7" spans="1:37" x14ac:dyDescent="0.25">
      <c r="A7" s="1" t="s">
        <v>49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</row>
    <row r="8" spans="1:37" x14ac:dyDescent="0.25">
      <c r="A8" s="1" t="s">
        <v>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defaultRowHeight="14.5" x14ac:dyDescent="0.35"/>
  <cols>
    <col min="1" max="1" width="27.6328125" customWidth="1"/>
    <col min="2" max="2" width="21.6328125" style="9" customWidth="1"/>
    <col min="3" max="3" width="10.08984375" customWidth="1"/>
    <col min="4" max="4" width="15.36328125" customWidth="1"/>
    <col min="5" max="5" width="39.26953125" customWidth="1"/>
    <col min="6" max="6" width="10.36328125" customWidth="1"/>
  </cols>
  <sheetData>
    <row r="1" spans="1:7" x14ac:dyDescent="0.35">
      <c r="A1" s="2" t="s">
        <v>9</v>
      </c>
      <c r="B1" s="2" t="s">
        <v>16</v>
      </c>
      <c r="C1" s="2" t="s">
        <v>10</v>
      </c>
      <c r="D1" s="2" t="s">
        <v>11</v>
      </c>
      <c r="E1" s="2" t="s">
        <v>12</v>
      </c>
      <c r="F1" s="2" t="s">
        <v>13</v>
      </c>
    </row>
    <row r="2" spans="1:7" x14ac:dyDescent="0.35">
      <c r="A2" t="s">
        <v>19</v>
      </c>
      <c r="B2" s="9" t="s">
        <v>2</v>
      </c>
      <c r="C2">
        <v>1816</v>
      </c>
      <c r="D2" t="s">
        <v>14</v>
      </c>
      <c r="E2" t="s">
        <v>15</v>
      </c>
      <c r="F2">
        <v>95</v>
      </c>
    </row>
    <row r="3" spans="1:7" x14ac:dyDescent="0.35">
      <c r="A3" s="9" t="s">
        <v>19</v>
      </c>
      <c r="B3" s="9" t="s">
        <v>17</v>
      </c>
      <c r="C3">
        <v>2217</v>
      </c>
      <c r="D3" t="s">
        <v>14</v>
      </c>
      <c r="E3" t="s">
        <v>15</v>
      </c>
      <c r="F3">
        <v>95</v>
      </c>
    </row>
    <row r="4" spans="1:7" s="9" customFormat="1" ht="29" x14ac:dyDescent="0.35">
      <c r="A4" s="9" t="s">
        <v>19</v>
      </c>
      <c r="B4" s="9" t="s">
        <v>2</v>
      </c>
      <c r="C4" s="13">
        <v>0.9</v>
      </c>
      <c r="D4" s="9" t="s">
        <v>50</v>
      </c>
      <c r="E4" s="15" t="s">
        <v>53</v>
      </c>
      <c r="F4" s="14" t="s">
        <v>51</v>
      </c>
      <c r="G4" s="9" t="s">
        <v>52</v>
      </c>
    </row>
    <row r="5" spans="1:7" s="9" customFormat="1" ht="29" x14ac:dyDescent="0.35">
      <c r="A5" s="9" t="s">
        <v>19</v>
      </c>
      <c r="B5" s="9" t="s">
        <v>17</v>
      </c>
      <c r="C5" s="13">
        <v>0.1</v>
      </c>
      <c r="D5" s="9" t="s">
        <v>50</v>
      </c>
      <c r="E5" s="15" t="s">
        <v>53</v>
      </c>
      <c r="F5" s="14" t="s">
        <v>51</v>
      </c>
      <c r="G5" s="9" t="s">
        <v>52</v>
      </c>
    </row>
    <row r="7" spans="1:7" x14ac:dyDescent="0.35">
      <c r="A7" t="s">
        <v>20</v>
      </c>
      <c r="B7" s="9" t="s">
        <v>18</v>
      </c>
      <c r="C7">
        <v>11315095</v>
      </c>
      <c r="D7" t="s">
        <v>14</v>
      </c>
      <c r="E7" s="9" t="s">
        <v>15</v>
      </c>
      <c r="F7">
        <v>146</v>
      </c>
    </row>
    <row r="8" spans="1:7" x14ac:dyDescent="0.35">
      <c r="A8" t="s">
        <v>21</v>
      </c>
      <c r="B8" s="9" t="s">
        <v>18</v>
      </c>
      <c r="C8">
        <f>655264+1618</f>
        <v>656882</v>
      </c>
      <c r="D8" s="9" t="s">
        <v>14</v>
      </c>
      <c r="E8" s="9" t="s">
        <v>15</v>
      </c>
      <c r="F8" s="9">
        <v>146</v>
      </c>
    </row>
    <row r="9" spans="1:7" x14ac:dyDescent="0.35">
      <c r="A9" t="s">
        <v>22</v>
      </c>
      <c r="B9" s="9" t="s">
        <v>18</v>
      </c>
      <c r="C9">
        <v>4143</v>
      </c>
      <c r="D9" s="9" t="s">
        <v>14</v>
      </c>
      <c r="E9" s="9" t="s">
        <v>15</v>
      </c>
      <c r="F9" s="9">
        <v>146</v>
      </c>
    </row>
    <row r="11" spans="1:7" x14ac:dyDescent="0.35">
      <c r="A11" s="9" t="s">
        <v>20</v>
      </c>
      <c r="B11" s="9" t="s">
        <v>17</v>
      </c>
      <c r="C11">
        <v>6090488</v>
      </c>
      <c r="D11" t="s">
        <v>14</v>
      </c>
      <c r="E11" s="9" t="s">
        <v>15</v>
      </c>
      <c r="F11" s="9">
        <v>147</v>
      </c>
    </row>
    <row r="12" spans="1:7" x14ac:dyDescent="0.35">
      <c r="A12" s="9" t="s">
        <v>21</v>
      </c>
      <c r="B12" s="9" t="s">
        <v>17</v>
      </c>
      <c r="C12">
        <f>2190911+322100</f>
        <v>2513011</v>
      </c>
      <c r="D12" t="s">
        <v>14</v>
      </c>
      <c r="E12" s="9" t="s">
        <v>15</v>
      </c>
      <c r="F12" s="9">
        <v>147</v>
      </c>
    </row>
    <row r="13" spans="1:7" x14ac:dyDescent="0.35">
      <c r="A13" s="9" t="s">
        <v>22</v>
      </c>
      <c r="B13" s="9" t="s">
        <v>17</v>
      </c>
      <c r="C13">
        <v>101085</v>
      </c>
      <c r="D13" t="s">
        <v>14</v>
      </c>
      <c r="E13" s="9" t="s">
        <v>15</v>
      </c>
      <c r="F13" s="9">
        <v>147</v>
      </c>
    </row>
    <row r="15" spans="1:7" x14ac:dyDescent="0.35">
      <c r="A15" s="9" t="s">
        <v>20</v>
      </c>
      <c r="B15" s="9" t="s">
        <v>23</v>
      </c>
      <c r="C15">
        <v>2977264</v>
      </c>
      <c r="D15" s="9" t="s">
        <v>14</v>
      </c>
      <c r="E15" s="9" t="s">
        <v>15</v>
      </c>
      <c r="F15">
        <v>148</v>
      </c>
    </row>
    <row r="16" spans="1:7" x14ac:dyDescent="0.35">
      <c r="A16" s="9" t="s">
        <v>21</v>
      </c>
      <c r="B16" s="9" t="s">
        <v>23</v>
      </c>
      <c r="C16">
        <f>180477+2021</f>
        <v>182498</v>
      </c>
      <c r="D16" s="9" t="s">
        <v>14</v>
      </c>
      <c r="E16" s="9" t="s">
        <v>15</v>
      </c>
      <c r="F16">
        <v>148</v>
      </c>
    </row>
    <row r="17" spans="1:6" x14ac:dyDescent="0.35">
      <c r="A17" s="9" t="s">
        <v>22</v>
      </c>
      <c r="B17" s="9" t="s">
        <v>23</v>
      </c>
      <c r="C17">
        <v>788</v>
      </c>
      <c r="D17" s="9" t="s">
        <v>14</v>
      </c>
      <c r="E17" s="9" t="s">
        <v>15</v>
      </c>
      <c r="F17">
        <v>148</v>
      </c>
    </row>
    <row r="19" spans="1:6" x14ac:dyDescent="0.35">
      <c r="A19" s="9" t="s">
        <v>20</v>
      </c>
      <c r="B19" s="9" t="s">
        <v>24</v>
      </c>
      <c r="C19">
        <v>5351</v>
      </c>
      <c r="D19" s="9" t="s">
        <v>14</v>
      </c>
      <c r="E19" s="9" t="s">
        <v>15</v>
      </c>
      <c r="F19" s="9">
        <v>149</v>
      </c>
    </row>
    <row r="20" spans="1:6" x14ac:dyDescent="0.35">
      <c r="A20" s="9" t="s">
        <v>21</v>
      </c>
      <c r="B20" s="9" t="s">
        <v>24</v>
      </c>
      <c r="C20">
        <f>2380+75</f>
        <v>2455</v>
      </c>
      <c r="D20" s="9" t="s">
        <v>14</v>
      </c>
      <c r="E20" s="9" t="s">
        <v>15</v>
      </c>
      <c r="F20" s="9">
        <v>149</v>
      </c>
    </row>
    <row r="21" spans="1:6" x14ac:dyDescent="0.35">
      <c r="A21" s="9" t="s">
        <v>22</v>
      </c>
      <c r="B21" s="9" t="s">
        <v>24</v>
      </c>
      <c r="C21">
        <v>495</v>
      </c>
      <c r="D21" s="9" t="s">
        <v>14</v>
      </c>
      <c r="E21" s="9" t="s">
        <v>15</v>
      </c>
      <c r="F21" s="9">
        <v>149</v>
      </c>
    </row>
    <row r="23" spans="1:6" x14ac:dyDescent="0.35">
      <c r="A23" s="9" t="s">
        <v>20</v>
      </c>
      <c r="B23" s="9" t="s">
        <v>2</v>
      </c>
      <c r="C23">
        <v>7765</v>
      </c>
      <c r="D23" s="9" t="s">
        <v>14</v>
      </c>
      <c r="E23" s="9" t="s">
        <v>15</v>
      </c>
      <c r="F23" s="9">
        <v>150</v>
      </c>
    </row>
    <row r="24" spans="1:6" x14ac:dyDescent="0.35">
      <c r="A24" s="9" t="s">
        <v>21</v>
      </c>
      <c r="B24" s="9" t="s">
        <v>2</v>
      </c>
      <c r="C24">
        <f>1019+61</f>
        <v>1080</v>
      </c>
      <c r="D24" s="9" t="s">
        <v>14</v>
      </c>
      <c r="E24" s="9" t="s">
        <v>15</v>
      </c>
      <c r="F24" s="9">
        <v>150</v>
      </c>
    </row>
    <row r="25" spans="1:6" x14ac:dyDescent="0.35">
      <c r="A25" s="9" t="s">
        <v>22</v>
      </c>
      <c r="B25" s="9" t="s">
        <v>2</v>
      </c>
      <c r="C25">
        <v>162</v>
      </c>
      <c r="D25" s="9" t="s">
        <v>14</v>
      </c>
      <c r="E25" s="9" t="s">
        <v>15</v>
      </c>
      <c r="F25" s="9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4.5" x14ac:dyDescent="0.35"/>
  <cols>
    <col min="1" max="1" width="21.81640625" customWidth="1"/>
  </cols>
  <sheetData>
    <row r="1" spans="1:2" x14ac:dyDescent="0.35">
      <c r="A1" s="1" t="s">
        <v>25</v>
      </c>
    </row>
    <row r="2" spans="1:2" x14ac:dyDescent="0.35">
      <c r="A2">
        <v>0.08</v>
      </c>
      <c r="B2" t="s">
        <v>37</v>
      </c>
    </row>
    <row r="3" spans="1:2" x14ac:dyDescent="0.35">
      <c r="B3" t="s">
        <v>38</v>
      </c>
    </row>
    <row r="4" spans="1:2" x14ac:dyDescent="0.35">
      <c r="A4" s="1" t="s">
        <v>26</v>
      </c>
    </row>
    <row r="5" spans="1:2" x14ac:dyDescent="0.35">
      <c r="A5">
        <v>7.0000000000000007E-2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40.1796875" customWidth="1"/>
    <col min="2" max="2" width="9.36328125" customWidth="1"/>
  </cols>
  <sheetData>
    <row r="1" spans="1:37" x14ac:dyDescent="0.25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1" t="s">
        <v>2</v>
      </c>
      <c r="B2" s="7">
        <f>'Poland Vehicle Data'!$C$23/SUM('Poland Vehicle Data'!$C$7,'Poland Vehicle Data'!$C$11,'Poland Vehicle Data'!$C$15,'Poland Vehicle Data'!$C$19,'Poland Vehicle Data'!$C$23)</f>
        <v>3.80712594938518E-4</v>
      </c>
      <c r="C2" s="7">
        <f>'Poland Vehicle Data'!$C$23/SUM('Poland Vehicle Data'!$C$7,'Poland Vehicle Data'!$C$11,'Poland Vehicle Data'!$C$15,'Poland Vehicle Data'!$C$19,'Poland Vehicle Data'!$C$23)</f>
        <v>3.80712594938518E-4</v>
      </c>
      <c r="D2" s="7">
        <f>'Poland Vehicle Data'!$C$23/SUM('Poland Vehicle Data'!$C$7,'Poland Vehicle Data'!$C$11,'Poland Vehicle Data'!$C$15,'Poland Vehicle Data'!$C$19,'Poland Vehicle Data'!$C$23)</f>
        <v>3.80712594938518E-4</v>
      </c>
      <c r="E2" s="7">
        <f>'Poland Vehicle Data'!$C$23/SUM('Poland Vehicle Data'!$C$7,'Poland Vehicle Data'!$C$11,'Poland Vehicle Data'!$C$15,'Poland Vehicle Data'!$C$19,'Poland Vehicle Data'!$C$23)</f>
        <v>3.80712594938518E-4</v>
      </c>
      <c r="F2" s="7">
        <f>'Poland Vehicle Data'!$C$23/SUM('Poland Vehicle Data'!$C$7,'Poland Vehicle Data'!$C$11,'Poland Vehicle Data'!$C$15,'Poland Vehicle Data'!$C$19,'Poland Vehicle Data'!$C$23)</f>
        <v>3.80712594938518E-4</v>
      </c>
      <c r="G2" s="7">
        <f>'Poland Vehicle Data'!$C$23/SUM('Poland Vehicle Data'!$C$7,'Poland Vehicle Data'!$C$11,'Poland Vehicle Data'!$C$15,'Poland Vehicle Data'!$C$19,'Poland Vehicle Data'!$C$23)</f>
        <v>3.80712594938518E-4</v>
      </c>
      <c r="H2" s="7">
        <f>'Poland Vehicle Data'!$C$23/SUM('Poland Vehicle Data'!$C$7,'Poland Vehicle Data'!$C$11,'Poland Vehicle Data'!$C$15,'Poland Vehicle Data'!$C$19,'Poland Vehicle Data'!$C$23)</f>
        <v>3.80712594938518E-4</v>
      </c>
      <c r="I2" s="7">
        <f>'Poland Vehicle Data'!$C$23/SUM('Poland Vehicle Data'!$C$7,'Poland Vehicle Data'!$C$11,'Poland Vehicle Data'!$C$15,'Poland Vehicle Data'!$C$19,'Poland Vehicle Data'!$C$23)</f>
        <v>3.80712594938518E-4</v>
      </c>
      <c r="J2" s="7">
        <f>'Poland Vehicle Data'!$C$23/SUM('Poland Vehicle Data'!$C$7,'Poland Vehicle Data'!$C$11,'Poland Vehicle Data'!$C$15,'Poland Vehicle Data'!$C$19,'Poland Vehicle Data'!$C$23)</f>
        <v>3.80712594938518E-4</v>
      </c>
      <c r="K2" s="7">
        <f>'Poland Vehicle Data'!$C$23/SUM('Poland Vehicle Data'!$C$7,'Poland Vehicle Data'!$C$11,'Poland Vehicle Data'!$C$15,'Poland Vehicle Data'!$C$19,'Poland Vehicle Data'!$C$23)</f>
        <v>3.80712594938518E-4</v>
      </c>
      <c r="L2" s="7">
        <f>'Poland Vehicle Data'!$C$23/SUM('Poland Vehicle Data'!$C$7,'Poland Vehicle Data'!$C$11,'Poland Vehicle Data'!$C$15,'Poland Vehicle Data'!$C$19,'Poland Vehicle Data'!$C$23)</f>
        <v>3.80712594938518E-4</v>
      </c>
      <c r="M2" s="7">
        <f>'Poland Vehicle Data'!$C$23/SUM('Poland Vehicle Data'!$C$7,'Poland Vehicle Data'!$C$11,'Poland Vehicle Data'!$C$15,'Poland Vehicle Data'!$C$19,'Poland Vehicle Data'!$C$23)</f>
        <v>3.80712594938518E-4</v>
      </c>
      <c r="N2" s="7">
        <f>'Poland Vehicle Data'!$C$23/SUM('Poland Vehicle Data'!$C$7,'Poland Vehicle Data'!$C$11,'Poland Vehicle Data'!$C$15,'Poland Vehicle Data'!$C$19,'Poland Vehicle Data'!$C$23)</f>
        <v>3.80712594938518E-4</v>
      </c>
      <c r="O2" s="7">
        <f>'Poland Vehicle Data'!$C$23/SUM('Poland Vehicle Data'!$C$7,'Poland Vehicle Data'!$C$11,'Poland Vehicle Data'!$C$15,'Poland Vehicle Data'!$C$19,'Poland Vehicle Data'!$C$23)</f>
        <v>3.80712594938518E-4</v>
      </c>
      <c r="P2" s="7">
        <f>'Poland Vehicle Data'!$C$23/SUM('Poland Vehicle Data'!$C$7,'Poland Vehicle Data'!$C$11,'Poland Vehicle Data'!$C$15,'Poland Vehicle Data'!$C$19,'Poland Vehicle Data'!$C$23)</f>
        <v>3.80712594938518E-4</v>
      </c>
      <c r="Q2" s="7">
        <f>'Poland Vehicle Data'!$C$23/SUM('Poland Vehicle Data'!$C$7,'Poland Vehicle Data'!$C$11,'Poland Vehicle Data'!$C$15,'Poland Vehicle Data'!$C$19,'Poland Vehicle Data'!$C$23)</f>
        <v>3.80712594938518E-4</v>
      </c>
      <c r="R2" s="7">
        <f>'Poland Vehicle Data'!$C$23/SUM('Poland Vehicle Data'!$C$7,'Poland Vehicle Data'!$C$11,'Poland Vehicle Data'!$C$15,'Poland Vehicle Data'!$C$19,'Poland Vehicle Data'!$C$23)</f>
        <v>3.80712594938518E-4</v>
      </c>
      <c r="S2" s="7">
        <f>'Poland Vehicle Data'!$C$23/SUM('Poland Vehicle Data'!$C$7,'Poland Vehicle Data'!$C$11,'Poland Vehicle Data'!$C$15,'Poland Vehicle Data'!$C$19,'Poland Vehicle Data'!$C$23)</f>
        <v>3.80712594938518E-4</v>
      </c>
      <c r="T2" s="7">
        <f>'Poland Vehicle Data'!$C$23/SUM('Poland Vehicle Data'!$C$7,'Poland Vehicle Data'!$C$11,'Poland Vehicle Data'!$C$15,'Poland Vehicle Data'!$C$19,'Poland Vehicle Data'!$C$23)</f>
        <v>3.80712594938518E-4</v>
      </c>
      <c r="U2" s="7">
        <f>'Poland Vehicle Data'!$C$23/SUM('Poland Vehicle Data'!$C$7,'Poland Vehicle Data'!$C$11,'Poland Vehicle Data'!$C$15,'Poland Vehicle Data'!$C$19,'Poland Vehicle Data'!$C$23)</f>
        <v>3.80712594938518E-4</v>
      </c>
      <c r="V2" s="7">
        <f>'Poland Vehicle Data'!$C$23/SUM('Poland Vehicle Data'!$C$7,'Poland Vehicle Data'!$C$11,'Poland Vehicle Data'!$C$15,'Poland Vehicle Data'!$C$19,'Poland Vehicle Data'!$C$23)</f>
        <v>3.80712594938518E-4</v>
      </c>
      <c r="W2" s="7">
        <f>'Poland Vehicle Data'!$C$23/SUM('Poland Vehicle Data'!$C$7,'Poland Vehicle Data'!$C$11,'Poland Vehicle Data'!$C$15,'Poland Vehicle Data'!$C$19,'Poland Vehicle Data'!$C$23)</f>
        <v>3.80712594938518E-4</v>
      </c>
      <c r="X2" s="7">
        <f>'Poland Vehicle Data'!$C$23/SUM('Poland Vehicle Data'!$C$7,'Poland Vehicle Data'!$C$11,'Poland Vehicle Data'!$C$15,'Poland Vehicle Data'!$C$19,'Poland Vehicle Data'!$C$23)</f>
        <v>3.80712594938518E-4</v>
      </c>
      <c r="Y2" s="7">
        <f>'Poland Vehicle Data'!$C$23/SUM('Poland Vehicle Data'!$C$7,'Poland Vehicle Data'!$C$11,'Poland Vehicle Data'!$C$15,'Poland Vehicle Data'!$C$19,'Poland Vehicle Data'!$C$23)</f>
        <v>3.80712594938518E-4</v>
      </c>
      <c r="Z2" s="7">
        <f>'Poland Vehicle Data'!$C$23/SUM('Poland Vehicle Data'!$C$7,'Poland Vehicle Data'!$C$11,'Poland Vehicle Data'!$C$15,'Poland Vehicle Data'!$C$19,'Poland Vehicle Data'!$C$23)</f>
        <v>3.80712594938518E-4</v>
      </c>
      <c r="AA2" s="7">
        <f>'Poland Vehicle Data'!$C$23/SUM('Poland Vehicle Data'!$C$7,'Poland Vehicle Data'!$C$11,'Poland Vehicle Data'!$C$15,'Poland Vehicle Data'!$C$19,'Poland Vehicle Data'!$C$23)</f>
        <v>3.80712594938518E-4</v>
      </c>
      <c r="AB2" s="7">
        <f>'Poland Vehicle Data'!$C$23/SUM('Poland Vehicle Data'!$C$7,'Poland Vehicle Data'!$C$11,'Poland Vehicle Data'!$C$15,'Poland Vehicle Data'!$C$19,'Poland Vehicle Data'!$C$23)</f>
        <v>3.80712594938518E-4</v>
      </c>
      <c r="AC2" s="7">
        <f>'Poland Vehicle Data'!$C$23/SUM('Poland Vehicle Data'!$C$7,'Poland Vehicle Data'!$C$11,'Poland Vehicle Data'!$C$15,'Poland Vehicle Data'!$C$19,'Poland Vehicle Data'!$C$23)</f>
        <v>3.80712594938518E-4</v>
      </c>
      <c r="AD2" s="7">
        <f>'Poland Vehicle Data'!$C$23/SUM('Poland Vehicle Data'!$C$7,'Poland Vehicle Data'!$C$11,'Poland Vehicle Data'!$C$15,'Poland Vehicle Data'!$C$19,'Poland Vehicle Data'!$C$23)</f>
        <v>3.80712594938518E-4</v>
      </c>
      <c r="AE2" s="7">
        <f>'Poland Vehicle Data'!$C$23/SUM('Poland Vehicle Data'!$C$7,'Poland Vehicle Data'!$C$11,'Poland Vehicle Data'!$C$15,'Poland Vehicle Data'!$C$19,'Poland Vehicle Data'!$C$23)</f>
        <v>3.80712594938518E-4</v>
      </c>
      <c r="AF2" s="7">
        <f>'Poland Vehicle Data'!$C$23/SUM('Poland Vehicle Data'!$C$7,'Poland Vehicle Data'!$C$11,'Poland Vehicle Data'!$C$15,'Poland Vehicle Data'!$C$19,'Poland Vehicle Data'!$C$23)</f>
        <v>3.80712594938518E-4</v>
      </c>
      <c r="AG2" s="7">
        <f>'Poland Vehicle Data'!$C$23/SUM('Poland Vehicle Data'!$C$7,'Poland Vehicle Data'!$C$11,'Poland Vehicle Data'!$C$15,'Poland Vehicle Data'!$C$19,'Poland Vehicle Data'!$C$23)</f>
        <v>3.80712594938518E-4</v>
      </c>
      <c r="AH2" s="7">
        <f>'Poland Vehicle Data'!$C$23/SUM('Poland Vehicle Data'!$C$7,'Poland Vehicle Data'!$C$11,'Poland Vehicle Data'!$C$15,'Poland Vehicle Data'!$C$19,'Poland Vehicle Data'!$C$23)</f>
        <v>3.80712594938518E-4</v>
      </c>
      <c r="AI2" s="7">
        <f>'Poland Vehicle Data'!$C$23/SUM('Poland Vehicle Data'!$C$7,'Poland Vehicle Data'!$C$11,'Poland Vehicle Data'!$C$15,'Poland Vehicle Data'!$C$19,'Poland Vehicle Data'!$C$23)</f>
        <v>3.80712594938518E-4</v>
      </c>
      <c r="AJ2" s="7">
        <f>'Poland Vehicle Data'!$C$23/SUM('Poland Vehicle Data'!$C$7,'Poland Vehicle Data'!$C$11,'Poland Vehicle Data'!$C$15,'Poland Vehicle Data'!$C$19,'Poland Vehicle Data'!$C$23)</f>
        <v>3.80712594938518E-4</v>
      </c>
      <c r="AK2" s="7">
        <f>'Poland Vehicle Data'!$C$23/SUM('Poland Vehicle Data'!$C$7,'Poland Vehicle Data'!$C$11,'Poland Vehicle Data'!$C$15,'Poland Vehicle Data'!$C$19,'Poland Vehicle Data'!$C$23)</f>
        <v>3.80712594938518E-4</v>
      </c>
    </row>
    <row r="3" spans="1:37" x14ac:dyDescent="0.25">
      <c r="A3" s="1" t="s">
        <v>3</v>
      </c>
      <c r="B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C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D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E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F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G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H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I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J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K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L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M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N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O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P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Q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R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S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T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U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V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W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X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Y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Z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AA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AB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AC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AD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AE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AF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AG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AH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AI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AJ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  <c r="AK3" s="7">
        <f>SUM('Poland Vehicle Data'!$C$15,'Poland Vehicle Data'!$C$19)/SUM('Poland Vehicle Data'!$C$7,'Poland Vehicle Data'!$C$11,'Poland Vehicle Data'!$C$15,'Poland Vehicle Data'!$C$19,'Poland Vehicle Data'!$C$23)</f>
        <v>0.14623555651674794</v>
      </c>
    </row>
    <row r="4" spans="1:37" x14ac:dyDescent="0.25">
      <c r="A4" s="1" t="s">
        <v>4</v>
      </c>
      <c r="B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C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D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E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F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G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H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I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J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K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L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M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N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O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P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Q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R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S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T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U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V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W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X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Y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Z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AA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AB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AC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AD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AE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AF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AG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AH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AI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AJ4" s="7">
        <f>'Poland Vehicle Data'!$C$7/SUM('Poland Vehicle Data'!$C$7,'Poland Vehicle Data'!$C$11,'Poland Vehicle Data'!$C$15,'Poland Vehicle Data'!$C$19,'Poland Vehicle Data'!$C$23)*(1-gasoline_biofuel_fraction)</f>
        <v>0.51038960013802726</v>
      </c>
      <c r="AK4" s="7">
        <f>'Poland Vehicle Data'!$C$7/SUM('Poland Vehicle Data'!$C$7,'Poland Vehicle Data'!$C$11,'Poland Vehicle Data'!$C$15,'Poland Vehicle Data'!$C$19,'Poland Vehicle Data'!$C$23)*(1-gasoline_biofuel_fraction)</f>
        <v>0.51038960013802726</v>
      </c>
    </row>
    <row r="5" spans="1:37" x14ac:dyDescent="0.25">
      <c r="A5" s="1" t="s">
        <v>5</v>
      </c>
      <c r="B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C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D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E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F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G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H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I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J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K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L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M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N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O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P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Q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R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S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T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U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V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W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X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Y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Z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AA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AB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AC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AD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AE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AF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AG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AH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AI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AJ5" s="7">
        <f>'Poland Vehicle Data'!$C$11/SUM('Poland Vehicle Data'!$C$7,'Poland Vehicle Data'!$C$11,'Poland Vehicle Data'!$C$15,'Poland Vehicle Data'!$C$19,'Poland Vehicle Data'!$C$23)*(1-diesel_biofuel_fraction)</f>
        <v>0.27770955654312568</v>
      </c>
      <c r="AK5" s="7">
        <f>'Poland Vehicle Data'!$C$11/SUM('Poland Vehicle Data'!$C$7,'Poland Vehicle Data'!$C$11,'Poland Vehicle Data'!$C$15,'Poland Vehicle Data'!$C$19,'Poland Vehicle Data'!$C$23)*(1-diesel_biofuel_fraction)</f>
        <v>0.27770955654312568</v>
      </c>
    </row>
    <row r="6" spans="1:37" x14ac:dyDescent="0.25">
      <c r="A6" s="1" t="s">
        <v>48</v>
      </c>
      <c r="B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C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D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E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F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G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H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I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J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K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L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M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N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O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P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Q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R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S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T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U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V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W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X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Y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Z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AA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AB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AC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AD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AE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AF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AG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AH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AI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AJ6" s="7">
        <f>'Poland Vehicle Data'!$C$7/SUM('Poland Vehicle Data'!$C$7,'Poland Vehicle Data'!$C$11,'Poland Vehicle Data'!$C$15,'Poland Vehicle Data'!$C$19,'Poland Vehicle Data'!$C$23)*(gasoline_biofuel_fraction)</f>
        <v>4.438170435982846E-2</v>
      </c>
      <c r="AK6" s="7">
        <f>'Poland Vehicle Data'!$C$7/SUM('Poland Vehicle Data'!$C$7,'Poland Vehicle Data'!$C$11,'Poland Vehicle Data'!$C$15,'Poland Vehicle Data'!$C$19,'Poland Vehicle Data'!$C$23)*(gasoline_biofuel_fraction)</f>
        <v>4.438170435982846E-2</v>
      </c>
    </row>
    <row r="7" spans="1:37" x14ac:dyDescent="0.25">
      <c r="A7" s="1" t="s">
        <v>49</v>
      </c>
      <c r="B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C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D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E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F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G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H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I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J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K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L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M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N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O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P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Q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R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S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T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U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V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W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X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Y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Z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AA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AB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AC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AD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AE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AF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AG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AH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AI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AJ7" s="7">
        <f>'Poland Vehicle Data'!$C$11/SUM('Poland Vehicle Data'!$C$7,'Poland Vehicle Data'!$C$11,'Poland Vehicle Data'!$C$15,'Poland Vehicle Data'!$C$19,'Poland Vehicle Data'!$C$23)*(diesel_biofuel_fraction)</f>
        <v>2.0902869847332046E-2</v>
      </c>
      <c r="AK7" s="7">
        <f>'Poland Vehicle Data'!$C$11/SUM('Poland Vehicle Data'!$C$7,'Poland Vehicle Data'!$C$11,'Poland Vehicle Data'!$C$15,'Poland Vehicle Data'!$C$19,'Poland Vehicle Data'!$C$23)*(diesel_biofuel_fraction)</f>
        <v>2.0902869847332046E-2</v>
      </c>
    </row>
    <row r="8" spans="1:37" x14ac:dyDescent="0.25">
      <c r="A8" s="1" t="s">
        <v>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40.1796875" style="9" customWidth="1"/>
    <col min="2" max="16384" width="9.1796875" style="9"/>
  </cols>
  <sheetData>
    <row r="1" spans="1:37" x14ac:dyDescent="0.25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1" t="s">
        <v>2</v>
      </c>
      <c r="B2" s="7">
        <f>'Poland Vehicle Data'!$C$24/SUM('Poland Vehicle Data'!$C$8,'Poland Vehicle Data'!$C$12,'Poland Vehicle Data'!$C$16,'Poland Vehicle Data'!$C$20,'Poland Vehicle Data'!$C$24)</f>
        <v>3.2181877669531448E-4</v>
      </c>
      <c r="C2" s="7">
        <f>'Poland Vehicle Data'!$C$24/SUM('Poland Vehicle Data'!$C$8,'Poland Vehicle Data'!$C$12,'Poland Vehicle Data'!$C$16,'Poland Vehicle Data'!$C$20,'Poland Vehicle Data'!$C$24)</f>
        <v>3.2181877669531448E-4</v>
      </c>
      <c r="D2" s="7">
        <f>'Poland Vehicle Data'!$C$24/SUM('Poland Vehicle Data'!$C$8,'Poland Vehicle Data'!$C$12,'Poland Vehicle Data'!$C$16,'Poland Vehicle Data'!$C$20,'Poland Vehicle Data'!$C$24)</f>
        <v>3.2181877669531448E-4</v>
      </c>
      <c r="E2" s="7">
        <f>'Poland Vehicle Data'!$C$24/SUM('Poland Vehicle Data'!$C$8,'Poland Vehicle Data'!$C$12,'Poland Vehicle Data'!$C$16,'Poland Vehicle Data'!$C$20,'Poland Vehicle Data'!$C$24)</f>
        <v>3.2181877669531448E-4</v>
      </c>
      <c r="F2" s="7">
        <f>'Poland Vehicle Data'!$C$24/SUM('Poland Vehicle Data'!$C$8,'Poland Vehicle Data'!$C$12,'Poland Vehicle Data'!$C$16,'Poland Vehicle Data'!$C$20,'Poland Vehicle Data'!$C$24)</f>
        <v>3.2181877669531448E-4</v>
      </c>
      <c r="G2" s="7">
        <f>'Poland Vehicle Data'!$C$24/SUM('Poland Vehicle Data'!$C$8,'Poland Vehicle Data'!$C$12,'Poland Vehicle Data'!$C$16,'Poland Vehicle Data'!$C$20,'Poland Vehicle Data'!$C$24)</f>
        <v>3.2181877669531448E-4</v>
      </c>
      <c r="H2" s="7">
        <f>'Poland Vehicle Data'!$C$24/SUM('Poland Vehicle Data'!$C$8,'Poland Vehicle Data'!$C$12,'Poland Vehicle Data'!$C$16,'Poland Vehicle Data'!$C$20,'Poland Vehicle Data'!$C$24)</f>
        <v>3.2181877669531448E-4</v>
      </c>
      <c r="I2" s="7">
        <f>'Poland Vehicle Data'!$C$24/SUM('Poland Vehicle Data'!$C$8,'Poland Vehicle Data'!$C$12,'Poland Vehicle Data'!$C$16,'Poland Vehicle Data'!$C$20,'Poland Vehicle Data'!$C$24)</f>
        <v>3.2181877669531448E-4</v>
      </c>
      <c r="J2" s="7">
        <f>'Poland Vehicle Data'!$C$24/SUM('Poland Vehicle Data'!$C$8,'Poland Vehicle Data'!$C$12,'Poland Vehicle Data'!$C$16,'Poland Vehicle Data'!$C$20,'Poland Vehicle Data'!$C$24)</f>
        <v>3.2181877669531448E-4</v>
      </c>
      <c r="K2" s="7">
        <f>'Poland Vehicle Data'!$C$24/SUM('Poland Vehicle Data'!$C$8,'Poland Vehicle Data'!$C$12,'Poland Vehicle Data'!$C$16,'Poland Vehicle Data'!$C$20,'Poland Vehicle Data'!$C$24)</f>
        <v>3.2181877669531448E-4</v>
      </c>
      <c r="L2" s="7">
        <f>'Poland Vehicle Data'!$C$24/SUM('Poland Vehicle Data'!$C$8,'Poland Vehicle Data'!$C$12,'Poland Vehicle Data'!$C$16,'Poland Vehicle Data'!$C$20,'Poland Vehicle Data'!$C$24)</f>
        <v>3.2181877669531448E-4</v>
      </c>
      <c r="M2" s="7">
        <f>'Poland Vehicle Data'!$C$24/SUM('Poland Vehicle Data'!$C$8,'Poland Vehicle Data'!$C$12,'Poland Vehicle Data'!$C$16,'Poland Vehicle Data'!$C$20,'Poland Vehicle Data'!$C$24)</f>
        <v>3.2181877669531448E-4</v>
      </c>
      <c r="N2" s="7">
        <f>'Poland Vehicle Data'!$C$24/SUM('Poland Vehicle Data'!$C$8,'Poland Vehicle Data'!$C$12,'Poland Vehicle Data'!$C$16,'Poland Vehicle Data'!$C$20,'Poland Vehicle Data'!$C$24)</f>
        <v>3.2181877669531448E-4</v>
      </c>
      <c r="O2" s="7">
        <f>'Poland Vehicle Data'!$C$24/SUM('Poland Vehicle Data'!$C$8,'Poland Vehicle Data'!$C$12,'Poland Vehicle Data'!$C$16,'Poland Vehicle Data'!$C$20,'Poland Vehicle Data'!$C$24)</f>
        <v>3.2181877669531448E-4</v>
      </c>
      <c r="P2" s="7">
        <f>'Poland Vehicle Data'!$C$24/SUM('Poland Vehicle Data'!$C$8,'Poland Vehicle Data'!$C$12,'Poland Vehicle Data'!$C$16,'Poland Vehicle Data'!$C$20,'Poland Vehicle Data'!$C$24)</f>
        <v>3.2181877669531448E-4</v>
      </c>
      <c r="Q2" s="7">
        <f>'Poland Vehicle Data'!$C$24/SUM('Poland Vehicle Data'!$C$8,'Poland Vehicle Data'!$C$12,'Poland Vehicle Data'!$C$16,'Poland Vehicle Data'!$C$20,'Poland Vehicle Data'!$C$24)</f>
        <v>3.2181877669531448E-4</v>
      </c>
      <c r="R2" s="7">
        <f>'Poland Vehicle Data'!$C$24/SUM('Poland Vehicle Data'!$C$8,'Poland Vehicle Data'!$C$12,'Poland Vehicle Data'!$C$16,'Poland Vehicle Data'!$C$20,'Poland Vehicle Data'!$C$24)</f>
        <v>3.2181877669531448E-4</v>
      </c>
      <c r="S2" s="7">
        <f>'Poland Vehicle Data'!$C$24/SUM('Poland Vehicle Data'!$C$8,'Poland Vehicle Data'!$C$12,'Poland Vehicle Data'!$C$16,'Poland Vehicle Data'!$C$20,'Poland Vehicle Data'!$C$24)</f>
        <v>3.2181877669531448E-4</v>
      </c>
      <c r="T2" s="7">
        <f>'Poland Vehicle Data'!$C$24/SUM('Poland Vehicle Data'!$C$8,'Poland Vehicle Data'!$C$12,'Poland Vehicle Data'!$C$16,'Poland Vehicle Data'!$C$20,'Poland Vehicle Data'!$C$24)</f>
        <v>3.2181877669531448E-4</v>
      </c>
      <c r="U2" s="7">
        <f>'Poland Vehicle Data'!$C$24/SUM('Poland Vehicle Data'!$C$8,'Poland Vehicle Data'!$C$12,'Poland Vehicle Data'!$C$16,'Poland Vehicle Data'!$C$20,'Poland Vehicle Data'!$C$24)</f>
        <v>3.2181877669531448E-4</v>
      </c>
      <c r="V2" s="7">
        <f>'Poland Vehicle Data'!$C$24/SUM('Poland Vehicle Data'!$C$8,'Poland Vehicle Data'!$C$12,'Poland Vehicle Data'!$C$16,'Poland Vehicle Data'!$C$20,'Poland Vehicle Data'!$C$24)</f>
        <v>3.2181877669531448E-4</v>
      </c>
      <c r="W2" s="7">
        <f>'Poland Vehicle Data'!$C$24/SUM('Poland Vehicle Data'!$C$8,'Poland Vehicle Data'!$C$12,'Poland Vehicle Data'!$C$16,'Poland Vehicle Data'!$C$20,'Poland Vehicle Data'!$C$24)</f>
        <v>3.2181877669531448E-4</v>
      </c>
      <c r="X2" s="7">
        <f>'Poland Vehicle Data'!$C$24/SUM('Poland Vehicle Data'!$C$8,'Poland Vehicle Data'!$C$12,'Poland Vehicle Data'!$C$16,'Poland Vehicle Data'!$C$20,'Poland Vehicle Data'!$C$24)</f>
        <v>3.2181877669531448E-4</v>
      </c>
      <c r="Y2" s="7">
        <f>'Poland Vehicle Data'!$C$24/SUM('Poland Vehicle Data'!$C$8,'Poland Vehicle Data'!$C$12,'Poland Vehicle Data'!$C$16,'Poland Vehicle Data'!$C$20,'Poland Vehicle Data'!$C$24)</f>
        <v>3.2181877669531448E-4</v>
      </c>
      <c r="Z2" s="7">
        <f>'Poland Vehicle Data'!$C$24/SUM('Poland Vehicle Data'!$C$8,'Poland Vehicle Data'!$C$12,'Poland Vehicle Data'!$C$16,'Poland Vehicle Data'!$C$20,'Poland Vehicle Data'!$C$24)</f>
        <v>3.2181877669531448E-4</v>
      </c>
      <c r="AA2" s="7">
        <f>'Poland Vehicle Data'!$C$24/SUM('Poland Vehicle Data'!$C$8,'Poland Vehicle Data'!$C$12,'Poland Vehicle Data'!$C$16,'Poland Vehicle Data'!$C$20,'Poland Vehicle Data'!$C$24)</f>
        <v>3.2181877669531448E-4</v>
      </c>
      <c r="AB2" s="7">
        <f>'Poland Vehicle Data'!$C$24/SUM('Poland Vehicle Data'!$C$8,'Poland Vehicle Data'!$C$12,'Poland Vehicle Data'!$C$16,'Poland Vehicle Data'!$C$20,'Poland Vehicle Data'!$C$24)</f>
        <v>3.2181877669531448E-4</v>
      </c>
      <c r="AC2" s="7">
        <f>'Poland Vehicle Data'!$C$24/SUM('Poland Vehicle Data'!$C$8,'Poland Vehicle Data'!$C$12,'Poland Vehicle Data'!$C$16,'Poland Vehicle Data'!$C$20,'Poland Vehicle Data'!$C$24)</f>
        <v>3.2181877669531448E-4</v>
      </c>
      <c r="AD2" s="7">
        <f>'Poland Vehicle Data'!$C$24/SUM('Poland Vehicle Data'!$C$8,'Poland Vehicle Data'!$C$12,'Poland Vehicle Data'!$C$16,'Poland Vehicle Data'!$C$20,'Poland Vehicle Data'!$C$24)</f>
        <v>3.2181877669531448E-4</v>
      </c>
      <c r="AE2" s="7">
        <f>'Poland Vehicle Data'!$C$24/SUM('Poland Vehicle Data'!$C$8,'Poland Vehicle Data'!$C$12,'Poland Vehicle Data'!$C$16,'Poland Vehicle Data'!$C$20,'Poland Vehicle Data'!$C$24)</f>
        <v>3.2181877669531448E-4</v>
      </c>
      <c r="AF2" s="7">
        <f>'Poland Vehicle Data'!$C$24/SUM('Poland Vehicle Data'!$C$8,'Poland Vehicle Data'!$C$12,'Poland Vehicle Data'!$C$16,'Poland Vehicle Data'!$C$20,'Poland Vehicle Data'!$C$24)</f>
        <v>3.2181877669531448E-4</v>
      </c>
      <c r="AG2" s="7">
        <f>'Poland Vehicle Data'!$C$24/SUM('Poland Vehicle Data'!$C$8,'Poland Vehicle Data'!$C$12,'Poland Vehicle Data'!$C$16,'Poland Vehicle Data'!$C$20,'Poland Vehicle Data'!$C$24)</f>
        <v>3.2181877669531448E-4</v>
      </c>
      <c r="AH2" s="7">
        <f>'Poland Vehicle Data'!$C$24/SUM('Poland Vehicle Data'!$C$8,'Poland Vehicle Data'!$C$12,'Poland Vehicle Data'!$C$16,'Poland Vehicle Data'!$C$20,'Poland Vehicle Data'!$C$24)</f>
        <v>3.2181877669531448E-4</v>
      </c>
      <c r="AI2" s="7">
        <f>'Poland Vehicle Data'!$C$24/SUM('Poland Vehicle Data'!$C$8,'Poland Vehicle Data'!$C$12,'Poland Vehicle Data'!$C$16,'Poland Vehicle Data'!$C$20,'Poland Vehicle Data'!$C$24)</f>
        <v>3.2181877669531448E-4</v>
      </c>
      <c r="AJ2" s="7">
        <f>'Poland Vehicle Data'!$C$24/SUM('Poland Vehicle Data'!$C$8,'Poland Vehicle Data'!$C$12,'Poland Vehicle Data'!$C$16,'Poland Vehicle Data'!$C$20,'Poland Vehicle Data'!$C$24)</f>
        <v>3.2181877669531448E-4</v>
      </c>
      <c r="AK2" s="7">
        <f>'Poland Vehicle Data'!$C$24/SUM('Poland Vehicle Data'!$C$8,'Poland Vehicle Data'!$C$12,'Poland Vehicle Data'!$C$16,'Poland Vehicle Data'!$C$20,'Poland Vehicle Data'!$C$24)</f>
        <v>3.2181877669531448E-4</v>
      </c>
    </row>
    <row r="3" spans="1:37" x14ac:dyDescent="0.25">
      <c r="A3" s="1" t="s">
        <v>3</v>
      </c>
      <c r="B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C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D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E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F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G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H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I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J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K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L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M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N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O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P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Q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R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S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T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U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V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W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X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Y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Z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AA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AB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AC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AD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AE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AF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AG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AH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AI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AJ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AK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</row>
    <row r="4" spans="1:37" x14ac:dyDescent="0.25">
      <c r="A4" s="1" t="s">
        <v>4</v>
      </c>
      <c r="B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C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D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E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F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G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H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I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J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K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L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M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N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O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P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Q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R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S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T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U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V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W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X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Y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Z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AA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AB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AC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AD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AE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AF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AG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AH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AI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AJ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AK4" s="7">
        <f>'Poland Vehicle Data'!$C$8/SUM('Poland Vehicle Data'!$C$8,'Poland Vehicle Data'!$C$12,'Poland Vehicle Data'!$C$16,'Poland Vehicle Data'!$C$20,'Poland Vehicle Data'!$C$24)*(1-gasoline_biofuel_fraction)</f>
        <v>0.18007889327714616</v>
      </c>
    </row>
    <row r="5" spans="1:37" x14ac:dyDescent="0.25">
      <c r="A5" s="1" t="s">
        <v>5</v>
      </c>
      <c r="B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C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D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E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F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G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H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I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J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K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L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M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N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O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P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Q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R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S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T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U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V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W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X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Y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Z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AA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AB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AC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AD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AE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AF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AG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AH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AI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AJ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AK5" s="7">
        <f>'Poland Vehicle Data'!$C$12/SUM('Poland Vehicle Data'!$C$8,'Poland Vehicle Data'!$C$12,'Poland Vehicle Data'!$C$16,'Poland Vehicle Data'!$C$20,'Poland Vehicle Data'!$C$24)*(1-diesel_biofuel_fraction)</f>
        <v>0.69640994169716497</v>
      </c>
    </row>
    <row r="6" spans="1:37" x14ac:dyDescent="0.25">
      <c r="A6" s="1" t="s">
        <v>48</v>
      </c>
      <c r="B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C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D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E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F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G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H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I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J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K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L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M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N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O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P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Q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R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S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T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U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V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W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X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Y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Z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AA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AB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AC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AD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AE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AF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AG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AH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AI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AJ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AK6" s="7">
        <f>'Poland Vehicle Data'!$C$8/SUM('Poland Vehicle Data'!$C$8,'Poland Vehicle Data'!$C$12,'Poland Vehicle Data'!$C$16,'Poland Vehicle Data'!$C$20,'Poland Vehicle Data'!$C$24)*(gasoline_biofuel_fraction)</f>
        <v>1.5659034198012709E-2</v>
      </c>
    </row>
    <row r="7" spans="1:37" x14ac:dyDescent="0.25">
      <c r="A7" s="1" t="s">
        <v>49</v>
      </c>
      <c r="B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C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D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E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F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G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H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I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J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K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L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M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N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O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P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Q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R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S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T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U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V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W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X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Y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Z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AA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AB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AC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AD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AE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AF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AG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AH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AI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AJ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AK7" s="7">
        <f>'Poland Vehicle Data'!$C$12/SUM('Poland Vehicle Data'!$C$8,'Poland Vehicle Data'!$C$12,'Poland Vehicle Data'!$C$16,'Poland Vehicle Data'!$C$20,'Poland Vehicle Data'!$C$24)*(diesel_biofuel_fraction)</f>
        <v>5.2417952600861885E-2</v>
      </c>
    </row>
    <row r="8" spans="1:37" x14ac:dyDescent="0.25">
      <c r="A8" s="1" t="s">
        <v>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40.1796875" style="9" customWidth="1"/>
    <col min="2" max="26" width="9.1796875" style="9" customWidth="1"/>
    <col min="27" max="16384" width="9.1796875" style="9"/>
  </cols>
  <sheetData>
    <row r="1" spans="1:37" x14ac:dyDescent="0.25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1" t="s">
        <v>2</v>
      </c>
      <c r="B2" s="7">
        <f>'Poland Vehicle Data'!$C$25/SUM('Poland Vehicle Data'!$C$9,'Poland Vehicle Data'!$C$13,'Poland Vehicle Data'!$C$17,'Poland Vehicle Data'!$C$21,'Poland Vehicle Data'!$C$25)</f>
        <v>1.518659829572619E-3</v>
      </c>
      <c r="C2" s="7">
        <f>'Poland Vehicle Data'!$C$25/SUM('Poland Vehicle Data'!$C$9,'Poland Vehicle Data'!$C$13,'Poland Vehicle Data'!$C$17,'Poland Vehicle Data'!$C$21,'Poland Vehicle Data'!$C$25)</f>
        <v>1.518659829572619E-3</v>
      </c>
      <c r="D2" s="7">
        <f>'Poland Vehicle Data'!$C$25/SUM('Poland Vehicle Data'!$C$9,'Poland Vehicle Data'!$C$13,'Poland Vehicle Data'!$C$17,'Poland Vehicle Data'!$C$21,'Poland Vehicle Data'!$C$25)</f>
        <v>1.518659829572619E-3</v>
      </c>
      <c r="E2" s="7">
        <f>'Poland Vehicle Data'!$C$25/SUM('Poland Vehicle Data'!$C$9,'Poland Vehicle Data'!$C$13,'Poland Vehicle Data'!$C$17,'Poland Vehicle Data'!$C$21,'Poland Vehicle Data'!$C$25)</f>
        <v>1.518659829572619E-3</v>
      </c>
      <c r="F2" s="7">
        <f>'Poland Vehicle Data'!$C$25/SUM('Poland Vehicle Data'!$C$9,'Poland Vehicle Data'!$C$13,'Poland Vehicle Data'!$C$17,'Poland Vehicle Data'!$C$21,'Poland Vehicle Data'!$C$25)</f>
        <v>1.518659829572619E-3</v>
      </c>
      <c r="G2" s="7">
        <f>'Poland Vehicle Data'!$C$25/SUM('Poland Vehicle Data'!$C$9,'Poland Vehicle Data'!$C$13,'Poland Vehicle Data'!$C$17,'Poland Vehicle Data'!$C$21,'Poland Vehicle Data'!$C$25)</f>
        <v>1.518659829572619E-3</v>
      </c>
      <c r="H2" s="7">
        <f>'Poland Vehicle Data'!$C$25/SUM('Poland Vehicle Data'!$C$9,'Poland Vehicle Data'!$C$13,'Poland Vehicle Data'!$C$17,'Poland Vehicle Data'!$C$21,'Poland Vehicle Data'!$C$25)</f>
        <v>1.518659829572619E-3</v>
      </c>
      <c r="I2" s="7">
        <f>'Poland Vehicle Data'!$C$25/SUM('Poland Vehicle Data'!$C$9,'Poland Vehicle Data'!$C$13,'Poland Vehicle Data'!$C$17,'Poland Vehicle Data'!$C$21,'Poland Vehicle Data'!$C$25)</f>
        <v>1.518659829572619E-3</v>
      </c>
      <c r="J2" s="7">
        <f>'Poland Vehicle Data'!$C$25/SUM('Poland Vehicle Data'!$C$9,'Poland Vehicle Data'!$C$13,'Poland Vehicle Data'!$C$17,'Poland Vehicle Data'!$C$21,'Poland Vehicle Data'!$C$25)</f>
        <v>1.518659829572619E-3</v>
      </c>
      <c r="K2" s="7">
        <f>'Poland Vehicle Data'!$C$25/SUM('Poland Vehicle Data'!$C$9,'Poland Vehicle Data'!$C$13,'Poland Vehicle Data'!$C$17,'Poland Vehicle Data'!$C$21,'Poland Vehicle Data'!$C$25)</f>
        <v>1.518659829572619E-3</v>
      </c>
      <c r="L2" s="7">
        <f>'Poland Vehicle Data'!$C$25/SUM('Poland Vehicle Data'!$C$9,'Poland Vehicle Data'!$C$13,'Poland Vehicle Data'!$C$17,'Poland Vehicle Data'!$C$21,'Poland Vehicle Data'!$C$25)</f>
        <v>1.518659829572619E-3</v>
      </c>
      <c r="M2" s="7">
        <f>'Poland Vehicle Data'!$C$25/SUM('Poland Vehicle Data'!$C$9,'Poland Vehicle Data'!$C$13,'Poland Vehicle Data'!$C$17,'Poland Vehicle Data'!$C$21,'Poland Vehicle Data'!$C$25)</f>
        <v>1.518659829572619E-3</v>
      </c>
      <c r="N2" s="7">
        <f>'Poland Vehicle Data'!$C$25/SUM('Poland Vehicle Data'!$C$9,'Poland Vehicle Data'!$C$13,'Poland Vehicle Data'!$C$17,'Poland Vehicle Data'!$C$21,'Poland Vehicle Data'!$C$25)</f>
        <v>1.518659829572619E-3</v>
      </c>
      <c r="O2" s="7">
        <f>'Poland Vehicle Data'!$C$25/SUM('Poland Vehicle Data'!$C$9,'Poland Vehicle Data'!$C$13,'Poland Vehicle Data'!$C$17,'Poland Vehicle Data'!$C$21,'Poland Vehicle Data'!$C$25)</f>
        <v>1.518659829572619E-3</v>
      </c>
      <c r="P2" s="7">
        <f>'Poland Vehicle Data'!$C$25/SUM('Poland Vehicle Data'!$C$9,'Poland Vehicle Data'!$C$13,'Poland Vehicle Data'!$C$17,'Poland Vehicle Data'!$C$21,'Poland Vehicle Data'!$C$25)</f>
        <v>1.518659829572619E-3</v>
      </c>
      <c r="Q2" s="7">
        <f>'Poland Vehicle Data'!$C$25/SUM('Poland Vehicle Data'!$C$9,'Poland Vehicle Data'!$C$13,'Poland Vehicle Data'!$C$17,'Poland Vehicle Data'!$C$21,'Poland Vehicle Data'!$C$25)</f>
        <v>1.518659829572619E-3</v>
      </c>
      <c r="R2" s="7">
        <f>'Poland Vehicle Data'!$C$25/SUM('Poland Vehicle Data'!$C$9,'Poland Vehicle Data'!$C$13,'Poland Vehicle Data'!$C$17,'Poland Vehicle Data'!$C$21,'Poland Vehicle Data'!$C$25)</f>
        <v>1.518659829572619E-3</v>
      </c>
      <c r="S2" s="7">
        <f>'Poland Vehicle Data'!$C$25/SUM('Poland Vehicle Data'!$C$9,'Poland Vehicle Data'!$C$13,'Poland Vehicle Data'!$C$17,'Poland Vehicle Data'!$C$21,'Poland Vehicle Data'!$C$25)</f>
        <v>1.518659829572619E-3</v>
      </c>
      <c r="T2" s="7">
        <f>'Poland Vehicle Data'!$C$25/SUM('Poland Vehicle Data'!$C$9,'Poland Vehicle Data'!$C$13,'Poland Vehicle Data'!$C$17,'Poland Vehicle Data'!$C$21,'Poland Vehicle Data'!$C$25)</f>
        <v>1.518659829572619E-3</v>
      </c>
      <c r="U2" s="7">
        <f>'Poland Vehicle Data'!$C$25/SUM('Poland Vehicle Data'!$C$9,'Poland Vehicle Data'!$C$13,'Poland Vehicle Data'!$C$17,'Poland Vehicle Data'!$C$21,'Poland Vehicle Data'!$C$25)</f>
        <v>1.518659829572619E-3</v>
      </c>
      <c r="V2" s="7">
        <f>'Poland Vehicle Data'!$C$25/SUM('Poland Vehicle Data'!$C$9,'Poland Vehicle Data'!$C$13,'Poland Vehicle Data'!$C$17,'Poland Vehicle Data'!$C$21,'Poland Vehicle Data'!$C$25)</f>
        <v>1.518659829572619E-3</v>
      </c>
      <c r="W2" s="7">
        <f>'Poland Vehicle Data'!$C$25/SUM('Poland Vehicle Data'!$C$9,'Poland Vehicle Data'!$C$13,'Poland Vehicle Data'!$C$17,'Poland Vehicle Data'!$C$21,'Poland Vehicle Data'!$C$25)</f>
        <v>1.518659829572619E-3</v>
      </c>
      <c r="X2" s="7">
        <f>'Poland Vehicle Data'!$C$25/SUM('Poland Vehicle Data'!$C$9,'Poland Vehicle Data'!$C$13,'Poland Vehicle Data'!$C$17,'Poland Vehicle Data'!$C$21,'Poland Vehicle Data'!$C$25)</f>
        <v>1.518659829572619E-3</v>
      </c>
      <c r="Y2" s="7">
        <f>'Poland Vehicle Data'!$C$25/SUM('Poland Vehicle Data'!$C$9,'Poland Vehicle Data'!$C$13,'Poland Vehicle Data'!$C$17,'Poland Vehicle Data'!$C$21,'Poland Vehicle Data'!$C$25)</f>
        <v>1.518659829572619E-3</v>
      </c>
      <c r="Z2" s="7">
        <f>'Poland Vehicle Data'!$C$25/SUM('Poland Vehicle Data'!$C$9,'Poland Vehicle Data'!$C$13,'Poland Vehicle Data'!$C$17,'Poland Vehicle Data'!$C$21,'Poland Vehicle Data'!$C$25)</f>
        <v>1.518659829572619E-3</v>
      </c>
      <c r="AA2" s="7">
        <f>'Poland Vehicle Data'!$C$25/SUM('Poland Vehicle Data'!$C$9,'Poland Vehicle Data'!$C$13,'Poland Vehicle Data'!$C$17,'Poland Vehicle Data'!$C$21,'Poland Vehicle Data'!$C$25)</f>
        <v>1.518659829572619E-3</v>
      </c>
      <c r="AB2" s="7">
        <f>'Poland Vehicle Data'!$C$25/SUM('Poland Vehicle Data'!$C$9,'Poland Vehicle Data'!$C$13,'Poland Vehicle Data'!$C$17,'Poland Vehicle Data'!$C$21,'Poland Vehicle Data'!$C$25)</f>
        <v>1.518659829572619E-3</v>
      </c>
      <c r="AC2" s="7">
        <f>'Poland Vehicle Data'!$C$25/SUM('Poland Vehicle Data'!$C$9,'Poland Vehicle Data'!$C$13,'Poland Vehicle Data'!$C$17,'Poland Vehicle Data'!$C$21,'Poland Vehicle Data'!$C$25)</f>
        <v>1.518659829572619E-3</v>
      </c>
      <c r="AD2" s="7">
        <f>'Poland Vehicle Data'!$C$25/SUM('Poland Vehicle Data'!$C$9,'Poland Vehicle Data'!$C$13,'Poland Vehicle Data'!$C$17,'Poland Vehicle Data'!$C$21,'Poland Vehicle Data'!$C$25)</f>
        <v>1.518659829572619E-3</v>
      </c>
      <c r="AE2" s="7">
        <f>'Poland Vehicle Data'!$C$25/SUM('Poland Vehicle Data'!$C$9,'Poland Vehicle Data'!$C$13,'Poland Vehicle Data'!$C$17,'Poland Vehicle Data'!$C$21,'Poland Vehicle Data'!$C$25)</f>
        <v>1.518659829572619E-3</v>
      </c>
      <c r="AF2" s="7">
        <f>'Poland Vehicle Data'!$C$25/SUM('Poland Vehicle Data'!$C$9,'Poland Vehicle Data'!$C$13,'Poland Vehicle Data'!$C$17,'Poland Vehicle Data'!$C$21,'Poland Vehicle Data'!$C$25)</f>
        <v>1.518659829572619E-3</v>
      </c>
      <c r="AG2" s="7">
        <f>'Poland Vehicle Data'!$C$25/SUM('Poland Vehicle Data'!$C$9,'Poland Vehicle Data'!$C$13,'Poland Vehicle Data'!$C$17,'Poland Vehicle Data'!$C$21,'Poland Vehicle Data'!$C$25)</f>
        <v>1.518659829572619E-3</v>
      </c>
      <c r="AH2" s="7">
        <f>'Poland Vehicle Data'!$C$25/SUM('Poland Vehicle Data'!$C$9,'Poland Vehicle Data'!$C$13,'Poland Vehicle Data'!$C$17,'Poland Vehicle Data'!$C$21,'Poland Vehicle Data'!$C$25)</f>
        <v>1.518659829572619E-3</v>
      </c>
      <c r="AI2" s="7">
        <f>'Poland Vehicle Data'!$C$25/SUM('Poland Vehicle Data'!$C$9,'Poland Vehicle Data'!$C$13,'Poland Vehicle Data'!$C$17,'Poland Vehicle Data'!$C$21,'Poland Vehicle Data'!$C$25)</f>
        <v>1.518659829572619E-3</v>
      </c>
      <c r="AJ2" s="7">
        <f>'Poland Vehicle Data'!$C$25/SUM('Poland Vehicle Data'!$C$9,'Poland Vehicle Data'!$C$13,'Poland Vehicle Data'!$C$17,'Poland Vehicle Data'!$C$21,'Poland Vehicle Data'!$C$25)</f>
        <v>1.518659829572619E-3</v>
      </c>
      <c r="AK2" s="7">
        <f>'Poland Vehicle Data'!$C$25/SUM('Poland Vehicle Data'!$C$9,'Poland Vehicle Data'!$C$13,'Poland Vehicle Data'!$C$17,'Poland Vehicle Data'!$C$21,'Poland Vehicle Data'!$C$25)</f>
        <v>1.518659829572619E-3</v>
      </c>
    </row>
    <row r="3" spans="1:37" x14ac:dyDescent="0.25">
      <c r="A3" s="1" t="s">
        <v>3</v>
      </c>
      <c r="B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C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D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E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F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G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H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I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J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K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L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M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N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O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P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Q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R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S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T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U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V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W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X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Y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Z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AA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AB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AC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AD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AE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AF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AG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AH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AI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AJ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  <c r="AK3" s="7">
        <f>SUM('Poland Vehicle Data'!$C$17,'Poland Vehicle Data'!$C$21)/SUM('Poland Vehicle Data'!$C$9,'Poland Vehicle Data'!$C$13,'Poland Vehicle Data'!$C$17,'Poland Vehicle Data'!$C$21,'Poland Vehicle Data'!$C$25)</f>
        <v>1.2027410872479447E-2</v>
      </c>
    </row>
    <row r="4" spans="1:37" x14ac:dyDescent="0.25">
      <c r="A4" s="1" t="s">
        <v>4</v>
      </c>
      <c r="B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C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D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E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F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G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H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I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J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K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L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M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N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O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P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Q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R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S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T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U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V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W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X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Y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Z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AA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AB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AC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AD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AE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AF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AG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AH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AI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AJ4" s="7">
        <f>'Poland Vehicle Data'!$C$9/SUM('Poland Vehicle Data'!$C$9,'Poland Vehicle Data'!$C$13,'Poland Vehicle Data'!$C$17,'Poland Vehicle Data'!$C$21,'Poland Vehicle Data'!$C$25)*(1-gasoline_biofuel_fraction)</f>
        <v>3.5731253456825998E-2</v>
      </c>
      <c r="AK4" s="7">
        <f>'Poland Vehicle Data'!$C$9/SUM('Poland Vehicle Data'!$C$9,'Poland Vehicle Data'!$C$13,'Poland Vehicle Data'!$C$17,'Poland Vehicle Data'!$C$21,'Poland Vehicle Data'!$C$25)*(1-gasoline_biofuel_fraction)</f>
        <v>3.5731253456825998E-2</v>
      </c>
    </row>
    <row r="5" spans="1:37" x14ac:dyDescent="0.25">
      <c r="A5" s="1" t="s">
        <v>5</v>
      </c>
      <c r="B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C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D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E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F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G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H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I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J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K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L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M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N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O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P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Q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R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S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T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U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V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W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X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Y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Z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AA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AB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AC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AD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AE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AF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AG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AH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AI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AJ5" s="7">
        <f>'Poland Vehicle Data'!$C$13/SUM('Poland Vehicle Data'!$C$9,'Poland Vehicle Data'!$C$13,'Poland Vehicle Data'!$C$17,'Poland Vehicle Data'!$C$21,'Poland Vehicle Data'!$C$25)*(1-diesel_biofuel_fraction)</f>
        <v>0.88128251760051735</v>
      </c>
      <c r="AK5" s="7">
        <f>'Poland Vehicle Data'!$C$13/SUM('Poland Vehicle Data'!$C$9,'Poland Vehicle Data'!$C$13,'Poland Vehicle Data'!$C$17,'Poland Vehicle Data'!$C$21,'Poland Vehicle Data'!$C$25)*(1-diesel_biofuel_fraction)</f>
        <v>0.88128251760051735</v>
      </c>
    </row>
    <row r="6" spans="1:37" x14ac:dyDescent="0.25">
      <c r="A6" s="1" t="s">
        <v>48</v>
      </c>
      <c r="B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C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D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E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F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G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H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I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J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K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L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M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N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O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P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Q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R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S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T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U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V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W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X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Y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Z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AA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AB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AC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AD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AE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AF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AG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AH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AI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AJ6" s="7">
        <f>'Poland Vehicle Data'!$C$9/SUM('Poland Vehicle Data'!$C$9,'Poland Vehicle Data'!$C$13,'Poland Vehicle Data'!$C$17,'Poland Vehicle Data'!$C$21,'Poland Vehicle Data'!$C$25)*(gasoline_biofuel_fraction)</f>
        <v>3.1070655179848694E-3</v>
      </c>
      <c r="AK6" s="7">
        <f>'Poland Vehicle Data'!$C$9/SUM('Poland Vehicle Data'!$C$9,'Poland Vehicle Data'!$C$13,'Poland Vehicle Data'!$C$17,'Poland Vehicle Data'!$C$21,'Poland Vehicle Data'!$C$25)*(gasoline_biofuel_fraction)</f>
        <v>3.1070655179848694E-3</v>
      </c>
    </row>
    <row r="7" spans="1:37" x14ac:dyDescent="0.25">
      <c r="A7" s="1" t="s">
        <v>49</v>
      </c>
      <c r="B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C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D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E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F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G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H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I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J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K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L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M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N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O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P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Q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R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S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T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U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V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W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X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Y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Z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AA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AB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AC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AD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AE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AF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AG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AH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AI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AJ7" s="7">
        <f>'Poland Vehicle Data'!$C$13/SUM('Poland Vehicle Data'!$C$9,'Poland Vehicle Data'!$C$13,'Poland Vehicle Data'!$C$17,'Poland Vehicle Data'!$C$21,'Poland Vehicle Data'!$C$25)*(diesel_biofuel_fraction)</f>
        <v>6.6333092722619599E-2</v>
      </c>
      <c r="AK7" s="7">
        <f>'Poland Vehicle Data'!$C$13/SUM('Poland Vehicle Data'!$C$9,'Poland Vehicle Data'!$C$13,'Poland Vehicle Data'!$C$17,'Poland Vehicle Data'!$C$21,'Poland Vehicle Data'!$C$25)*(diesel_biofuel_fraction)</f>
        <v>6.6333092722619599E-2</v>
      </c>
    </row>
    <row r="8" spans="1:37" x14ac:dyDescent="0.25">
      <c r="A8" s="1" t="s">
        <v>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40.1796875" style="9" customWidth="1"/>
    <col min="2" max="26" width="10.54296875" style="9" bestFit="1" customWidth="1"/>
    <col min="27" max="16384" width="9.1796875" style="9"/>
  </cols>
  <sheetData>
    <row r="1" spans="1:37" x14ac:dyDescent="0.25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1" t="s">
        <v>2</v>
      </c>
      <c r="B2" s="7">
        <f>'Poland Vehicle Data'!$C$24/SUM('Poland Vehicle Data'!$C$8,'Poland Vehicle Data'!$C$12,'Poland Vehicle Data'!$C$16,'Poland Vehicle Data'!$C$20,'Poland Vehicle Data'!$C$24)</f>
        <v>3.2181877669531448E-4</v>
      </c>
      <c r="C2" s="7">
        <f>'Poland Vehicle Data'!$C$24/SUM('Poland Vehicle Data'!$C$8,'Poland Vehicle Data'!$C$12,'Poland Vehicle Data'!$C$16,'Poland Vehicle Data'!$C$20,'Poland Vehicle Data'!$C$24)</f>
        <v>3.2181877669531448E-4</v>
      </c>
      <c r="D2" s="7">
        <f>'Poland Vehicle Data'!$C$24/SUM('Poland Vehicle Data'!$C$8,'Poland Vehicle Data'!$C$12,'Poland Vehicle Data'!$C$16,'Poland Vehicle Data'!$C$20,'Poland Vehicle Data'!$C$24)</f>
        <v>3.2181877669531448E-4</v>
      </c>
      <c r="E2" s="7">
        <f>'Poland Vehicle Data'!$C$24/SUM('Poland Vehicle Data'!$C$8,'Poland Vehicle Data'!$C$12,'Poland Vehicle Data'!$C$16,'Poland Vehicle Data'!$C$20,'Poland Vehicle Data'!$C$24)</f>
        <v>3.2181877669531448E-4</v>
      </c>
      <c r="F2" s="7">
        <f>'Poland Vehicle Data'!$C$24/SUM('Poland Vehicle Data'!$C$8,'Poland Vehicle Data'!$C$12,'Poland Vehicle Data'!$C$16,'Poland Vehicle Data'!$C$20,'Poland Vehicle Data'!$C$24)</f>
        <v>3.2181877669531448E-4</v>
      </c>
      <c r="G2" s="7">
        <f>'Poland Vehicle Data'!$C$24/SUM('Poland Vehicle Data'!$C$8,'Poland Vehicle Data'!$C$12,'Poland Vehicle Data'!$C$16,'Poland Vehicle Data'!$C$20,'Poland Vehicle Data'!$C$24)</f>
        <v>3.2181877669531448E-4</v>
      </c>
      <c r="H2" s="7">
        <f>'Poland Vehicle Data'!$C$24/SUM('Poland Vehicle Data'!$C$8,'Poland Vehicle Data'!$C$12,'Poland Vehicle Data'!$C$16,'Poland Vehicle Data'!$C$20,'Poland Vehicle Data'!$C$24)</f>
        <v>3.2181877669531448E-4</v>
      </c>
      <c r="I2" s="7">
        <f>'Poland Vehicle Data'!$C$24/SUM('Poland Vehicle Data'!$C$8,'Poland Vehicle Data'!$C$12,'Poland Vehicle Data'!$C$16,'Poland Vehicle Data'!$C$20,'Poland Vehicle Data'!$C$24)</f>
        <v>3.2181877669531448E-4</v>
      </c>
      <c r="J2" s="7">
        <f>'Poland Vehicle Data'!$C$24/SUM('Poland Vehicle Data'!$C$8,'Poland Vehicle Data'!$C$12,'Poland Vehicle Data'!$C$16,'Poland Vehicle Data'!$C$20,'Poland Vehicle Data'!$C$24)</f>
        <v>3.2181877669531448E-4</v>
      </c>
      <c r="K2" s="7">
        <f>'Poland Vehicle Data'!$C$24/SUM('Poland Vehicle Data'!$C$8,'Poland Vehicle Data'!$C$12,'Poland Vehicle Data'!$C$16,'Poland Vehicle Data'!$C$20,'Poland Vehicle Data'!$C$24)</f>
        <v>3.2181877669531448E-4</v>
      </c>
      <c r="L2" s="7">
        <f>'Poland Vehicle Data'!$C$24/SUM('Poland Vehicle Data'!$C$8,'Poland Vehicle Data'!$C$12,'Poland Vehicle Data'!$C$16,'Poland Vehicle Data'!$C$20,'Poland Vehicle Data'!$C$24)</f>
        <v>3.2181877669531448E-4</v>
      </c>
      <c r="M2" s="7">
        <f>'Poland Vehicle Data'!$C$24/SUM('Poland Vehicle Data'!$C$8,'Poland Vehicle Data'!$C$12,'Poland Vehicle Data'!$C$16,'Poland Vehicle Data'!$C$20,'Poland Vehicle Data'!$C$24)</f>
        <v>3.2181877669531448E-4</v>
      </c>
      <c r="N2" s="7">
        <f>'Poland Vehicle Data'!$C$24/SUM('Poland Vehicle Data'!$C$8,'Poland Vehicle Data'!$C$12,'Poland Vehicle Data'!$C$16,'Poland Vehicle Data'!$C$20,'Poland Vehicle Data'!$C$24)</f>
        <v>3.2181877669531448E-4</v>
      </c>
      <c r="O2" s="7">
        <f>'Poland Vehicle Data'!$C$24/SUM('Poland Vehicle Data'!$C$8,'Poland Vehicle Data'!$C$12,'Poland Vehicle Data'!$C$16,'Poland Vehicle Data'!$C$20,'Poland Vehicle Data'!$C$24)</f>
        <v>3.2181877669531448E-4</v>
      </c>
      <c r="P2" s="7">
        <f>'Poland Vehicle Data'!$C$24/SUM('Poland Vehicle Data'!$C$8,'Poland Vehicle Data'!$C$12,'Poland Vehicle Data'!$C$16,'Poland Vehicle Data'!$C$20,'Poland Vehicle Data'!$C$24)</f>
        <v>3.2181877669531448E-4</v>
      </c>
      <c r="Q2" s="7">
        <f>'Poland Vehicle Data'!$C$24/SUM('Poland Vehicle Data'!$C$8,'Poland Vehicle Data'!$C$12,'Poland Vehicle Data'!$C$16,'Poland Vehicle Data'!$C$20,'Poland Vehicle Data'!$C$24)</f>
        <v>3.2181877669531448E-4</v>
      </c>
      <c r="R2" s="7">
        <f>'Poland Vehicle Data'!$C$24/SUM('Poland Vehicle Data'!$C$8,'Poland Vehicle Data'!$C$12,'Poland Vehicle Data'!$C$16,'Poland Vehicle Data'!$C$20,'Poland Vehicle Data'!$C$24)</f>
        <v>3.2181877669531448E-4</v>
      </c>
      <c r="S2" s="7">
        <f>'Poland Vehicle Data'!$C$24/SUM('Poland Vehicle Data'!$C$8,'Poland Vehicle Data'!$C$12,'Poland Vehicle Data'!$C$16,'Poland Vehicle Data'!$C$20,'Poland Vehicle Data'!$C$24)</f>
        <v>3.2181877669531448E-4</v>
      </c>
      <c r="T2" s="7">
        <f>'Poland Vehicle Data'!$C$24/SUM('Poland Vehicle Data'!$C$8,'Poland Vehicle Data'!$C$12,'Poland Vehicle Data'!$C$16,'Poland Vehicle Data'!$C$20,'Poland Vehicle Data'!$C$24)</f>
        <v>3.2181877669531448E-4</v>
      </c>
      <c r="U2" s="7">
        <f>'Poland Vehicle Data'!$C$24/SUM('Poland Vehicle Data'!$C$8,'Poland Vehicle Data'!$C$12,'Poland Vehicle Data'!$C$16,'Poland Vehicle Data'!$C$20,'Poland Vehicle Data'!$C$24)</f>
        <v>3.2181877669531448E-4</v>
      </c>
      <c r="V2" s="7">
        <f>'Poland Vehicle Data'!$C$24/SUM('Poland Vehicle Data'!$C$8,'Poland Vehicle Data'!$C$12,'Poland Vehicle Data'!$C$16,'Poland Vehicle Data'!$C$20,'Poland Vehicle Data'!$C$24)</f>
        <v>3.2181877669531448E-4</v>
      </c>
      <c r="W2" s="7">
        <f>'Poland Vehicle Data'!$C$24/SUM('Poland Vehicle Data'!$C$8,'Poland Vehicle Data'!$C$12,'Poland Vehicle Data'!$C$16,'Poland Vehicle Data'!$C$20,'Poland Vehicle Data'!$C$24)</f>
        <v>3.2181877669531448E-4</v>
      </c>
      <c r="X2" s="7">
        <f>'Poland Vehicle Data'!$C$24/SUM('Poland Vehicle Data'!$C$8,'Poland Vehicle Data'!$C$12,'Poland Vehicle Data'!$C$16,'Poland Vehicle Data'!$C$20,'Poland Vehicle Data'!$C$24)</f>
        <v>3.2181877669531448E-4</v>
      </c>
      <c r="Y2" s="7">
        <f>'Poland Vehicle Data'!$C$24/SUM('Poland Vehicle Data'!$C$8,'Poland Vehicle Data'!$C$12,'Poland Vehicle Data'!$C$16,'Poland Vehicle Data'!$C$20,'Poland Vehicle Data'!$C$24)</f>
        <v>3.2181877669531448E-4</v>
      </c>
      <c r="Z2" s="7">
        <f>'Poland Vehicle Data'!$C$24/SUM('Poland Vehicle Data'!$C$8,'Poland Vehicle Data'!$C$12,'Poland Vehicle Data'!$C$16,'Poland Vehicle Data'!$C$20,'Poland Vehicle Data'!$C$24)</f>
        <v>3.2181877669531448E-4</v>
      </c>
      <c r="AA2" s="7">
        <f>'Poland Vehicle Data'!$C$24/SUM('Poland Vehicle Data'!$C$8,'Poland Vehicle Data'!$C$12,'Poland Vehicle Data'!$C$16,'Poland Vehicle Data'!$C$20,'Poland Vehicle Data'!$C$24)</f>
        <v>3.2181877669531448E-4</v>
      </c>
      <c r="AB2" s="7">
        <f>'Poland Vehicle Data'!$C$24/SUM('Poland Vehicle Data'!$C$8,'Poland Vehicle Data'!$C$12,'Poland Vehicle Data'!$C$16,'Poland Vehicle Data'!$C$20,'Poland Vehicle Data'!$C$24)</f>
        <v>3.2181877669531448E-4</v>
      </c>
      <c r="AC2" s="7">
        <f>'Poland Vehicle Data'!$C$24/SUM('Poland Vehicle Data'!$C$8,'Poland Vehicle Data'!$C$12,'Poland Vehicle Data'!$C$16,'Poland Vehicle Data'!$C$20,'Poland Vehicle Data'!$C$24)</f>
        <v>3.2181877669531448E-4</v>
      </c>
      <c r="AD2" s="7">
        <f>'Poland Vehicle Data'!$C$24/SUM('Poland Vehicle Data'!$C$8,'Poland Vehicle Data'!$C$12,'Poland Vehicle Data'!$C$16,'Poland Vehicle Data'!$C$20,'Poland Vehicle Data'!$C$24)</f>
        <v>3.2181877669531448E-4</v>
      </c>
      <c r="AE2" s="7">
        <f>'Poland Vehicle Data'!$C$24/SUM('Poland Vehicle Data'!$C$8,'Poland Vehicle Data'!$C$12,'Poland Vehicle Data'!$C$16,'Poland Vehicle Data'!$C$20,'Poland Vehicle Data'!$C$24)</f>
        <v>3.2181877669531448E-4</v>
      </c>
      <c r="AF2" s="7">
        <f>'Poland Vehicle Data'!$C$24/SUM('Poland Vehicle Data'!$C$8,'Poland Vehicle Data'!$C$12,'Poland Vehicle Data'!$C$16,'Poland Vehicle Data'!$C$20,'Poland Vehicle Data'!$C$24)</f>
        <v>3.2181877669531448E-4</v>
      </c>
      <c r="AG2" s="7">
        <f>'Poland Vehicle Data'!$C$24/SUM('Poland Vehicle Data'!$C$8,'Poland Vehicle Data'!$C$12,'Poland Vehicle Data'!$C$16,'Poland Vehicle Data'!$C$20,'Poland Vehicle Data'!$C$24)</f>
        <v>3.2181877669531448E-4</v>
      </c>
      <c r="AH2" s="7">
        <f>'Poland Vehicle Data'!$C$24/SUM('Poland Vehicle Data'!$C$8,'Poland Vehicle Data'!$C$12,'Poland Vehicle Data'!$C$16,'Poland Vehicle Data'!$C$20,'Poland Vehicle Data'!$C$24)</f>
        <v>3.2181877669531448E-4</v>
      </c>
      <c r="AI2" s="7">
        <f>'Poland Vehicle Data'!$C$24/SUM('Poland Vehicle Data'!$C$8,'Poland Vehicle Data'!$C$12,'Poland Vehicle Data'!$C$16,'Poland Vehicle Data'!$C$20,'Poland Vehicle Data'!$C$24)</f>
        <v>3.2181877669531448E-4</v>
      </c>
      <c r="AJ2" s="7">
        <f>'Poland Vehicle Data'!$C$24/SUM('Poland Vehicle Data'!$C$8,'Poland Vehicle Data'!$C$12,'Poland Vehicle Data'!$C$16,'Poland Vehicle Data'!$C$20,'Poland Vehicle Data'!$C$24)</f>
        <v>3.2181877669531448E-4</v>
      </c>
      <c r="AK2" s="7">
        <f>'Poland Vehicle Data'!$C$24/SUM('Poland Vehicle Data'!$C$8,'Poland Vehicle Data'!$C$12,'Poland Vehicle Data'!$C$16,'Poland Vehicle Data'!$C$20,'Poland Vehicle Data'!$C$24)</f>
        <v>3.2181877669531448E-4</v>
      </c>
    </row>
    <row r="3" spans="1:37" x14ac:dyDescent="0.25">
      <c r="A3" s="1" t="s">
        <v>3</v>
      </c>
      <c r="B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C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D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E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F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G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H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I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J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K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L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M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N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O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P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Q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R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S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T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U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V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W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X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Y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Z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AA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AB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AC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AD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AE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AF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AG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AH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AI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AJ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  <c r="AK3" s="7">
        <f>SUM('Poland Vehicle Data'!$C$16,'Poland Vehicle Data'!$C$20)/SUM('Poland Vehicle Data'!$C$8,'Poland Vehicle Data'!$C$12,'Poland Vehicle Data'!$C$16,'Poland Vehicle Data'!$C$20,'Poland Vehicle Data'!$C$24)</f>
        <v>5.5112359450118983E-2</v>
      </c>
    </row>
    <row r="4" spans="1:37" x14ac:dyDescent="0.25">
      <c r="A4" s="1" t="s">
        <v>4</v>
      </c>
      <c r="B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C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D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E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F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G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H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I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J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K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L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M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N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O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P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Q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R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S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T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U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V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W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X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Y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Z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AA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AB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AC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AD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AE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AF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AG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AH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AI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AJ4" s="7">
        <f>'Poland Vehicle Data'!$C$8/SUM('Poland Vehicle Data'!$C$8,'Poland Vehicle Data'!$C$12,'Poland Vehicle Data'!$C$16,'Poland Vehicle Data'!$C$20,'Poland Vehicle Data'!$C$24)*(1-gasoline_biofuel_fraction)</f>
        <v>0.18007889327714616</v>
      </c>
      <c r="AK4" s="7">
        <f>'Poland Vehicle Data'!$C$8/SUM('Poland Vehicle Data'!$C$8,'Poland Vehicle Data'!$C$12,'Poland Vehicle Data'!$C$16,'Poland Vehicle Data'!$C$20,'Poland Vehicle Data'!$C$24)*(1-gasoline_biofuel_fraction)</f>
        <v>0.18007889327714616</v>
      </c>
    </row>
    <row r="5" spans="1:37" x14ac:dyDescent="0.25">
      <c r="A5" s="1" t="s">
        <v>5</v>
      </c>
      <c r="B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C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D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E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F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G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H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I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J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K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L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M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N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O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P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Q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R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S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T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U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V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W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X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Y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Z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AA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AB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AC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AD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AE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AF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AG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AH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AI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AJ5" s="7">
        <f>'Poland Vehicle Data'!$C$12/SUM('Poland Vehicle Data'!$C$8,'Poland Vehicle Data'!$C$12,'Poland Vehicle Data'!$C$16,'Poland Vehicle Data'!$C$20,'Poland Vehicle Data'!$C$24)*(1-diesel_biofuel_fraction)</f>
        <v>0.69640994169716497</v>
      </c>
      <c r="AK5" s="7">
        <f>'Poland Vehicle Data'!$C$12/SUM('Poland Vehicle Data'!$C$8,'Poland Vehicle Data'!$C$12,'Poland Vehicle Data'!$C$16,'Poland Vehicle Data'!$C$20,'Poland Vehicle Data'!$C$24)*(1-diesel_biofuel_fraction)</f>
        <v>0.69640994169716497</v>
      </c>
    </row>
    <row r="6" spans="1:37" x14ac:dyDescent="0.25">
      <c r="A6" s="1" t="s">
        <v>48</v>
      </c>
      <c r="B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C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D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E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F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G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H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I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J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K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L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M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N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O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P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Q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R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S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T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U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V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W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X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Y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Z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AA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AB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AC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AD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AE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AF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AG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AH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AI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AJ6" s="7">
        <f>'Poland Vehicle Data'!$C$8/SUM('Poland Vehicle Data'!$C$8,'Poland Vehicle Data'!$C$12,'Poland Vehicle Data'!$C$16,'Poland Vehicle Data'!$C$20,'Poland Vehicle Data'!$C$24)*(gasoline_biofuel_fraction)</f>
        <v>1.5659034198012709E-2</v>
      </c>
      <c r="AK6" s="7">
        <f>'Poland Vehicle Data'!$C$8/SUM('Poland Vehicle Data'!$C$8,'Poland Vehicle Data'!$C$12,'Poland Vehicle Data'!$C$16,'Poland Vehicle Data'!$C$20,'Poland Vehicle Data'!$C$24)*(gasoline_biofuel_fraction)</f>
        <v>1.5659034198012709E-2</v>
      </c>
    </row>
    <row r="7" spans="1:37" x14ac:dyDescent="0.25">
      <c r="A7" s="1" t="s">
        <v>49</v>
      </c>
      <c r="B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C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D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E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F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G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H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I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J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K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L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M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N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O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P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Q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R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S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T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U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V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W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X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Y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Z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AA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AB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AC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AD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AE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AF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AG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AH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AI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AJ7" s="7">
        <f>'Poland Vehicle Data'!$C$12/SUM('Poland Vehicle Data'!$C$8,'Poland Vehicle Data'!$C$12,'Poland Vehicle Data'!$C$16,'Poland Vehicle Data'!$C$20,'Poland Vehicle Data'!$C$24)*(diesel_biofuel_fraction)</f>
        <v>5.2417952600861885E-2</v>
      </c>
      <c r="AK7" s="7">
        <f>'Poland Vehicle Data'!$C$12/SUM('Poland Vehicle Data'!$C$8,'Poland Vehicle Data'!$C$12,'Poland Vehicle Data'!$C$16,'Poland Vehicle Data'!$C$20,'Poland Vehicle Data'!$C$24)*(diesel_biofuel_fraction)</f>
        <v>5.2417952600861885E-2</v>
      </c>
    </row>
    <row r="8" spans="1:37" x14ac:dyDescent="0.25">
      <c r="A8" s="1" t="s">
        <v>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40.1796875" style="9" customWidth="1"/>
    <col min="2" max="37" width="9.08984375" style="9" customWidth="1"/>
    <col min="38" max="16384" width="9.1796875" style="9"/>
  </cols>
  <sheetData>
    <row r="1" spans="1:37" x14ac:dyDescent="0.25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1" t="s">
        <v>2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f>TREND($W2:$AA2,$W$1:$AA$1,AB$1)</f>
        <v>0</v>
      </c>
      <c r="AC2" s="8">
        <f t="shared" ref="AC2:AK8" si="0">TREND($W2:$AA2,$W$1:$AA$1,AC$1)</f>
        <v>0</v>
      </c>
      <c r="AD2" s="8">
        <f t="shared" si="0"/>
        <v>0</v>
      </c>
      <c r="AE2" s="8">
        <f t="shared" si="0"/>
        <v>0</v>
      </c>
      <c r="AF2" s="8">
        <f t="shared" si="0"/>
        <v>0</v>
      </c>
      <c r="AG2" s="8">
        <f t="shared" si="0"/>
        <v>0</v>
      </c>
      <c r="AH2" s="8">
        <f t="shared" si="0"/>
        <v>0</v>
      </c>
      <c r="AI2" s="8">
        <f t="shared" si="0"/>
        <v>0</v>
      </c>
      <c r="AJ2" s="8">
        <f t="shared" si="0"/>
        <v>0</v>
      </c>
      <c r="AK2" s="8">
        <f t="shared" si="0"/>
        <v>0</v>
      </c>
    </row>
    <row r="3" spans="1:37" x14ac:dyDescent="0.25">
      <c r="A3" s="1" t="s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8">
        <f t="shared" ref="AB3:AB8" si="1">TREND($W3:$AA3,$W$1:$AA$1,AB$1)</f>
        <v>0</v>
      </c>
      <c r="AC3" s="8">
        <f t="shared" si="0"/>
        <v>0</v>
      </c>
      <c r="AD3" s="8">
        <f t="shared" si="0"/>
        <v>0</v>
      </c>
      <c r="AE3" s="8">
        <f t="shared" si="0"/>
        <v>0</v>
      </c>
      <c r="AF3" s="8">
        <f t="shared" si="0"/>
        <v>0</v>
      </c>
      <c r="AG3" s="8">
        <f t="shared" si="0"/>
        <v>0</v>
      </c>
      <c r="AH3" s="8">
        <f t="shared" si="0"/>
        <v>0</v>
      </c>
      <c r="AI3" s="8">
        <f t="shared" si="0"/>
        <v>0</v>
      </c>
      <c r="AJ3" s="8">
        <f t="shared" si="0"/>
        <v>0</v>
      </c>
      <c r="AK3" s="8">
        <f t="shared" si="0"/>
        <v>0</v>
      </c>
    </row>
    <row r="4" spans="1:37" x14ac:dyDescent="0.25">
      <c r="A4" s="1" t="s">
        <v>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8">
        <f t="shared" si="1"/>
        <v>0</v>
      </c>
      <c r="AC4" s="8">
        <f t="shared" si="0"/>
        <v>0</v>
      </c>
      <c r="AD4" s="8">
        <f t="shared" si="0"/>
        <v>0</v>
      </c>
      <c r="AE4" s="8">
        <f t="shared" si="0"/>
        <v>0</v>
      </c>
      <c r="AF4" s="8">
        <f t="shared" si="0"/>
        <v>0</v>
      </c>
      <c r="AG4" s="8">
        <f t="shared" si="0"/>
        <v>0</v>
      </c>
      <c r="AH4" s="8">
        <f t="shared" si="0"/>
        <v>0</v>
      </c>
      <c r="AI4" s="8">
        <f t="shared" si="0"/>
        <v>0</v>
      </c>
      <c r="AJ4" s="8">
        <f t="shared" si="0"/>
        <v>0</v>
      </c>
      <c r="AK4" s="8">
        <f t="shared" si="0"/>
        <v>0</v>
      </c>
    </row>
    <row r="5" spans="1:37" x14ac:dyDescent="0.25">
      <c r="A5" s="1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8">
        <f t="shared" si="1"/>
        <v>0</v>
      </c>
      <c r="AC5" s="8">
        <f t="shared" si="0"/>
        <v>0</v>
      </c>
      <c r="AD5" s="8">
        <f t="shared" si="0"/>
        <v>0</v>
      </c>
      <c r="AE5" s="8">
        <f t="shared" si="0"/>
        <v>0</v>
      </c>
      <c r="AF5" s="8">
        <f t="shared" si="0"/>
        <v>0</v>
      </c>
      <c r="AG5" s="8">
        <f t="shared" si="0"/>
        <v>0</v>
      </c>
      <c r="AH5" s="8">
        <f t="shared" si="0"/>
        <v>0</v>
      </c>
      <c r="AI5" s="8">
        <f t="shared" si="0"/>
        <v>0</v>
      </c>
      <c r="AJ5" s="8">
        <f t="shared" si="0"/>
        <v>0</v>
      </c>
      <c r="AK5" s="8">
        <f t="shared" si="0"/>
        <v>0</v>
      </c>
    </row>
    <row r="6" spans="1:37" x14ac:dyDescent="0.25">
      <c r="A6" s="1" t="s">
        <v>48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8">
        <f t="shared" si="1"/>
        <v>0</v>
      </c>
      <c r="AC6" s="8">
        <f t="shared" si="0"/>
        <v>0</v>
      </c>
      <c r="AD6" s="8">
        <f t="shared" si="0"/>
        <v>0</v>
      </c>
      <c r="AE6" s="8">
        <f t="shared" si="0"/>
        <v>0</v>
      </c>
      <c r="AF6" s="8">
        <f t="shared" si="0"/>
        <v>0</v>
      </c>
      <c r="AG6" s="8">
        <f t="shared" si="0"/>
        <v>0</v>
      </c>
      <c r="AH6" s="8">
        <f t="shared" si="0"/>
        <v>0</v>
      </c>
      <c r="AI6" s="8">
        <f t="shared" si="0"/>
        <v>0</v>
      </c>
      <c r="AJ6" s="8">
        <f t="shared" si="0"/>
        <v>0</v>
      </c>
      <c r="AK6" s="8">
        <f t="shared" si="0"/>
        <v>0</v>
      </c>
    </row>
    <row r="7" spans="1:37" x14ac:dyDescent="0.25">
      <c r="A7" s="1" t="s">
        <v>49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8">
        <f t="shared" si="1"/>
        <v>0</v>
      </c>
      <c r="AC7" s="8">
        <f t="shared" si="0"/>
        <v>0</v>
      </c>
      <c r="AD7" s="8">
        <f t="shared" si="0"/>
        <v>0</v>
      </c>
      <c r="AE7" s="8">
        <f t="shared" si="0"/>
        <v>0</v>
      </c>
      <c r="AF7" s="8">
        <f t="shared" si="0"/>
        <v>0</v>
      </c>
      <c r="AG7" s="8">
        <f t="shared" si="0"/>
        <v>0</v>
      </c>
      <c r="AH7" s="8">
        <f t="shared" si="0"/>
        <v>0</v>
      </c>
      <c r="AI7" s="8">
        <f t="shared" si="0"/>
        <v>0</v>
      </c>
      <c r="AJ7" s="8">
        <f t="shared" si="0"/>
        <v>0</v>
      </c>
      <c r="AK7" s="8">
        <f t="shared" si="0"/>
        <v>0</v>
      </c>
    </row>
    <row r="8" spans="1:37" x14ac:dyDescent="0.25">
      <c r="A8" s="1" t="s">
        <v>6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f t="shared" si="1"/>
        <v>1</v>
      </c>
      <c r="AC8" s="6">
        <f t="shared" si="0"/>
        <v>1</v>
      </c>
      <c r="AD8" s="6">
        <f t="shared" si="0"/>
        <v>1</v>
      </c>
      <c r="AE8" s="6">
        <f t="shared" si="0"/>
        <v>1</v>
      </c>
      <c r="AF8" s="6">
        <f t="shared" si="0"/>
        <v>1</v>
      </c>
      <c r="AG8" s="6">
        <f t="shared" si="0"/>
        <v>1</v>
      </c>
      <c r="AH8" s="6">
        <f t="shared" si="0"/>
        <v>1</v>
      </c>
      <c r="AI8" s="6">
        <f t="shared" si="0"/>
        <v>1</v>
      </c>
      <c r="AJ8" s="6">
        <f t="shared" si="0"/>
        <v>1</v>
      </c>
      <c r="AK8" s="6">
        <f t="shared" si="0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40.1796875" style="9" customWidth="1"/>
    <col min="2" max="26" width="9.1796875" style="9" customWidth="1"/>
    <col min="27" max="16384" width="9.1796875" style="9"/>
  </cols>
  <sheetData>
    <row r="1" spans="1:37" x14ac:dyDescent="0.25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25">
      <c r="A2" s="1" t="s">
        <v>2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f>TREND($W2:$AA2,$W$1:$AA$1,AB$1)</f>
        <v>0</v>
      </c>
      <c r="AC2" s="8">
        <f t="shared" ref="AC2:AK8" si="0">TREND($W2:$AA2,$W$1:$AA$1,AC$1)</f>
        <v>0</v>
      </c>
      <c r="AD2" s="8">
        <f t="shared" si="0"/>
        <v>0</v>
      </c>
      <c r="AE2" s="8">
        <f t="shared" si="0"/>
        <v>0</v>
      </c>
      <c r="AF2" s="8">
        <f t="shared" si="0"/>
        <v>0</v>
      </c>
      <c r="AG2" s="8">
        <f t="shared" si="0"/>
        <v>0</v>
      </c>
      <c r="AH2" s="8">
        <f t="shared" si="0"/>
        <v>0</v>
      </c>
      <c r="AI2" s="8">
        <f t="shared" si="0"/>
        <v>0</v>
      </c>
      <c r="AJ2" s="8">
        <f t="shared" si="0"/>
        <v>0</v>
      </c>
      <c r="AK2" s="8">
        <f t="shared" si="0"/>
        <v>0</v>
      </c>
    </row>
    <row r="3" spans="1:37" x14ac:dyDescent="0.25">
      <c r="A3" s="1" t="s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8">
        <f t="shared" ref="AB3:AB8" si="1">TREND($W3:$AA3,$W$1:$AA$1,AB$1)</f>
        <v>0</v>
      </c>
      <c r="AC3" s="8">
        <f t="shared" si="0"/>
        <v>0</v>
      </c>
      <c r="AD3" s="8">
        <f t="shared" si="0"/>
        <v>0</v>
      </c>
      <c r="AE3" s="8">
        <f t="shared" si="0"/>
        <v>0</v>
      </c>
      <c r="AF3" s="8">
        <f t="shared" si="0"/>
        <v>0</v>
      </c>
      <c r="AG3" s="8">
        <f t="shared" si="0"/>
        <v>0</v>
      </c>
      <c r="AH3" s="8">
        <f t="shared" si="0"/>
        <v>0</v>
      </c>
      <c r="AI3" s="8">
        <f t="shared" si="0"/>
        <v>0</v>
      </c>
      <c r="AJ3" s="8">
        <f t="shared" si="0"/>
        <v>0</v>
      </c>
      <c r="AK3" s="8">
        <f t="shared" si="0"/>
        <v>0</v>
      </c>
    </row>
    <row r="4" spans="1:37" x14ac:dyDescent="0.25">
      <c r="A4" s="1" t="s">
        <v>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8">
        <f t="shared" si="1"/>
        <v>0</v>
      </c>
      <c r="AC4" s="8">
        <f t="shared" si="0"/>
        <v>0</v>
      </c>
      <c r="AD4" s="8">
        <f t="shared" si="0"/>
        <v>0</v>
      </c>
      <c r="AE4" s="8">
        <f t="shared" si="0"/>
        <v>0</v>
      </c>
      <c r="AF4" s="8">
        <f t="shared" si="0"/>
        <v>0</v>
      </c>
      <c r="AG4" s="8">
        <f t="shared" si="0"/>
        <v>0</v>
      </c>
      <c r="AH4" s="8">
        <f t="shared" si="0"/>
        <v>0</v>
      </c>
      <c r="AI4" s="8">
        <f t="shared" si="0"/>
        <v>0</v>
      </c>
      <c r="AJ4" s="8">
        <f t="shared" si="0"/>
        <v>0</v>
      </c>
      <c r="AK4" s="8">
        <f t="shared" si="0"/>
        <v>0</v>
      </c>
    </row>
    <row r="5" spans="1:37" x14ac:dyDescent="0.25">
      <c r="A5" s="1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8">
        <f t="shared" si="1"/>
        <v>0</v>
      </c>
      <c r="AC5" s="8">
        <f t="shared" si="0"/>
        <v>0</v>
      </c>
      <c r="AD5" s="8">
        <f t="shared" si="0"/>
        <v>0</v>
      </c>
      <c r="AE5" s="8">
        <f t="shared" si="0"/>
        <v>0</v>
      </c>
      <c r="AF5" s="8">
        <f t="shared" si="0"/>
        <v>0</v>
      </c>
      <c r="AG5" s="8">
        <f t="shared" si="0"/>
        <v>0</v>
      </c>
      <c r="AH5" s="8">
        <f t="shared" si="0"/>
        <v>0</v>
      </c>
      <c r="AI5" s="8">
        <f t="shared" si="0"/>
        <v>0</v>
      </c>
      <c r="AJ5" s="8">
        <f t="shared" si="0"/>
        <v>0</v>
      </c>
      <c r="AK5" s="8">
        <f t="shared" si="0"/>
        <v>0</v>
      </c>
    </row>
    <row r="6" spans="1:37" x14ac:dyDescent="0.25">
      <c r="A6" s="1" t="s">
        <v>48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8">
        <f t="shared" si="1"/>
        <v>0</v>
      </c>
      <c r="AC6" s="8">
        <f t="shared" si="0"/>
        <v>0</v>
      </c>
      <c r="AD6" s="8">
        <f t="shared" si="0"/>
        <v>0</v>
      </c>
      <c r="AE6" s="8">
        <f t="shared" si="0"/>
        <v>0</v>
      </c>
      <c r="AF6" s="8">
        <f t="shared" si="0"/>
        <v>0</v>
      </c>
      <c r="AG6" s="8">
        <f t="shared" si="0"/>
        <v>0</v>
      </c>
      <c r="AH6" s="8">
        <f t="shared" si="0"/>
        <v>0</v>
      </c>
      <c r="AI6" s="8">
        <f t="shared" si="0"/>
        <v>0</v>
      </c>
      <c r="AJ6" s="8">
        <f t="shared" si="0"/>
        <v>0</v>
      </c>
      <c r="AK6" s="8">
        <f t="shared" si="0"/>
        <v>0</v>
      </c>
    </row>
    <row r="7" spans="1:37" x14ac:dyDescent="0.25">
      <c r="A7" s="1" t="s">
        <v>49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8">
        <f t="shared" si="1"/>
        <v>0</v>
      </c>
      <c r="AC7" s="8">
        <f t="shared" si="0"/>
        <v>0</v>
      </c>
      <c r="AD7" s="8">
        <f t="shared" si="0"/>
        <v>0</v>
      </c>
      <c r="AE7" s="8">
        <f t="shared" si="0"/>
        <v>0</v>
      </c>
      <c r="AF7" s="8">
        <f t="shared" si="0"/>
        <v>0</v>
      </c>
      <c r="AG7" s="8">
        <f t="shared" si="0"/>
        <v>0</v>
      </c>
      <c r="AH7" s="8">
        <f t="shared" si="0"/>
        <v>0</v>
      </c>
      <c r="AI7" s="8">
        <f t="shared" si="0"/>
        <v>0</v>
      </c>
      <c r="AJ7" s="8">
        <f t="shared" si="0"/>
        <v>0</v>
      </c>
      <c r="AK7" s="8">
        <f t="shared" si="0"/>
        <v>0</v>
      </c>
    </row>
    <row r="8" spans="1:37" x14ac:dyDescent="0.25">
      <c r="A8" s="1" t="s">
        <v>6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f t="shared" si="1"/>
        <v>1</v>
      </c>
      <c r="AC8" s="6">
        <f t="shared" si="0"/>
        <v>1</v>
      </c>
      <c r="AD8" s="6">
        <f t="shared" si="0"/>
        <v>1</v>
      </c>
      <c r="AE8" s="6">
        <f t="shared" si="0"/>
        <v>1</v>
      </c>
      <c r="AF8" s="6">
        <f t="shared" si="0"/>
        <v>1</v>
      </c>
      <c r="AG8" s="6">
        <f t="shared" si="0"/>
        <v>1</v>
      </c>
      <c r="AH8" s="6">
        <f t="shared" si="0"/>
        <v>1</v>
      </c>
      <c r="AI8" s="6">
        <f t="shared" si="0"/>
        <v>1</v>
      </c>
      <c r="AJ8" s="6">
        <f t="shared" si="0"/>
        <v>1</v>
      </c>
      <c r="AK8" s="6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About</vt:lpstr>
      <vt:lpstr>Poland Vehicle Data</vt:lpstr>
      <vt:lpstr>Biodiesel Fractions</vt:lpstr>
      <vt:lpstr>BFoEToFU-LDVs-passengers</vt:lpstr>
      <vt:lpstr>BFoEToFU-LDVs-freight</vt:lpstr>
      <vt:lpstr>BFoEToFU-HDVs-passengers</vt:lpstr>
      <vt:lpstr>BFoEToFU-HDVs-freight</vt:lpstr>
      <vt:lpstr>BFoEToFU-aircraft-passengers</vt:lpstr>
      <vt:lpstr>BFoEToFU-aircraft-freight</vt:lpstr>
      <vt:lpstr>BFoEToFU-rail-passengers</vt:lpstr>
      <vt:lpstr>BFoEToFU-rail-freight</vt:lpstr>
      <vt:lpstr>BFoEToFU-ships-passengers</vt:lpstr>
      <vt:lpstr>BFoEToFU-ships-freight</vt:lpstr>
      <vt:lpstr>BFoEToFU-motorbikes-passengers</vt:lpstr>
      <vt:lpstr>diesel_biofuel_fraction</vt:lpstr>
      <vt:lpstr>gasoline_biofuel_fraction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2014-04-04T20:09:46Z</dcterms:created>
  <dcterms:modified xsi:type="dcterms:W3CDTF">2016-11-09T12:18:48Z</dcterms:modified>
</cp:coreProperties>
</file>