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5" windowHeight="11025"/>
  </bookViews>
  <sheets>
    <sheet name="About" sheetId="1" r:id="rId1"/>
    <sheet name="Output by Industry" sheetId="6" r:id="rId2"/>
    <sheet name="KSA data" sheetId="5" r:id="rId3"/>
    <sheet name="FoBObE" sheetId="4" r:id="rId4"/>
  </sheets>
  <externalReferences>
    <externalReference r:id="rId5"/>
  </externalReferences>
  <definedNames>
    <definedName name="outputfrac_bio">'[1]Output by Industry'!$A$9</definedName>
    <definedName name="outputfrac_coal">'[1]Output by Industry'!$A$7</definedName>
    <definedName name="outputfrac_elec">'[1]Output by Industry'!$A$6</definedName>
    <definedName name="outputfrac_ngps">'[1]Output by Industry'!$A$8</definedName>
    <definedName name="outputfrac_nonenergy">'[1]Output by Industry'!$A$5</definedName>
    <definedName name="outputfrac_other">'[1]Output by Industry'!$A$10</definedName>
  </definedNames>
  <calcPr calcId="145621"/>
</workbook>
</file>

<file path=xl/calcChain.xml><?xml version="1.0" encoding="utf-8"?>
<calcChain xmlns="http://schemas.openxmlformats.org/spreadsheetml/2006/main">
  <c r="D7" i="4" l="1"/>
  <c r="D8" i="4"/>
  <c r="D9" i="4"/>
  <c r="D10" i="4"/>
  <c r="D6" i="4"/>
  <c r="D3" i="4"/>
  <c r="D2" i="4" l="1"/>
  <c r="B4" i="4"/>
  <c r="B3" i="4"/>
  <c r="C2" i="4" l="1"/>
</calcChain>
</file>

<file path=xl/sharedStrings.xml><?xml version="1.0" encoding="utf-8"?>
<sst xmlns="http://schemas.openxmlformats.org/spreadsheetml/2006/main" count="79" uniqueCount="52">
  <si>
    <t>Sources:</t>
  </si>
  <si>
    <t>Commercial</t>
  </si>
  <si>
    <t>government</t>
  </si>
  <si>
    <t>industry</t>
  </si>
  <si>
    <t>consumers</t>
  </si>
  <si>
    <t>Total</t>
  </si>
  <si>
    <t>FoBObE Fraction of Buildings Owned by Entity</t>
  </si>
  <si>
    <t>Urban Residential</t>
  </si>
  <si>
    <t>Rural Residential</t>
  </si>
  <si>
    <t>Grand Total</t>
  </si>
  <si>
    <t>Total Area of Building (S.M.)</t>
  </si>
  <si>
    <t>Social Buildings and Governmental</t>
  </si>
  <si>
    <t>Housing</t>
  </si>
  <si>
    <t>Housing, Commercial</t>
  </si>
  <si>
    <t>industrial</t>
  </si>
  <si>
    <t>Year</t>
  </si>
  <si>
    <t>Region</t>
  </si>
  <si>
    <t>Building Type</t>
  </si>
  <si>
    <t>Indicator</t>
  </si>
  <si>
    <t>Indicator Value</t>
  </si>
  <si>
    <t>EPS Building Type</t>
  </si>
  <si>
    <t>EPS owner</t>
  </si>
  <si>
    <t>commercial</t>
  </si>
  <si>
    <t>residential</t>
  </si>
  <si>
    <t>n/a</t>
  </si>
  <si>
    <t>Notes</t>
  </si>
  <si>
    <t>urban areas.  Therefore, we use the ownership data to split up urban residential</t>
  </si>
  <si>
    <t>buildings by owner, but we assume all rural residential buildings are owned by consumers,</t>
  </si>
  <si>
    <t>not by industry.</t>
  </si>
  <si>
    <t>Educational Buildings, Health and Mosques</t>
  </si>
  <si>
    <t>In KSA, industry-owned residential buildings include dwellings in industrial cities (which are</t>
  </si>
  <si>
    <t>on compounds for various companies, such as Saudi Aramco.  All of these tend to be in</t>
  </si>
  <si>
    <t>owned by the companies in those cities and are used to house workers) as well as dwellings</t>
  </si>
  <si>
    <t>KSA Ministry of Municipal and Rural Affairs</t>
  </si>
  <si>
    <t>Building Permits Issued by Municipalities by Regions and Type of Permit</t>
  </si>
  <si>
    <t>https://kapsarc.opendatasoft.com/explore/dataset/building-permits-issued-by-municipalities-by-regions-and-type-of-permit-1987-201/</t>
  </si>
  <si>
    <t>Ownership by Cash Flow Entity (dimensionless)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</si>
  <si>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</si>
  <si>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</si>
  <si>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</si>
  <si>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</si>
  <si>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</si>
  <si>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</si>
  <si>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</si>
  <si>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</si>
  <si>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For bibliographic source and methods, see file output_shares_by_industry.xslx</t>
  </si>
  <si>
    <t>in the InputData folder.</t>
  </si>
  <si>
    <t>Share</t>
  </si>
  <si>
    <t>Industry Category</t>
  </si>
  <si>
    <t>non-energy industries</t>
  </si>
  <si>
    <t>We use a large number of decimal places in the output tab in order to avoid introducing</t>
  </si>
  <si>
    <t>rounding error in Vensim, when the columns do not precisely add up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</si>
</sst>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0" fontId="1" fillId="3" borderId="0" xfId="0" applyFont="1" applyFill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Saudi%20Arabia/Models/eps-1.5.0-saudiarabia-wipA/eps-1.5.0-us-wipN/InputData/bldgs/FoBObE/Frac%20of%20Bldgs%20Owned%20by%20Entity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"/>
      <sheetName val="Commercial"/>
      <sheetName val="Output by Industry"/>
      <sheetName val="FoBObE"/>
    </sheetNames>
    <sheetDataSet>
      <sheetData sheetId="0"/>
      <sheetData sheetId="1"/>
      <sheetData sheetId="2"/>
      <sheetData sheetId="3">
        <row r="5">
          <cell r="A5">
            <v>0.93219819361870848</v>
          </cell>
        </row>
        <row r="6">
          <cell r="A6">
            <v>1.5490855293616566E-2</v>
          </cell>
        </row>
        <row r="7">
          <cell r="A7">
            <v>2.1866536828369144E-3</v>
          </cell>
        </row>
        <row r="8">
          <cell r="A8">
            <v>4.9443136381930888E-2</v>
          </cell>
        </row>
        <row r="9">
          <cell r="A9">
            <v>6.8116102290716575E-4</v>
          </cell>
        </row>
        <row r="10">
          <cell r="A10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11.7109375" customWidth="1"/>
    <col min="2" max="2" width="67.140625" customWidth="1"/>
    <col min="3" max="3" width="68.5703125" customWidth="1"/>
  </cols>
  <sheetData>
    <row r="1" spans="1:2" x14ac:dyDescent="0.25">
      <c r="A1" s="1" t="s">
        <v>6</v>
      </c>
    </row>
    <row r="3" spans="1:2" x14ac:dyDescent="0.25">
      <c r="A3" s="1" t="s">
        <v>0</v>
      </c>
      <c r="B3" s="5" t="s">
        <v>33</v>
      </c>
    </row>
    <row r="4" spans="1:2" x14ac:dyDescent="0.25">
      <c r="B4" s="2">
        <v>2017</v>
      </c>
    </row>
    <row r="5" spans="1:2" x14ac:dyDescent="0.25">
      <c r="B5" s="2" t="s">
        <v>34</v>
      </c>
    </row>
    <row r="6" spans="1:2" x14ac:dyDescent="0.25">
      <c r="B6" t="s">
        <v>35</v>
      </c>
    </row>
    <row r="7" spans="1:2" x14ac:dyDescent="0.25">
      <c r="B7" s="3"/>
    </row>
    <row r="8" spans="1:2" x14ac:dyDescent="0.25">
      <c r="A8" s="1" t="s">
        <v>25</v>
      </c>
    </row>
    <row r="9" spans="1:2" x14ac:dyDescent="0.25">
      <c r="A9" t="s">
        <v>30</v>
      </c>
    </row>
    <row r="10" spans="1:2" x14ac:dyDescent="0.25">
      <c r="A10" t="s">
        <v>32</v>
      </c>
    </row>
    <row r="11" spans="1:2" x14ac:dyDescent="0.25">
      <c r="A11" t="s">
        <v>31</v>
      </c>
    </row>
    <row r="12" spans="1:2" x14ac:dyDescent="0.25">
      <c r="A12" t="s">
        <v>26</v>
      </c>
    </row>
    <row r="13" spans="1:2" x14ac:dyDescent="0.25">
      <c r="A13" t="s">
        <v>27</v>
      </c>
    </row>
    <row r="14" spans="1:2" x14ac:dyDescent="0.25">
      <c r="A14" t="s">
        <v>28</v>
      </c>
    </row>
    <row r="16" spans="1:2" x14ac:dyDescent="0.25">
      <c r="A16" t="s">
        <v>50</v>
      </c>
    </row>
    <row r="17" spans="1:1" x14ac:dyDescent="0.25">
      <c r="A17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A1" t="s">
        <v>45</v>
      </c>
    </row>
    <row r="2" spans="1:2" x14ac:dyDescent="0.25">
      <c r="A2" t="s">
        <v>46</v>
      </c>
    </row>
    <row r="4" spans="1:2" x14ac:dyDescent="0.25">
      <c r="A4" s="16" t="s">
        <v>47</v>
      </c>
      <c r="B4" s="16" t="s">
        <v>48</v>
      </c>
    </row>
    <row r="5" spans="1:2" x14ac:dyDescent="0.25">
      <c r="A5" s="17">
        <v>0.75814668514481187</v>
      </c>
      <c r="B5" t="s">
        <v>49</v>
      </c>
    </row>
    <row r="6" spans="1:2" x14ac:dyDescent="0.25">
      <c r="A6" s="17">
        <v>1.999888153790854E-2</v>
      </c>
      <c r="B6" t="s">
        <v>40</v>
      </c>
    </row>
    <row r="7" spans="1:2" x14ac:dyDescent="0.25">
      <c r="A7" s="17">
        <v>0</v>
      </c>
      <c r="B7" t="s">
        <v>41</v>
      </c>
    </row>
    <row r="8" spans="1:2" x14ac:dyDescent="0.25">
      <c r="A8" s="17">
        <v>0.22185443331727961</v>
      </c>
      <c r="B8" t="s">
        <v>42</v>
      </c>
    </row>
    <row r="9" spans="1:2" x14ac:dyDescent="0.25">
      <c r="A9" s="17">
        <v>0</v>
      </c>
      <c r="B9" t="s">
        <v>43</v>
      </c>
    </row>
    <row r="10" spans="1:2" x14ac:dyDescent="0.25">
      <c r="A10" s="17">
        <v>0</v>
      </c>
      <c r="B10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2" max="2" width="12.7109375" customWidth="1"/>
    <col min="3" max="3" width="39" customWidth="1"/>
    <col min="4" max="4" width="25.85546875" customWidth="1"/>
    <col min="5" max="5" width="15.140625" customWidth="1"/>
    <col min="6" max="6" width="19.42578125" style="11" customWidth="1"/>
    <col min="7" max="7" width="17.5703125" style="11" customWidth="1"/>
  </cols>
  <sheetData>
    <row r="1" spans="1:7" s="1" customFormat="1" x14ac:dyDescent="0.25">
      <c r="A1" s="9" t="s">
        <v>15</v>
      </c>
      <c r="B1" s="9" t="s">
        <v>16</v>
      </c>
      <c r="C1" s="9" t="s">
        <v>17</v>
      </c>
      <c r="D1" s="9" t="s">
        <v>18</v>
      </c>
      <c r="E1" s="10" t="s">
        <v>19</v>
      </c>
      <c r="F1" s="12" t="s">
        <v>20</v>
      </c>
      <c r="G1" s="12" t="s">
        <v>21</v>
      </c>
    </row>
    <row r="2" spans="1:7" x14ac:dyDescent="0.25">
      <c r="A2" s="7">
        <v>2017</v>
      </c>
      <c r="B2" s="7" t="s">
        <v>9</v>
      </c>
      <c r="C2" s="7" t="s">
        <v>1</v>
      </c>
      <c r="D2" s="7" t="s">
        <v>10</v>
      </c>
      <c r="E2" s="8">
        <v>7428859.9409999996</v>
      </c>
      <c r="F2" s="6" t="s">
        <v>22</v>
      </c>
      <c r="G2" s="6" t="s">
        <v>3</v>
      </c>
    </row>
    <row r="3" spans="1:7" x14ac:dyDescent="0.25">
      <c r="A3" s="7">
        <v>2017</v>
      </c>
      <c r="B3" s="7" t="s">
        <v>9</v>
      </c>
      <c r="C3" s="7" t="s">
        <v>11</v>
      </c>
      <c r="D3" s="7" t="s">
        <v>10</v>
      </c>
      <c r="E3" s="8">
        <v>1288592</v>
      </c>
      <c r="F3" s="6" t="s">
        <v>22</v>
      </c>
      <c r="G3" s="6" t="s">
        <v>2</v>
      </c>
    </row>
    <row r="4" spans="1:7" x14ac:dyDescent="0.25">
      <c r="A4" s="7">
        <v>2017</v>
      </c>
      <c r="B4" s="7" t="s">
        <v>9</v>
      </c>
      <c r="C4" s="7" t="s">
        <v>12</v>
      </c>
      <c r="D4" s="7" t="s">
        <v>10</v>
      </c>
      <c r="E4" s="8">
        <v>24697493.044</v>
      </c>
      <c r="F4" s="6" t="s">
        <v>23</v>
      </c>
      <c r="G4" s="6" t="s">
        <v>4</v>
      </c>
    </row>
    <row r="5" spans="1:7" x14ac:dyDescent="0.25">
      <c r="A5" s="7">
        <v>2017</v>
      </c>
      <c r="B5" s="7" t="s">
        <v>9</v>
      </c>
      <c r="C5" s="7" t="s">
        <v>29</v>
      </c>
      <c r="D5" s="7" t="s">
        <v>10</v>
      </c>
      <c r="E5" s="8">
        <v>1401529.0060000001</v>
      </c>
      <c r="F5" s="6" t="s">
        <v>22</v>
      </c>
      <c r="G5" s="6" t="s">
        <v>2</v>
      </c>
    </row>
    <row r="6" spans="1:7" x14ac:dyDescent="0.25">
      <c r="A6" s="7">
        <v>2017</v>
      </c>
      <c r="B6" s="7" t="s">
        <v>9</v>
      </c>
      <c r="C6" s="7" t="s">
        <v>5</v>
      </c>
      <c r="D6" s="7" t="s">
        <v>10</v>
      </c>
      <c r="E6" s="8">
        <v>41868174.715000004</v>
      </c>
      <c r="F6" s="6" t="s">
        <v>24</v>
      </c>
      <c r="G6" s="6" t="s">
        <v>24</v>
      </c>
    </row>
    <row r="7" spans="1:7" x14ac:dyDescent="0.25">
      <c r="A7" s="7">
        <v>2017</v>
      </c>
      <c r="B7" s="7" t="s">
        <v>9</v>
      </c>
      <c r="C7" s="7" t="s">
        <v>13</v>
      </c>
      <c r="D7" s="7" t="s">
        <v>10</v>
      </c>
      <c r="E7" s="8">
        <v>5369739.9740000004</v>
      </c>
      <c r="F7" s="6" t="s">
        <v>23</v>
      </c>
      <c r="G7" s="6" t="s">
        <v>3</v>
      </c>
    </row>
    <row r="8" spans="1:7" x14ac:dyDescent="0.25">
      <c r="A8" s="7">
        <v>2017</v>
      </c>
      <c r="B8" s="7" t="s">
        <v>9</v>
      </c>
      <c r="C8" s="7" t="s">
        <v>14</v>
      </c>
      <c r="D8" s="7" t="s">
        <v>10</v>
      </c>
      <c r="E8" s="8">
        <v>1681960.75</v>
      </c>
      <c r="F8" s="6" t="s">
        <v>22</v>
      </c>
      <c r="G8" s="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0"/>
  <sheetViews>
    <sheetView workbookViewId="0"/>
  </sheetViews>
  <sheetFormatPr defaultRowHeight="15" x14ac:dyDescent="0.25"/>
  <cols>
    <col min="1" max="1" width="33.42578125" bestFit="1" customWidth="1"/>
    <col min="2" max="2" width="18.28515625" customWidth="1"/>
    <col min="3" max="3" width="19" customWidth="1"/>
    <col min="4" max="4" width="15.140625" customWidth="1"/>
  </cols>
  <sheetData>
    <row r="1" spans="1:4" ht="45" x14ac:dyDescent="0.25">
      <c r="A1" s="14" t="s">
        <v>36</v>
      </c>
      <c r="B1" s="4" t="s">
        <v>7</v>
      </c>
      <c r="C1" s="4" t="s">
        <v>8</v>
      </c>
      <c r="D1" s="4" t="s">
        <v>1</v>
      </c>
    </row>
    <row r="2" spans="1:4" x14ac:dyDescent="0.25">
      <c r="A2" t="s">
        <v>2</v>
      </c>
      <c r="B2" s="13">
        <v>0</v>
      </c>
      <c r="C2" s="13">
        <f>B2</f>
        <v>0</v>
      </c>
      <c r="D2" s="15">
        <f>SUM('KSA data'!E3,'KSA data'!E5)/SUM('KSA data'!E2,'KSA data'!E3,'KSA data'!E5,'KSA data'!E8)</f>
        <v>0.22795816427801474</v>
      </c>
    </row>
    <row r="3" spans="1:4" x14ac:dyDescent="0.25">
      <c r="A3" t="s">
        <v>37</v>
      </c>
      <c r="B3" s="15">
        <f>'KSA data'!E7/SUM('KSA data'!E4,'KSA data'!E7)</f>
        <v>0.17859109186353667</v>
      </c>
      <c r="C3" s="13">
        <v>0</v>
      </c>
      <c r="D3" s="15">
        <f>SUM('KSA data'!$E$2,'KSA data'!$E$8)/SUM('KSA data'!$E$2,'KSA data'!$E$3,'KSA data'!$E$5,'KSA data'!$E$8)*'Output by Industry'!A5</f>
        <v>0.5853209585457384</v>
      </c>
    </row>
    <row r="4" spans="1:4" x14ac:dyDescent="0.25">
      <c r="A4" t="s">
        <v>38</v>
      </c>
      <c r="B4" s="15">
        <f>'KSA data'!E4/SUM('KSA data'!E4,'KSA data'!E7)</f>
        <v>0.82140890813646339</v>
      </c>
      <c r="C4" s="13">
        <v>1</v>
      </c>
      <c r="D4">
        <v>0</v>
      </c>
    </row>
    <row r="5" spans="1:4" x14ac:dyDescent="0.25">
      <c r="A5" t="s">
        <v>39</v>
      </c>
      <c r="B5">
        <v>0</v>
      </c>
      <c r="C5" s="13">
        <v>0</v>
      </c>
      <c r="D5">
        <v>0</v>
      </c>
    </row>
    <row r="6" spans="1:4" x14ac:dyDescent="0.25">
      <c r="A6" t="s">
        <v>40</v>
      </c>
      <c r="B6">
        <v>0</v>
      </c>
      <c r="C6" s="13">
        <v>0</v>
      </c>
      <c r="D6" s="15">
        <f>SUM('KSA data'!$E$2,'KSA data'!$E$8)/SUM('KSA data'!$E$2,'KSA data'!$E$3,'KSA data'!$E$5,'KSA data'!$E$8)*'Output by Industry'!A6</f>
        <v>1.5439973214913427E-2</v>
      </c>
    </row>
    <row r="7" spans="1:4" x14ac:dyDescent="0.25">
      <c r="A7" t="s">
        <v>41</v>
      </c>
      <c r="B7">
        <v>0</v>
      </c>
      <c r="C7" s="13">
        <v>0</v>
      </c>
      <c r="D7" s="15">
        <f>SUM('KSA data'!$E$2,'KSA data'!$E$8)/SUM('KSA data'!$E$2,'KSA data'!$E$3,'KSA data'!$E$5,'KSA data'!$E$8)*'Output by Industry'!A7</f>
        <v>0</v>
      </c>
    </row>
    <row r="8" spans="1:4" x14ac:dyDescent="0.25">
      <c r="A8" t="s">
        <v>42</v>
      </c>
      <c r="B8">
        <v>0</v>
      </c>
      <c r="C8" s="13">
        <v>0</v>
      </c>
      <c r="D8" s="15">
        <f>SUM('KSA data'!$E$2,'KSA data'!$E$8)/SUM('KSA data'!$E$2,'KSA data'!$E$3,'KSA data'!$E$5,'KSA data'!$E$8)*'Output by Industry'!A8</f>
        <v>0.1712809039613333</v>
      </c>
    </row>
    <row r="9" spans="1:4" x14ac:dyDescent="0.25">
      <c r="A9" t="s">
        <v>43</v>
      </c>
      <c r="B9">
        <v>0</v>
      </c>
      <c r="C9" s="13">
        <v>0</v>
      </c>
      <c r="D9" s="15">
        <f>SUM('KSA data'!$E$2,'KSA data'!$E$8)/SUM('KSA data'!$E$2,'KSA data'!$E$3,'KSA data'!$E$5,'KSA data'!$E$8)*'Output by Industry'!A9</f>
        <v>0</v>
      </c>
    </row>
    <row r="10" spans="1:4" x14ac:dyDescent="0.25">
      <c r="A10" t="s">
        <v>44</v>
      </c>
      <c r="B10">
        <v>0</v>
      </c>
      <c r="C10" s="13">
        <v>0</v>
      </c>
      <c r="D10" s="15">
        <f>SUM('KSA data'!$E$2,'KSA data'!$E$8)/SUM('KSA data'!$E$2,'KSA data'!$E$3,'KSA data'!$E$5,'KSA data'!$E$8)*'Output by Industry'!A10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Output by Industry</vt:lpstr>
      <vt:lpstr>KSA data</vt:lpstr>
      <vt:lpstr>FoBObE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2014-04-17T21:40:42Z</dcterms:created>
  <dcterms:modified xsi:type="dcterms:W3CDTF">2019-09-10T19:28:28Z</dcterms:modified>
</cp:coreProperties>
</file>