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" windowWidth="24912" windowHeight="13860"/>
  </bookViews>
  <sheets>
    <sheet name="About" sheetId="1" r:id="rId1"/>
    <sheet name="Table 2" sheetId="2" r:id="rId2"/>
    <sheet name="Calculations" sheetId="3" r:id="rId3"/>
    <sheet name="CC-CCoEtSOToCpY" sheetId="4" r:id="rId4"/>
    <sheet name="CC-TOMCpTS" sheetId="5" r:id="rId5"/>
    <sheet name="CC-EUpTCS" sheetId="6" r:id="rId6"/>
  </sheets>
  <calcPr calcId="145621" iterate="1" iterateDelta="1.0000000000000001E-5"/>
</workbook>
</file>

<file path=xl/calcChain.xml><?xml version="1.0" encoding="utf-8"?>
<calcChain xmlns="http://schemas.openxmlformats.org/spreadsheetml/2006/main">
  <c r="B3" i="6" l="1"/>
  <c r="B2" i="6"/>
  <c r="B3" i="5"/>
  <c r="B2" i="5"/>
  <c r="B3" i="4"/>
  <c r="B2" i="4"/>
  <c r="B22" i="3" l="1"/>
  <c r="C19" i="3"/>
  <c r="C22" i="3" s="1"/>
  <c r="B19" i="3"/>
  <c r="C11" i="3"/>
  <c r="C14" i="3" s="1"/>
  <c r="B11" i="3"/>
  <c r="B14" i="3" s="1"/>
  <c r="C4" i="3"/>
  <c r="B4" i="3"/>
  <c r="C3" i="3"/>
  <c r="B3" i="3"/>
  <c r="B6" i="3" s="1"/>
  <c r="C6" i="3" l="1"/>
</calcChain>
</file>

<file path=xl/sharedStrings.xml><?xml version="1.0" encoding="utf-8"?>
<sst xmlns="http://schemas.openxmlformats.org/spreadsheetml/2006/main" count="94" uniqueCount="73">
  <si>
    <t>Source:</t>
  </si>
  <si>
    <t>David, Jeremy and Howard Herzog</t>
  </si>
  <si>
    <t>The Cost of Carbon Capture</t>
  </si>
  <si>
    <t>http://sequestration.mit.edu/pdf/David_and_Herzog.pdf</t>
  </si>
  <si>
    <t>Table 2</t>
  </si>
  <si>
    <t>Input</t>
  </si>
  <si>
    <t>$/(kg/h)</t>
  </si>
  <si>
    <t>Cycle</t>
  </si>
  <si>
    <t>IGCC</t>
  </si>
  <si>
    <t>PC</t>
  </si>
  <si>
    <t>NGCC</t>
  </si>
  <si>
    <t>mills/kg</t>
  </si>
  <si>
    <t>kWh/kg</t>
  </si>
  <si>
    <t>Incremental Capital Cost, $/(kg/h)</t>
  </si>
  <si>
    <t>Data Description</t>
  </si>
  <si>
    <t>Capital Cost, $/kW</t>
  </si>
  <si>
    <t>O&amp;M, mills/kWh</t>
  </si>
  <si>
    <t>Heat Rate (LHV), Btu/kWh</t>
  </si>
  <si>
    <t>Incremental O&amp;M, mills/kg</t>
  </si>
  <si>
    <t>Energy Requirements, kWh/kg</t>
  </si>
  <si>
    <t xml:space="preserve">Basis  </t>
  </si>
  <si>
    <t>Yearly Operating Hours, hrs/yr</t>
  </si>
  <si>
    <t>Capital Charge Rate, %/yr</t>
  </si>
  <si>
    <t>Fuel Cost (LHV), $/MMBtu</t>
  </si>
  <si>
    <t>Capture Efficiency, %</t>
  </si>
  <si>
    <t xml:space="preserve">Reference Plant </t>
  </si>
  <si>
    <t>CO2 Emitted, kg/kWh</t>
  </si>
  <si>
    <t>coe: CAPITAL, mills/kWh</t>
  </si>
  <si>
    <t>coe: FUEL, mills/kWh</t>
  </si>
  <si>
    <t>coe: O&amp;M, mills/kWh</t>
  </si>
  <si>
    <t>Cost of Electricity, ¢/kWh</t>
  </si>
  <si>
    <t>Thermal Efficiency (LHV), %</t>
  </si>
  <si>
    <t xml:space="preserve">Capture Plant </t>
  </si>
  <si>
    <t>Relative Power Output, %</t>
  </si>
  <si>
    <t xml:space="preserve">Comparison  </t>
  </si>
  <si>
    <t>Incremental coe, ¢/kWh</t>
  </si>
  <si>
    <t>Energy Penalty, %</t>
  </si>
  <si>
    <t>Mitigation Cost, Capture vs. Ref., $/tonne of CO2 avoided</t>
  </si>
  <si>
    <t>This is a copy of Table 2 from Herzog and David, "The Cost of Carbon Capture"</t>
  </si>
  <si>
    <t>We are using 2012 values, not 2000 values, from the table.</t>
  </si>
  <si>
    <t>Key to Table 2 Terms</t>
  </si>
  <si>
    <t>IGCC = Integrated coal Gasification Combined Cycle</t>
  </si>
  <si>
    <t>PC = Pulverized Coal</t>
  </si>
  <si>
    <t>NGCC = Natural Gas Combined Cycle</t>
  </si>
  <si>
    <t>mill = 1/1000th of a dollar, or 1/10th of a cent</t>
  </si>
  <si>
    <t>Industry (NGCC)</t>
  </si>
  <si>
    <t>Electricity (IGCC)</t>
  </si>
  <si>
    <t>Operating hrs/yr</t>
  </si>
  <si>
    <t>kg/ton</t>
  </si>
  <si>
    <t>RESULT ($/ton*yr)</t>
  </si>
  <si>
    <t>CCS Total O&amp;M Cost per Ton Sequestered</t>
  </si>
  <si>
    <t>$/mill</t>
  </si>
  <si>
    <t>Energy Use per Ton CO2 Sequestered</t>
  </si>
  <si>
    <t>BTU/kWh</t>
  </si>
  <si>
    <t>RESULT (BTU/ton)</t>
  </si>
  <si>
    <t>CC CCS Total O&amp;M Cost per Ton Sequestered</t>
  </si>
  <si>
    <t>CC Energy Use per Ton CO2 Sequestered</t>
  </si>
  <si>
    <t>unknown (sometime after 2012)</t>
  </si>
  <si>
    <t>Notes:</t>
  </si>
  <si>
    <t>As noted in the source paper, the "incremental" costs here refer to the costs associated with CCS,</t>
  </si>
  <si>
    <t>additional to the costs of a similar power plant without CCS.</t>
  </si>
  <si>
    <t>electricity sector</t>
  </si>
  <si>
    <t>industry sector</t>
  </si>
  <si>
    <t>We use IGCC to represent electric utilities (which are likely to primarily apply CCS to coal</t>
  </si>
  <si>
    <t>plants) and NGCC to represent industry.</t>
  </si>
  <si>
    <t>CC Capital Cost of Eqpt to Sequester One Ton of CO2 per Year</t>
  </si>
  <si>
    <t>Capital cost ($/(ton*yr))</t>
  </si>
  <si>
    <t>Capital Cost of Eqpt to Sequester One Ton of CO2 per Year</t>
  </si>
  <si>
    <t>O&amp;M Cost per Ton ($/ton)</t>
  </si>
  <si>
    <t>RESULT ($/ton)</t>
  </si>
  <si>
    <t>Energy Use per Ton Sequestered (BTU/ton)</t>
  </si>
  <si>
    <t>The document does not specify the year of the dollars shown, so we assume that the</t>
  </si>
  <si>
    <t>dollars (at least for the 2012 values) are in 2012 dollars and thus need no conversion.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</si>
</sst>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2" borderId="0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questration.mit.edu/pdf/David_and_Herzo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/>
  </sheetViews>
  <sheetFormatPr defaultRowHeight="14.4" x14ac:dyDescent="0.3"/>
  <cols>
    <col min="2" max="2" width="55.88671875" customWidth="1"/>
    <col min="4" max="4" width="30.5546875" customWidth="1"/>
  </cols>
  <sheetData>
    <row r="1" spans="1:2" ht="15" x14ac:dyDescent="0.25">
      <c r="A1" s="27" t="s">
        <v>65</v>
      </c>
    </row>
    <row r="2" spans="1:2" ht="15" x14ac:dyDescent="0.25">
      <c r="A2" s="24" t="s">
        <v>55</v>
      </c>
    </row>
    <row r="3" spans="1:2" ht="15" x14ac:dyDescent="0.25">
      <c r="A3" s="27" t="s">
        <v>56</v>
      </c>
    </row>
    <row r="5" spans="1:2" ht="15" x14ac:dyDescent="0.25">
      <c r="A5" s="1" t="s">
        <v>0</v>
      </c>
      <c r="B5" t="s">
        <v>1</v>
      </c>
    </row>
    <row r="6" spans="1:2" ht="15" x14ac:dyDescent="0.25">
      <c r="B6" t="s">
        <v>57</v>
      </c>
    </row>
    <row r="7" spans="1:2" ht="15" x14ac:dyDescent="0.25">
      <c r="B7" t="s">
        <v>2</v>
      </c>
    </row>
    <row r="8" spans="1:2" x14ac:dyDescent="0.3">
      <c r="B8" s="2" t="s">
        <v>3</v>
      </c>
    </row>
    <row r="9" spans="1:2" ht="15" x14ac:dyDescent="0.25">
      <c r="B9" t="s">
        <v>4</v>
      </c>
    </row>
    <row r="11" spans="1:2" ht="15" x14ac:dyDescent="0.25">
      <c r="A11" s="1" t="s">
        <v>58</v>
      </c>
    </row>
    <row r="12" spans="1:2" ht="15" x14ac:dyDescent="0.25">
      <c r="A12" t="s">
        <v>39</v>
      </c>
    </row>
    <row r="13" spans="1:2" ht="15" x14ac:dyDescent="0.25">
      <c r="A13" t="s">
        <v>59</v>
      </c>
    </row>
    <row r="14" spans="1:2" ht="15" x14ac:dyDescent="0.25">
      <c r="A14" t="s">
        <v>60</v>
      </c>
    </row>
    <row r="16" spans="1:2" ht="15" x14ac:dyDescent="0.25">
      <c r="B16" s="3" t="s">
        <v>40</v>
      </c>
    </row>
    <row r="17" spans="1:2" ht="15" x14ac:dyDescent="0.25">
      <c r="B17" t="s">
        <v>41</v>
      </c>
    </row>
    <row r="18" spans="1:2" ht="15" x14ac:dyDescent="0.25">
      <c r="B18" t="s">
        <v>42</v>
      </c>
    </row>
    <row r="19" spans="1:2" ht="15" x14ac:dyDescent="0.25">
      <c r="B19" t="s">
        <v>43</v>
      </c>
    </row>
    <row r="20" spans="1:2" ht="15" x14ac:dyDescent="0.25">
      <c r="B20" t="s">
        <v>44</v>
      </c>
    </row>
    <row r="22" spans="1:2" ht="15" x14ac:dyDescent="0.25">
      <c r="A22" t="s">
        <v>63</v>
      </c>
    </row>
    <row r="23" spans="1:2" ht="15" x14ac:dyDescent="0.25">
      <c r="A23" t="s">
        <v>64</v>
      </c>
    </row>
    <row r="25" spans="1:2" x14ac:dyDescent="0.3">
      <c r="A25" t="s">
        <v>71</v>
      </c>
    </row>
    <row r="26" spans="1:2" x14ac:dyDescent="0.3">
      <c r="A26" t="s">
        <v>72</v>
      </c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4.4" x14ac:dyDescent="0.3"/>
  <cols>
    <col min="1" max="1" width="31.44140625" customWidth="1"/>
    <col min="2" max="2" width="10.5546875" customWidth="1"/>
    <col min="3" max="3" width="11.44140625" customWidth="1"/>
    <col min="4" max="4" width="9.109375" customWidth="1"/>
  </cols>
  <sheetData>
    <row r="1" spans="1:10" ht="15" x14ac:dyDescent="0.25">
      <c r="A1" t="s">
        <v>38</v>
      </c>
    </row>
    <row r="2" spans="1:10" ht="15.75" thickBot="1" x14ac:dyDescent="0.3"/>
    <row r="3" spans="1:10" ht="15" x14ac:dyDescent="0.25">
      <c r="A3" s="6" t="s">
        <v>7</v>
      </c>
      <c r="B3" s="7" t="s">
        <v>8</v>
      </c>
      <c r="C3" s="7" t="s">
        <v>8</v>
      </c>
      <c r="D3" s="7" t="s">
        <v>9</v>
      </c>
      <c r="E3" s="7" t="s">
        <v>9</v>
      </c>
      <c r="F3" s="7" t="s">
        <v>10</v>
      </c>
      <c r="G3" s="8" t="s">
        <v>10</v>
      </c>
    </row>
    <row r="4" spans="1:10" ht="15" x14ac:dyDescent="0.25">
      <c r="A4" s="9" t="s">
        <v>14</v>
      </c>
      <c r="B4" s="10">
        <v>2000</v>
      </c>
      <c r="C4" s="10">
        <v>2012</v>
      </c>
      <c r="D4" s="10">
        <v>2000</v>
      </c>
      <c r="E4" s="10">
        <v>2012</v>
      </c>
      <c r="F4" s="10">
        <v>2000</v>
      </c>
      <c r="G4" s="11">
        <v>2012</v>
      </c>
    </row>
    <row r="5" spans="1:10" ht="15" x14ac:dyDescent="0.25">
      <c r="A5" s="12" t="s">
        <v>5</v>
      </c>
      <c r="B5" s="13"/>
      <c r="C5" s="13"/>
      <c r="D5" s="13"/>
      <c r="E5" s="13"/>
      <c r="F5" s="13"/>
      <c r="G5" s="14"/>
      <c r="H5" s="5"/>
      <c r="I5" s="5"/>
      <c r="J5" s="5"/>
    </row>
    <row r="6" spans="1:10" ht="15" x14ac:dyDescent="0.25">
      <c r="A6" s="15" t="s">
        <v>15</v>
      </c>
      <c r="B6" s="16">
        <v>1401</v>
      </c>
      <c r="C6" s="16">
        <v>1145</v>
      </c>
      <c r="D6" s="16">
        <v>1150</v>
      </c>
      <c r="E6" s="16">
        <v>1095</v>
      </c>
      <c r="F6" s="16">
        <v>542</v>
      </c>
      <c r="G6" s="17">
        <v>525</v>
      </c>
    </row>
    <row r="7" spans="1:10" ht="15" x14ac:dyDescent="0.25">
      <c r="A7" s="15" t="s">
        <v>16</v>
      </c>
      <c r="B7" s="16">
        <v>7.9</v>
      </c>
      <c r="C7" s="16">
        <v>6.1</v>
      </c>
      <c r="D7" s="16">
        <v>7.4</v>
      </c>
      <c r="E7" s="16">
        <v>6.1</v>
      </c>
      <c r="F7" s="16">
        <v>2.5</v>
      </c>
      <c r="G7" s="17">
        <v>2.4</v>
      </c>
    </row>
    <row r="8" spans="1:10" ht="15" x14ac:dyDescent="0.25">
      <c r="A8" s="15" t="s">
        <v>17</v>
      </c>
      <c r="B8" s="16">
        <v>8081</v>
      </c>
      <c r="C8" s="16">
        <v>7137</v>
      </c>
      <c r="D8" s="16">
        <v>8277</v>
      </c>
      <c r="E8" s="16">
        <v>8042</v>
      </c>
      <c r="F8" s="16">
        <v>6201</v>
      </c>
      <c r="G8" s="17">
        <v>5677</v>
      </c>
    </row>
    <row r="9" spans="1:10" ht="15" x14ac:dyDescent="0.25">
      <c r="A9" s="15" t="s">
        <v>13</v>
      </c>
      <c r="B9" s="16">
        <v>305</v>
      </c>
      <c r="C9" s="16">
        <v>275</v>
      </c>
      <c r="D9" s="16">
        <v>529</v>
      </c>
      <c r="E9" s="16">
        <v>476</v>
      </c>
      <c r="F9" s="16">
        <v>921</v>
      </c>
      <c r="G9" s="17">
        <v>829</v>
      </c>
    </row>
    <row r="10" spans="1:10" ht="15" x14ac:dyDescent="0.25">
      <c r="A10" s="15" t="s">
        <v>18</v>
      </c>
      <c r="B10" s="16">
        <v>2.65</v>
      </c>
      <c r="C10" s="16">
        <v>2.39</v>
      </c>
      <c r="D10" s="16">
        <v>5.56</v>
      </c>
      <c r="E10" s="16">
        <v>5</v>
      </c>
      <c r="F10" s="16">
        <v>5.2</v>
      </c>
      <c r="G10" s="17">
        <v>4.68</v>
      </c>
    </row>
    <row r="11" spans="1:10" ht="15" x14ac:dyDescent="0.25">
      <c r="A11" s="15" t="s">
        <v>19</v>
      </c>
      <c r="B11" s="16">
        <v>0.19400000000000001</v>
      </c>
      <c r="C11" s="16">
        <v>0.13500000000000001</v>
      </c>
      <c r="D11" s="16">
        <v>0.317</v>
      </c>
      <c r="E11" s="16">
        <v>0.19600000000000001</v>
      </c>
      <c r="F11" s="16">
        <v>0.35399999999999998</v>
      </c>
      <c r="G11" s="17">
        <v>0.29699999999999999</v>
      </c>
    </row>
    <row r="12" spans="1:10" ht="15" x14ac:dyDescent="0.25">
      <c r="A12" s="12" t="s">
        <v>20</v>
      </c>
      <c r="B12" s="18"/>
      <c r="C12" s="18"/>
      <c r="D12" s="18"/>
      <c r="E12" s="18"/>
      <c r="F12" s="18"/>
      <c r="G12" s="19"/>
    </row>
    <row r="13" spans="1:10" ht="15" x14ac:dyDescent="0.25">
      <c r="A13" s="15" t="s">
        <v>21</v>
      </c>
      <c r="B13" s="16">
        <v>6570</v>
      </c>
      <c r="C13" s="16">
        <v>6570</v>
      </c>
      <c r="D13" s="16">
        <v>6570</v>
      </c>
      <c r="E13" s="16">
        <v>6570</v>
      </c>
      <c r="F13" s="16">
        <v>6570</v>
      </c>
      <c r="G13" s="17">
        <v>6570</v>
      </c>
    </row>
    <row r="14" spans="1:10" ht="15" x14ac:dyDescent="0.25">
      <c r="A14" s="15" t="s">
        <v>22</v>
      </c>
      <c r="B14" s="16">
        <v>15</v>
      </c>
      <c r="C14" s="16">
        <v>15</v>
      </c>
      <c r="D14" s="16">
        <v>15</v>
      </c>
      <c r="E14" s="16">
        <v>15</v>
      </c>
      <c r="F14" s="16">
        <v>15</v>
      </c>
      <c r="G14" s="17">
        <v>15</v>
      </c>
    </row>
    <row r="15" spans="1:10" ht="15" x14ac:dyDescent="0.25">
      <c r="A15" s="15" t="s">
        <v>23</v>
      </c>
      <c r="B15" s="16">
        <v>1.24</v>
      </c>
      <c r="C15" s="16">
        <v>1.24</v>
      </c>
      <c r="D15" s="16">
        <v>1.24</v>
      </c>
      <c r="E15" s="16">
        <v>1.24</v>
      </c>
      <c r="F15" s="16">
        <v>2.93</v>
      </c>
      <c r="G15" s="17">
        <v>2.93</v>
      </c>
    </row>
    <row r="16" spans="1:10" ht="15" x14ac:dyDescent="0.25">
      <c r="A16" s="15" t="s">
        <v>24</v>
      </c>
      <c r="B16" s="16">
        <v>90</v>
      </c>
      <c r="C16" s="16">
        <v>90</v>
      </c>
      <c r="D16" s="16">
        <v>90</v>
      </c>
      <c r="E16" s="16">
        <v>90</v>
      </c>
      <c r="F16" s="16">
        <v>90</v>
      </c>
      <c r="G16" s="17">
        <v>90</v>
      </c>
    </row>
    <row r="17" spans="1:7" ht="15" x14ac:dyDescent="0.25">
      <c r="A17" s="12" t="s">
        <v>25</v>
      </c>
      <c r="B17" s="18"/>
      <c r="C17" s="18"/>
      <c r="D17" s="18"/>
      <c r="E17" s="18"/>
      <c r="F17" s="18"/>
      <c r="G17" s="19"/>
    </row>
    <row r="18" spans="1:7" ht="15" x14ac:dyDescent="0.25">
      <c r="A18" s="15" t="s">
        <v>26</v>
      </c>
      <c r="B18" s="16">
        <v>0.752</v>
      </c>
      <c r="C18" s="16">
        <v>0.66400000000000003</v>
      </c>
      <c r="D18" s="16">
        <v>0.78900000000000003</v>
      </c>
      <c r="E18" s="16">
        <v>0.76600000000000001</v>
      </c>
      <c r="F18" s="16">
        <v>0.36799999999999999</v>
      </c>
      <c r="G18" s="17">
        <v>0.33700000000000002</v>
      </c>
    </row>
    <row r="19" spans="1:7" ht="15" x14ac:dyDescent="0.25">
      <c r="A19" s="15" t="s">
        <v>27</v>
      </c>
      <c r="B19" s="16">
        <v>32</v>
      </c>
      <c r="C19" s="16">
        <v>26.1</v>
      </c>
      <c r="D19" s="16">
        <v>26.3</v>
      </c>
      <c r="E19" s="16">
        <v>25</v>
      </c>
      <c r="F19" s="16">
        <v>12.4</v>
      </c>
      <c r="G19" s="17">
        <v>12</v>
      </c>
    </row>
    <row r="20" spans="1:7" ht="15" x14ac:dyDescent="0.25">
      <c r="A20" s="15" t="s">
        <v>28</v>
      </c>
      <c r="B20" s="16">
        <v>10</v>
      </c>
      <c r="C20" s="16">
        <v>8.8000000000000007</v>
      </c>
      <c r="D20" s="16">
        <v>10.3</v>
      </c>
      <c r="E20" s="16">
        <v>10</v>
      </c>
      <c r="F20" s="16">
        <v>18.2</v>
      </c>
      <c r="G20" s="17">
        <v>16.600000000000001</v>
      </c>
    </row>
    <row r="21" spans="1:7" ht="15" x14ac:dyDescent="0.25">
      <c r="A21" s="15" t="s">
        <v>29</v>
      </c>
      <c r="B21" s="16">
        <v>7.9</v>
      </c>
      <c r="C21" s="16">
        <v>6.1</v>
      </c>
      <c r="D21" s="16">
        <v>7.4</v>
      </c>
      <c r="E21" s="16">
        <v>6.1</v>
      </c>
      <c r="F21" s="16">
        <v>2.5</v>
      </c>
      <c r="G21" s="17">
        <v>2.4</v>
      </c>
    </row>
    <row r="22" spans="1:7" x14ac:dyDescent="0.3">
      <c r="A22" s="15" t="s">
        <v>30</v>
      </c>
      <c r="B22" s="16">
        <v>4.99</v>
      </c>
      <c r="C22" s="16">
        <v>4.0999999999999996</v>
      </c>
      <c r="D22" s="16">
        <v>4.3899999999999997</v>
      </c>
      <c r="E22" s="16">
        <v>4.0999999999999996</v>
      </c>
      <c r="F22" s="16">
        <v>3.3</v>
      </c>
      <c r="G22" s="17">
        <v>3.1</v>
      </c>
    </row>
    <row r="23" spans="1:7" ht="15" x14ac:dyDescent="0.25">
      <c r="A23" s="15" t="s">
        <v>31</v>
      </c>
      <c r="B23" s="16">
        <v>42.2</v>
      </c>
      <c r="C23" s="16">
        <v>47.8</v>
      </c>
      <c r="D23" s="16">
        <v>41.2</v>
      </c>
      <c r="E23" s="16">
        <v>42.4</v>
      </c>
      <c r="F23" s="16">
        <v>55</v>
      </c>
      <c r="G23" s="17">
        <v>60.1</v>
      </c>
    </row>
    <row r="24" spans="1:7" ht="15" x14ac:dyDescent="0.25">
      <c r="A24" s="12" t="s">
        <v>32</v>
      </c>
      <c r="B24" s="18"/>
      <c r="C24" s="18"/>
      <c r="D24" s="18"/>
      <c r="E24" s="18"/>
      <c r="F24" s="18"/>
      <c r="G24" s="19"/>
    </row>
    <row r="25" spans="1:7" ht="15" x14ac:dyDescent="0.25">
      <c r="A25" s="15" t="s">
        <v>33</v>
      </c>
      <c r="B25" s="16">
        <v>85.4</v>
      </c>
      <c r="C25" s="16">
        <v>91</v>
      </c>
      <c r="D25" s="16">
        <v>75</v>
      </c>
      <c r="E25" s="16">
        <v>85</v>
      </c>
      <c r="F25" s="16">
        <v>87</v>
      </c>
      <c r="G25" s="17">
        <v>90</v>
      </c>
    </row>
    <row r="26" spans="1:7" ht="15" x14ac:dyDescent="0.25">
      <c r="A26" s="15" t="s">
        <v>17</v>
      </c>
      <c r="B26" s="16">
        <v>9462</v>
      </c>
      <c r="C26" s="16">
        <v>7843</v>
      </c>
      <c r="D26" s="16">
        <v>11037</v>
      </c>
      <c r="E26" s="16">
        <v>9461</v>
      </c>
      <c r="F26" s="16">
        <v>7131</v>
      </c>
      <c r="G26" s="17">
        <v>6308</v>
      </c>
    </row>
    <row r="27" spans="1:7" ht="15" x14ac:dyDescent="0.25">
      <c r="A27" s="15" t="s">
        <v>15</v>
      </c>
      <c r="B27" s="16">
        <v>1909</v>
      </c>
      <c r="C27" s="16">
        <v>1459</v>
      </c>
      <c r="D27" s="16">
        <v>2090</v>
      </c>
      <c r="E27" s="16">
        <v>1718</v>
      </c>
      <c r="F27" s="16">
        <v>1013</v>
      </c>
      <c r="G27" s="17">
        <v>894</v>
      </c>
    </row>
    <row r="28" spans="1:7" ht="15" x14ac:dyDescent="0.25">
      <c r="A28" s="15" t="s">
        <v>26</v>
      </c>
      <c r="B28" s="16">
        <v>8.7999999999999995E-2</v>
      </c>
      <c r="C28" s="16">
        <v>7.2999999999999995E-2</v>
      </c>
      <c r="D28" s="16">
        <v>0.105</v>
      </c>
      <c r="E28" s="16">
        <v>0.09</v>
      </c>
      <c r="F28" s="16">
        <v>4.2000000000000003E-2</v>
      </c>
      <c r="G28" s="17">
        <v>3.6999999999999998E-2</v>
      </c>
    </row>
    <row r="29" spans="1:7" ht="15" x14ac:dyDescent="0.25">
      <c r="A29" s="15" t="s">
        <v>27</v>
      </c>
      <c r="B29" s="16">
        <v>43.6</v>
      </c>
      <c r="C29" s="16">
        <v>33.299999999999997</v>
      </c>
      <c r="D29" s="16">
        <v>47.7</v>
      </c>
      <c r="E29" s="16">
        <v>39.200000000000003</v>
      </c>
      <c r="F29" s="16">
        <v>23.1</v>
      </c>
      <c r="G29" s="17">
        <v>20.399999999999999</v>
      </c>
    </row>
    <row r="30" spans="1:7" ht="15" x14ac:dyDescent="0.25">
      <c r="A30" s="15" t="s">
        <v>28</v>
      </c>
      <c r="B30" s="16">
        <v>11.7</v>
      </c>
      <c r="C30" s="16">
        <v>9.6999999999999993</v>
      </c>
      <c r="D30" s="16">
        <v>13.7</v>
      </c>
      <c r="E30" s="16">
        <v>11.7</v>
      </c>
      <c r="F30" s="16">
        <v>20.9</v>
      </c>
      <c r="G30" s="17">
        <v>18.5</v>
      </c>
    </row>
    <row r="31" spans="1:7" ht="15" x14ac:dyDescent="0.25">
      <c r="A31" s="15" t="s">
        <v>29</v>
      </c>
      <c r="B31" s="16">
        <v>11.6</v>
      </c>
      <c r="C31" s="16">
        <v>8.4</v>
      </c>
      <c r="D31" s="16">
        <v>15.7</v>
      </c>
      <c r="E31" s="16">
        <v>11.6</v>
      </c>
      <c r="F31" s="16">
        <v>5.0999999999999996</v>
      </c>
      <c r="G31" s="17">
        <v>4.4000000000000004</v>
      </c>
    </row>
    <row r="32" spans="1:7" x14ac:dyDescent="0.3">
      <c r="A32" s="15" t="s">
        <v>30</v>
      </c>
      <c r="B32" s="16">
        <v>6.69</v>
      </c>
      <c r="C32" s="16">
        <v>5.14</v>
      </c>
      <c r="D32" s="16">
        <v>7.71</v>
      </c>
      <c r="E32" s="16">
        <v>6.26</v>
      </c>
      <c r="F32" s="16">
        <v>4.91</v>
      </c>
      <c r="G32" s="17">
        <v>4.33</v>
      </c>
    </row>
    <row r="33" spans="1:7" ht="15" x14ac:dyDescent="0.25">
      <c r="A33" s="15" t="s">
        <v>31</v>
      </c>
      <c r="B33" s="16">
        <v>36.1</v>
      </c>
      <c r="C33" s="16">
        <v>43.5</v>
      </c>
      <c r="D33" s="16">
        <v>30.9</v>
      </c>
      <c r="E33" s="16">
        <v>36.1</v>
      </c>
      <c r="F33" s="16">
        <v>47.8</v>
      </c>
      <c r="G33" s="17">
        <v>54.1</v>
      </c>
    </row>
    <row r="34" spans="1:7" ht="15" x14ac:dyDescent="0.25">
      <c r="A34" s="12" t="s">
        <v>34</v>
      </c>
      <c r="B34" s="18"/>
      <c r="C34" s="18"/>
      <c r="D34" s="18"/>
      <c r="E34" s="18"/>
      <c r="F34" s="18"/>
      <c r="G34" s="19"/>
    </row>
    <row r="35" spans="1:7" x14ac:dyDescent="0.3">
      <c r="A35" s="15" t="s">
        <v>35</v>
      </c>
      <c r="B35" s="16">
        <v>1.7</v>
      </c>
      <c r="C35" s="16">
        <v>1.04</v>
      </c>
      <c r="D35" s="16">
        <v>3.32</v>
      </c>
      <c r="E35" s="16">
        <v>2.16</v>
      </c>
      <c r="F35" s="16">
        <v>1.61</v>
      </c>
      <c r="G35" s="17">
        <v>1.23</v>
      </c>
    </row>
    <row r="36" spans="1:7" ht="15" x14ac:dyDescent="0.25">
      <c r="A36" s="15" t="s">
        <v>36</v>
      </c>
      <c r="B36" s="16">
        <v>14.6</v>
      </c>
      <c r="C36" s="16">
        <v>9</v>
      </c>
      <c r="D36" s="16">
        <v>25</v>
      </c>
      <c r="E36" s="16">
        <v>15</v>
      </c>
      <c r="F36" s="16">
        <v>13</v>
      </c>
      <c r="G36" s="17">
        <v>10</v>
      </c>
    </row>
    <row r="37" spans="1:7" ht="30.75" thickBot="1" x14ac:dyDescent="0.3">
      <c r="A37" s="20" t="s">
        <v>37</v>
      </c>
      <c r="B37" s="21">
        <v>26</v>
      </c>
      <c r="C37" s="21">
        <v>18</v>
      </c>
      <c r="D37" s="21">
        <v>49</v>
      </c>
      <c r="E37" s="21">
        <v>32</v>
      </c>
      <c r="F37" s="21">
        <v>49</v>
      </c>
      <c r="G37" s="2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defaultRowHeight="14.4" x14ac:dyDescent="0.3"/>
  <cols>
    <col min="1" max="1" width="17.5546875" customWidth="1"/>
    <col min="2" max="2" width="20.33203125" customWidth="1"/>
    <col min="3" max="3" width="19.44140625" customWidth="1"/>
  </cols>
  <sheetData>
    <row r="1" spans="1:3" x14ac:dyDescent="0.25">
      <c r="A1" s="25" t="s">
        <v>67</v>
      </c>
      <c r="B1" s="4"/>
      <c r="C1" s="4"/>
    </row>
    <row r="2" spans="1:3" x14ac:dyDescent="0.25">
      <c r="A2" s="1"/>
      <c r="B2" s="1" t="s">
        <v>46</v>
      </c>
      <c r="C2" s="1" t="s">
        <v>45</v>
      </c>
    </row>
    <row r="3" spans="1:3" x14ac:dyDescent="0.25">
      <c r="A3" s="1" t="s">
        <v>6</v>
      </c>
      <c r="B3">
        <f>'Table 2'!C9</f>
        <v>275</v>
      </c>
      <c r="C3">
        <f>'Table 2'!G9</f>
        <v>829</v>
      </c>
    </row>
    <row r="4" spans="1:3" x14ac:dyDescent="0.25">
      <c r="A4" s="1" t="s">
        <v>47</v>
      </c>
      <c r="B4">
        <f>'Table 2'!C13</f>
        <v>6570</v>
      </c>
      <c r="C4">
        <f>'Table 2'!G13</f>
        <v>6570</v>
      </c>
    </row>
    <row r="5" spans="1:3" x14ac:dyDescent="0.25">
      <c r="A5" s="1" t="s">
        <v>48</v>
      </c>
      <c r="B5">
        <v>1000</v>
      </c>
      <c r="C5">
        <v>1000</v>
      </c>
    </row>
    <row r="6" spans="1:3" x14ac:dyDescent="0.25">
      <c r="A6" s="1" t="s">
        <v>49</v>
      </c>
      <c r="B6" s="23">
        <f>B3/B4*B5</f>
        <v>41.856925418569254</v>
      </c>
      <c r="C6" s="23">
        <f>C3/C4*C5</f>
        <v>126.17960426179603</v>
      </c>
    </row>
    <row r="7" spans="1:3" x14ac:dyDescent="0.25">
      <c r="A7" s="1"/>
      <c r="B7" s="23"/>
      <c r="C7" s="23"/>
    </row>
    <row r="9" spans="1:3" x14ac:dyDescent="0.25">
      <c r="A9" s="25" t="s">
        <v>50</v>
      </c>
      <c r="B9" s="4"/>
      <c r="C9" s="4"/>
    </row>
    <row r="10" spans="1:3" x14ac:dyDescent="0.25">
      <c r="A10" s="1"/>
      <c r="B10" s="1" t="s">
        <v>46</v>
      </c>
      <c r="C10" s="1" t="s">
        <v>45</v>
      </c>
    </row>
    <row r="11" spans="1:3" x14ac:dyDescent="0.25">
      <c r="A11" s="1" t="s">
        <v>11</v>
      </c>
      <c r="B11">
        <f>'Table 2'!C10</f>
        <v>2.39</v>
      </c>
      <c r="C11">
        <f>'Table 2'!G10</f>
        <v>4.68</v>
      </c>
    </row>
    <row r="12" spans="1:3" x14ac:dyDescent="0.25">
      <c r="A12" s="1" t="s">
        <v>51</v>
      </c>
      <c r="B12">
        <v>1E-3</v>
      </c>
      <c r="C12">
        <v>1E-3</v>
      </c>
    </row>
    <row r="13" spans="1:3" x14ac:dyDescent="0.25">
      <c r="A13" s="1" t="s">
        <v>48</v>
      </c>
      <c r="B13">
        <v>1000</v>
      </c>
      <c r="C13">
        <v>1000</v>
      </c>
    </row>
    <row r="14" spans="1:3" x14ac:dyDescent="0.25">
      <c r="A14" s="1" t="s">
        <v>69</v>
      </c>
      <c r="B14" s="26">
        <f>B11*B12*B13</f>
        <v>2.39</v>
      </c>
      <c r="C14" s="26">
        <f>C11*C12*C13</f>
        <v>4.68</v>
      </c>
    </row>
    <row r="17" spans="1:3" x14ac:dyDescent="0.25">
      <c r="A17" s="3" t="s">
        <v>52</v>
      </c>
      <c r="B17" s="4"/>
      <c r="C17" s="4"/>
    </row>
    <row r="18" spans="1:3" x14ac:dyDescent="0.25">
      <c r="B18" s="1" t="s">
        <v>46</v>
      </c>
      <c r="C18" s="1" t="s">
        <v>45</v>
      </c>
    </row>
    <row r="19" spans="1:3" x14ac:dyDescent="0.25">
      <c r="A19" s="1" t="s">
        <v>12</v>
      </c>
      <c r="B19">
        <f>'Table 2'!C11</f>
        <v>0.13500000000000001</v>
      </c>
      <c r="C19">
        <f>'Table 2'!G11</f>
        <v>0.29699999999999999</v>
      </c>
    </row>
    <row r="20" spans="1:3" x14ac:dyDescent="0.25">
      <c r="A20" s="1" t="s">
        <v>48</v>
      </c>
      <c r="B20">
        <v>1000</v>
      </c>
      <c r="C20">
        <v>1000</v>
      </c>
    </row>
    <row r="21" spans="1:3" x14ac:dyDescent="0.25">
      <c r="A21" s="1" t="s">
        <v>53</v>
      </c>
      <c r="B21">
        <v>3412</v>
      </c>
      <c r="C21">
        <v>3412</v>
      </c>
    </row>
    <row r="22" spans="1:3" x14ac:dyDescent="0.25">
      <c r="A22" s="1" t="s">
        <v>54</v>
      </c>
      <c r="B22">
        <f>B19*B20*B21</f>
        <v>460620</v>
      </c>
      <c r="C22">
        <f>C19*C20*C21</f>
        <v>1013364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/>
  </sheetViews>
  <sheetFormatPr defaultRowHeight="14.4" x14ac:dyDescent="0.3"/>
  <cols>
    <col min="1" max="1" width="19.44140625" customWidth="1"/>
    <col min="2" max="2" width="24.5546875" customWidth="1"/>
  </cols>
  <sheetData>
    <row r="1" spans="1:2" x14ac:dyDescent="0.25">
      <c r="B1" s="29" t="s">
        <v>66</v>
      </c>
    </row>
    <row r="2" spans="1:2" x14ac:dyDescent="0.25">
      <c r="A2" t="s">
        <v>61</v>
      </c>
      <c r="B2" s="28">
        <f>Calculations!B6</f>
        <v>41.856925418569254</v>
      </c>
    </row>
    <row r="3" spans="1:2" x14ac:dyDescent="0.25">
      <c r="A3" t="s">
        <v>62</v>
      </c>
      <c r="B3" s="28">
        <f>Calculations!C6</f>
        <v>126.17960426179603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/>
  </sheetViews>
  <sheetFormatPr defaultRowHeight="14.4" x14ac:dyDescent="0.3"/>
  <cols>
    <col min="1" max="1" width="19.109375" customWidth="1"/>
    <col min="2" max="2" width="25.88671875" customWidth="1"/>
  </cols>
  <sheetData>
    <row r="1" spans="1:2" x14ac:dyDescent="0.25">
      <c r="B1" s="29" t="s">
        <v>68</v>
      </c>
    </row>
    <row r="2" spans="1:2" x14ac:dyDescent="0.25">
      <c r="A2" t="s">
        <v>61</v>
      </c>
      <c r="B2">
        <f>Calculations!B14</f>
        <v>2.39</v>
      </c>
    </row>
    <row r="3" spans="1:2" x14ac:dyDescent="0.25">
      <c r="A3" t="s">
        <v>62</v>
      </c>
      <c r="B3">
        <f>Calculations!C14</f>
        <v>4.68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/>
  </sheetViews>
  <sheetFormatPr defaultRowHeight="14.4" x14ac:dyDescent="0.3"/>
  <cols>
    <col min="1" max="1" width="19" customWidth="1"/>
    <col min="2" max="2" width="42.5546875" customWidth="1"/>
  </cols>
  <sheetData>
    <row r="1" spans="1:2" x14ac:dyDescent="0.25">
      <c r="B1" s="29" t="s">
        <v>70</v>
      </c>
    </row>
    <row r="2" spans="1:2" x14ac:dyDescent="0.25">
      <c r="A2" t="s">
        <v>61</v>
      </c>
      <c r="B2">
        <f>Calculations!B22</f>
        <v>460620</v>
      </c>
    </row>
    <row r="3" spans="1:2" x14ac:dyDescent="0.25">
      <c r="A3" t="s">
        <v>62</v>
      </c>
      <c r="B3">
        <f>Calculations!C22</f>
        <v>1013364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Table 2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2014-08-18T23:28:12Z</dcterms:created>
  <dcterms:modified xsi:type="dcterms:W3CDTF">2015-08-15T02:09:03Z</dcterms:modified>
</cp:coreProperties>
</file>