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Saudi Arabia\Models\eps-1.5.0-saudiarabia-wipA\InputData\elec\BCRbQ\"/>
    </mc:Choice>
  </mc:AlternateContent>
  <bookViews>
    <workbookView xWindow="0" yWindow="0" windowWidth="15360" windowHeight="7755" activeTab="4"/>
  </bookViews>
  <sheets>
    <sheet name="About" sheetId="14" r:id="rId1"/>
    <sheet name="ELretirement" sheetId="19" r:id="rId2"/>
    <sheet name="Start Year Capacity" sheetId="21" r:id="rId3"/>
    <sheet name="Retirement Schedule" sheetId="20" r:id="rId4"/>
    <sheet name="BCRbQ" sheetId="2" r:id="rId5"/>
  </sheets>
  <calcPr calcId="162913"/>
  <pivotCaches>
    <pivotCache cacheId="2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2" i="2"/>
  <c r="C25" i="20" l="1"/>
  <c r="D25" i="20"/>
  <c r="E25" i="20"/>
  <c r="F25" i="20"/>
  <c r="G25" i="20"/>
  <c r="H25" i="20"/>
  <c r="I25" i="20"/>
  <c r="J25" i="20"/>
  <c r="K25" i="20"/>
  <c r="L25" i="20"/>
  <c r="M25" i="20"/>
  <c r="N25" i="20"/>
  <c r="B25" i="20"/>
  <c r="P1" i="20" l="1"/>
  <c r="G1" i="20"/>
  <c r="H1" i="20"/>
  <c r="E1" i="20"/>
  <c r="F2" i="20"/>
  <c r="F1" i="20" s="1"/>
  <c r="G2" i="20"/>
  <c r="H2" i="20"/>
  <c r="I2" i="20"/>
  <c r="I1" i="20" s="1"/>
  <c r="J2" i="20"/>
  <c r="J1" i="20" s="1"/>
  <c r="K2" i="20"/>
  <c r="K1" i="20" s="1"/>
  <c r="L2" i="20"/>
  <c r="L1" i="20" s="1"/>
  <c r="M2" i="20"/>
  <c r="M1" i="20" s="1"/>
  <c r="N2" i="20"/>
  <c r="N1" i="20" s="1"/>
  <c r="O2" i="20"/>
  <c r="O1" i="20" s="1"/>
  <c r="P2" i="20"/>
  <c r="Q2" i="20"/>
  <c r="E2" i="20"/>
  <c r="C20" i="20"/>
  <c r="D20" i="20"/>
  <c r="E20" i="20"/>
  <c r="F20" i="20"/>
  <c r="G20" i="20"/>
  <c r="H20" i="20"/>
  <c r="I20" i="20"/>
  <c r="J20" i="20"/>
  <c r="K20" i="20"/>
  <c r="B20" i="20"/>
  <c r="F3" i="19" l="1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61" i="19"/>
  <c r="F62" i="19"/>
  <c r="F63" i="19"/>
  <c r="F2" i="19"/>
</calcChain>
</file>

<file path=xl/sharedStrings.xml><?xml version="1.0" encoding="utf-8"?>
<sst xmlns="http://schemas.openxmlformats.org/spreadsheetml/2006/main" count="383" uniqueCount="98">
  <si>
    <t>nuclear</t>
  </si>
  <si>
    <t>hydro</t>
  </si>
  <si>
    <t>solar thermal</t>
  </si>
  <si>
    <t>biomass</t>
  </si>
  <si>
    <t>geothermal</t>
  </si>
  <si>
    <t>Year</t>
  </si>
  <si>
    <t>ST</t>
  </si>
  <si>
    <t>GT</t>
  </si>
  <si>
    <t>PV</t>
  </si>
  <si>
    <t>Notes</t>
  </si>
  <si>
    <t>Sources:</t>
  </si>
  <si>
    <t>Table 6.4</t>
  </si>
  <si>
    <t>natural gas nonpeaker</t>
  </si>
  <si>
    <t>natural gas peaker</t>
  </si>
  <si>
    <t>offshore wind</t>
  </si>
  <si>
    <t>onshore wind</t>
  </si>
  <si>
    <t>Steam</t>
  </si>
  <si>
    <t>old</t>
  </si>
  <si>
    <t>t10</t>
  </si>
  <si>
    <t>east</t>
  </si>
  <si>
    <t>t11</t>
  </si>
  <si>
    <t>west</t>
  </si>
  <si>
    <t>t12</t>
  </si>
  <si>
    <t>t13</t>
  </si>
  <si>
    <t>t14</t>
  </si>
  <si>
    <t>t15</t>
  </si>
  <si>
    <t>t16</t>
  </si>
  <si>
    <t>t1</t>
  </si>
  <si>
    <t>cent</t>
  </si>
  <si>
    <t>t2</t>
  </si>
  <si>
    <t>sout</t>
  </si>
  <si>
    <t>t3</t>
  </si>
  <si>
    <t>t4</t>
  </si>
  <si>
    <t>t5</t>
  </si>
  <si>
    <t>t6</t>
  </si>
  <si>
    <t>t7</t>
  </si>
  <si>
    <t>t8</t>
  </si>
  <si>
    <t>t9</t>
  </si>
  <si>
    <t>Type</t>
  </si>
  <si>
    <t>Vintage</t>
  </si>
  <si>
    <t xml:space="preserve">Time </t>
  </si>
  <si>
    <t>Region</t>
  </si>
  <si>
    <t>MW</t>
  </si>
  <si>
    <t>Row Labels</t>
  </si>
  <si>
    <t>Grand Total</t>
  </si>
  <si>
    <t>Column Labels</t>
  </si>
  <si>
    <t>Sum of MW</t>
  </si>
  <si>
    <t>Total Capacities by Plant Type (GW)</t>
  </si>
  <si>
    <t>Utility Scale</t>
  </si>
  <si>
    <t>Desalination</t>
  </si>
  <si>
    <t>Total</t>
  </si>
  <si>
    <t>CC</t>
  </si>
  <si>
    <t>&lt;-assumed all desalination generators are CC</t>
  </si>
  <si>
    <t>ECRA Plant Breakdown by Fuel</t>
  </si>
  <si>
    <t>Sum of Unit naming capacity (m\w)</t>
  </si>
  <si>
    <t>Crude</t>
  </si>
  <si>
    <t>Diesel</t>
  </si>
  <si>
    <t>Gas</t>
  </si>
  <si>
    <t>HFO</t>
  </si>
  <si>
    <t>Apportioning Plant Types to Fuels</t>
  </si>
  <si>
    <t>Fuel</t>
  </si>
  <si>
    <t>Plant Type</t>
  </si>
  <si>
    <t>GW</t>
  </si>
  <si>
    <t>Peaker</t>
  </si>
  <si>
    <t>crude</t>
  </si>
  <si>
    <t>Assignment to EPS Power Plant Types and Quality Tiers</t>
  </si>
  <si>
    <t>preexisting nonretiring</t>
  </si>
  <si>
    <t>Fraction of plants that are peakers</t>
  </si>
  <si>
    <t>solar PV</t>
  </si>
  <si>
    <t>diesel</t>
  </si>
  <si>
    <t>heavy fuel oil</t>
  </si>
  <si>
    <t>Natural gas nonpeaker, preexisting retiring = natural gas ST</t>
  </si>
  <si>
    <t>natural gas nonpeaker, preexisting nonretiring = natural gas CCGT</t>
  </si>
  <si>
    <t>Natural gas peaker, preexisting retiring = natural gas GT</t>
  </si>
  <si>
    <t>heavy fuel oil, preexisting retiring = HFO ST</t>
  </si>
  <si>
    <t>heavy fuel oil, preexisting nonretiring = HFO GT</t>
  </si>
  <si>
    <t>diesel, preexisting retiring = diesel ST</t>
  </si>
  <si>
    <t>diesel, preexisting nonretiring = diesel GT</t>
  </si>
  <si>
    <t>crude, preexisting retiring = crude ST</t>
  </si>
  <si>
    <t>crude, preexisting nonretiring = crude CC + crude GT</t>
  </si>
  <si>
    <t>Forecasted Retirements</t>
  </si>
  <si>
    <t>KAPSARC</t>
  </si>
  <si>
    <t>KAPSARC Energy Model</t>
  </si>
  <si>
    <t>ELretirement</t>
  </si>
  <si>
    <t>Notes:</t>
  </si>
  <si>
    <t>We assign all of the GT retirements to diesel units based on expert feedback.</t>
  </si>
  <si>
    <t>The total diesel GT capacity is less than the forecasted retirements, so we cap</t>
  </si>
  <si>
    <t xml:space="preserve">the retirement amount at the start year capacity of these types. We assume </t>
  </si>
  <si>
    <t>the ST retirements are allocated to heavy fuel oil units.</t>
  </si>
  <si>
    <t>lignite</t>
  </si>
  <si>
    <t>crude oil</t>
  </si>
  <si>
    <t>heavy or residual fuel oil</t>
  </si>
  <si>
    <t>municipal solid waste</t>
  </si>
  <si>
    <t>hard coal</t>
  </si>
  <si>
    <t>solar pv</t>
  </si>
  <si>
    <t>petroleum</t>
  </si>
  <si>
    <t>BCRbQ BAU Capacity Retirements before Quantization</t>
  </si>
  <si>
    <t>desalination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</si>
</sst>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sz val="9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rgb="FF0096D7"/>
      </top>
      <bottom/>
      <diagonal/>
    </border>
  </borders>
  <cellStyleXfs count="15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8" fillId="0" borderId="1" applyNumberFormat="0" applyProtection="0">
      <alignment wrapText="1"/>
    </xf>
    <xf numFmtId="0" fontId="8" fillId="0" borderId="3" applyNumberFormat="0" applyProtection="0">
      <alignment wrapText="1"/>
    </xf>
    <xf numFmtId="0" fontId="5" fillId="0" borderId="5" applyNumberFormat="0" applyFont="0" applyProtection="0">
      <alignment wrapText="1"/>
    </xf>
    <xf numFmtId="0" fontId="5" fillId="0" borderId="7" applyNumberFormat="0" applyProtection="0">
      <alignment vertical="top" wrapText="1"/>
    </xf>
    <xf numFmtId="0" fontId="6" fillId="0" borderId="0"/>
    <xf numFmtId="0" fontId="6" fillId="0" borderId="8" applyNumberFormat="0" applyProtection="0">
      <alignment wrapText="1"/>
    </xf>
    <xf numFmtId="0" fontId="7" fillId="0" borderId="4" applyNumberFormat="0" applyProtection="0">
      <alignment wrapText="1"/>
    </xf>
    <xf numFmtId="0" fontId="6" fillId="0" borderId="6" applyNumberFormat="0" applyFont="0" applyProtection="0">
      <alignment wrapText="1"/>
    </xf>
    <xf numFmtId="0" fontId="7" fillId="0" borderId="2" applyNumberFormat="0" applyProtection="0">
      <alignment wrapText="1"/>
    </xf>
    <xf numFmtId="0" fontId="6" fillId="0" borderId="0" applyNumberFormat="0" applyFill="0" applyBorder="0" applyAlignment="0" applyProtection="0"/>
    <xf numFmtId="0" fontId="4" fillId="0" borderId="0" applyNumberFormat="0" applyProtection="0">
      <alignment horizontal="left"/>
    </xf>
  </cellStyleXfs>
  <cellXfs count="17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1" fontId="1" fillId="0" borderId="0" xfId="0" applyNumberFormat="1" applyFont="1"/>
    <xf numFmtId="0" fontId="0" fillId="0" borderId="0" xfId="0" quotePrefix="1"/>
    <xf numFmtId="0" fontId="0" fillId="0" borderId="0" xfId="0" pivotButton="1"/>
    <xf numFmtId="0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  <xf numFmtId="0" fontId="9" fillId="0" borderId="0" xfId="0" applyFont="1"/>
    <xf numFmtId="0" fontId="10" fillId="0" borderId="0" xfId="0" applyFont="1"/>
    <xf numFmtId="1" fontId="0" fillId="2" borderId="0" xfId="0" applyNumberFormat="1" applyFill="1"/>
    <xf numFmtId="164" fontId="0" fillId="0" borderId="0" xfId="0" applyNumberFormat="1"/>
    <xf numFmtId="0" fontId="0" fillId="2" borderId="0" xfId="0" applyFill="1"/>
    <xf numFmtId="1" fontId="0" fillId="0" borderId="0" xfId="0" applyNumberFormat="1" applyFont="1"/>
  </cellXfs>
  <cellStyles count="15">
    <cellStyle name="Body: normal cell" xfId="6"/>
    <cellStyle name="Body: normal cell 2" xfId="11"/>
    <cellStyle name="Comma 2" xfId="1"/>
    <cellStyle name="Font: Calibri, 9pt regular" xfId="3"/>
    <cellStyle name="Font: Calibri, 9pt regular 2" xfId="13"/>
    <cellStyle name="Footnotes: top row" xfId="7"/>
    <cellStyle name="Footnotes: top row 2" xfId="9"/>
    <cellStyle name="Header: bottom row" xfId="4"/>
    <cellStyle name="Header: bottom row 2" xfId="12"/>
    <cellStyle name="Normal" xfId="0" builtinId="0"/>
    <cellStyle name="Normal 2" xfId="8"/>
    <cellStyle name="Parent row" xfId="5"/>
    <cellStyle name="Parent row 2" xfId="10"/>
    <cellStyle name="Table title" xfId="2"/>
    <cellStyle name="Table title 2" xfId="1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bbie Orvis" refreshedDate="43551.560335069444" createdVersion="6" refreshedVersion="6" minRefreshableVersion="3" recordCount="62">
  <cacheSource type="worksheet">
    <worksheetSource ref="A1:F63" sheet="ELretirement"/>
  </cacheSource>
  <cacheFields count="6">
    <cacheField name="Type" numFmtId="0">
      <sharedItems count="2">
        <s v="Steam"/>
        <s v="GT"/>
      </sharedItems>
    </cacheField>
    <cacheField name="Vintage" numFmtId="0">
      <sharedItems/>
    </cacheField>
    <cacheField name="Time " numFmtId="0">
      <sharedItems/>
    </cacheField>
    <cacheField name="Region" numFmtId="0">
      <sharedItems/>
    </cacheField>
    <cacheField name="MW" numFmtId="0">
      <sharedItems containsSemiMixedTypes="0" containsString="0" containsNumber="1" minValue="7.0000000000000007E-2" maxValue="0.625"/>
    </cacheField>
    <cacheField name="Year" numFmtId="0">
      <sharedItems containsSemiMixedTypes="0" containsString="0" containsNumber="1" containsInteger="1" minValue="2015" maxValue="2030" count="16">
        <n v="2024"/>
        <n v="2025"/>
        <n v="2026"/>
        <n v="2027"/>
        <n v="2028"/>
        <n v="2029"/>
        <n v="2030"/>
        <n v="2015"/>
        <n v="2016"/>
        <n v="2017"/>
        <n v="2018"/>
        <n v="2019"/>
        <n v="2020"/>
        <n v="2021"/>
        <n v="2022"/>
        <n v="202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">
  <r>
    <x v="0"/>
    <s v="old"/>
    <s v="t10"/>
    <s v="east"/>
    <n v="0.43"/>
    <x v="0"/>
  </r>
  <r>
    <x v="0"/>
    <s v="old"/>
    <s v="t11"/>
    <s v="west"/>
    <n v="0.26"/>
    <x v="1"/>
  </r>
  <r>
    <x v="0"/>
    <s v="old"/>
    <s v="t11"/>
    <s v="east"/>
    <n v="0.43"/>
    <x v="1"/>
  </r>
  <r>
    <x v="0"/>
    <s v="old"/>
    <s v="t12"/>
    <s v="west"/>
    <n v="0.26"/>
    <x v="2"/>
  </r>
  <r>
    <x v="0"/>
    <s v="old"/>
    <s v="t12"/>
    <s v="east"/>
    <n v="0.43"/>
    <x v="2"/>
  </r>
  <r>
    <x v="0"/>
    <s v="old"/>
    <s v="t13"/>
    <s v="west"/>
    <n v="0.26"/>
    <x v="3"/>
  </r>
  <r>
    <x v="0"/>
    <s v="old"/>
    <s v="t13"/>
    <s v="east"/>
    <n v="0.43"/>
    <x v="3"/>
  </r>
  <r>
    <x v="0"/>
    <s v="old"/>
    <s v="t14"/>
    <s v="east"/>
    <n v="0.625"/>
    <x v="4"/>
  </r>
  <r>
    <x v="0"/>
    <s v="old"/>
    <s v="t15"/>
    <s v="east"/>
    <n v="0.625"/>
    <x v="5"/>
  </r>
  <r>
    <x v="0"/>
    <s v="old"/>
    <s v="t16"/>
    <s v="west"/>
    <n v="0.26"/>
    <x v="6"/>
  </r>
  <r>
    <x v="0"/>
    <s v="old"/>
    <s v="t16"/>
    <s v="east"/>
    <n v="0.625"/>
    <x v="6"/>
  </r>
  <r>
    <x v="1"/>
    <s v="old"/>
    <s v="t1"/>
    <s v="west"/>
    <n v="0.217"/>
    <x v="7"/>
  </r>
  <r>
    <x v="1"/>
    <s v="old"/>
    <s v="t1"/>
    <s v="cent"/>
    <n v="0.22800000000000001"/>
    <x v="7"/>
  </r>
  <r>
    <x v="1"/>
    <s v="old"/>
    <s v="t1"/>
    <s v="east"/>
    <n v="0.23200000000000001"/>
    <x v="7"/>
  </r>
  <r>
    <x v="1"/>
    <s v="old"/>
    <s v="t2"/>
    <s v="west"/>
    <n v="0.214"/>
    <x v="8"/>
  </r>
  <r>
    <x v="1"/>
    <s v="old"/>
    <s v="t2"/>
    <s v="sout"/>
    <n v="9.0999999999999998E-2"/>
    <x v="8"/>
  </r>
  <r>
    <x v="1"/>
    <s v="old"/>
    <s v="t2"/>
    <s v="cent"/>
    <n v="0.24"/>
    <x v="8"/>
  </r>
  <r>
    <x v="1"/>
    <s v="old"/>
    <s v="t2"/>
    <s v="east"/>
    <n v="0.23200000000000001"/>
    <x v="8"/>
  </r>
  <r>
    <x v="1"/>
    <s v="old"/>
    <s v="t3"/>
    <s v="west"/>
    <n v="0.24"/>
    <x v="9"/>
  </r>
  <r>
    <x v="1"/>
    <s v="old"/>
    <s v="t3"/>
    <s v="sout"/>
    <n v="8.8999999999999996E-2"/>
    <x v="9"/>
  </r>
  <r>
    <x v="1"/>
    <s v="old"/>
    <s v="t3"/>
    <s v="cent"/>
    <n v="0.254"/>
    <x v="9"/>
  </r>
  <r>
    <x v="1"/>
    <s v="old"/>
    <s v="t3"/>
    <s v="east"/>
    <n v="0.23200000000000001"/>
    <x v="9"/>
  </r>
  <r>
    <x v="1"/>
    <s v="old"/>
    <s v="t4"/>
    <s v="west"/>
    <n v="0.22900000000000001"/>
    <x v="10"/>
  </r>
  <r>
    <x v="1"/>
    <s v="old"/>
    <s v="t4"/>
    <s v="sout"/>
    <n v="9.4E-2"/>
    <x v="10"/>
  </r>
  <r>
    <x v="1"/>
    <s v="old"/>
    <s v="t4"/>
    <s v="cent"/>
    <n v="0.26600000000000001"/>
    <x v="10"/>
  </r>
  <r>
    <x v="1"/>
    <s v="old"/>
    <s v="t4"/>
    <s v="east"/>
    <n v="0.255"/>
    <x v="10"/>
  </r>
  <r>
    <x v="1"/>
    <s v="old"/>
    <s v="t5"/>
    <s v="west"/>
    <n v="0.32100000000000001"/>
    <x v="11"/>
  </r>
  <r>
    <x v="1"/>
    <s v="old"/>
    <s v="t5"/>
    <s v="sout"/>
    <n v="0.106"/>
    <x v="11"/>
  </r>
  <r>
    <x v="1"/>
    <s v="old"/>
    <s v="t5"/>
    <s v="cent"/>
    <n v="0.25"/>
    <x v="11"/>
  </r>
  <r>
    <x v="1"/>
    <s v="old"/>
    <s v="t5"/>
    <s v="east"/>
    <n v="0.23599999999999999"/>
    <x v="11"/>
  </r>
  <r>
    <x v="1"/>
    <s v="old"/>
    <s v="t6"/>
    <s v="west"/>
    <n v="0.24399999999999999"/>
    <x v="12"/>
  </r>
  <r>
    <x v="1"/>
    <s v="old"/>
    <s v="t6"/>
    <s v="sout"/>
    <n v="9.4E-2"/>
    <x v="12"/>
  </r>
  <r>
    <x v="1"/>
    <s v="old"/>
    <s v="t6"/>
    <s v="cent"/>
    <n v="0.26400000000000001"/>
    <x v="12"/>
  </r>
  <r>
    <x v="1"/>
    <s v="old"/>
    <s v="t6"/>
    <s v="east"/>
    <n v="0.23899999999999999"/>
    <x v="12"/>
  </r>
  <r>
    <x v="1"/>
    <s v="old"/>
    <s v="t7"/>
    <s v="west"/>
    <n v="0.23599999999999999"/>
    <x v="13"/>
  </r>
  <r>
    <x v="1"/>
    <s v="old"/>
    <s v="t7"/>
    <s v="sout"/>
    <n v="0.1"/>
    <x v="13"/>
  </r>
  <r>
    <x v="1"/>
    <s v="old"/>
    <s v="t7"/>
    <s v="cent"/>
    <n v="0.27"/>
    <x v="13"/>
  </r>
  <r>
    <x v="1"/>
    <s v="old"/>
    <s v="t7"/>
    <s v="east"/>
    <n v="0.24"/>
    <x v="13"/>
  </r>
  <r>
    <x v="1"/>
    <s v="old"/>
    <s v="t8"/>
    <s v="west"/>
    <n v="0.246"/>
    <x v="14"/>
  </r>
  <r>
    <x v="1"/>
    <s v="old"/>
    <s v="t8"/>
    <s v="sout"/>
    <n v="0.109"/>
    <x v="14"/>
  </r>
  <r>
    <x v="1"/>
    <s v="old"/>
    <s v="t8"/>
    <s v="cent"/>
    <n v="0.251"/>
    <x v="14"/>
  </r>
  <r>
    <x v="1"/>
    <s v="old"/>
    <s v="t8"/>
    <s v="east"/>
    <n v="9.8000000000000004E-2"/>
    <x v="14"/>
  </r>
  <r>
    <x v="1"/>
    <s v="old"/>
    <s v="t9"/>
    <s v="west"/>
    <n v="0.21199999999999999"/>
    <x v="15"/>
  </r>
  <r>
    <x v="1"/>
    <s v="old"/>
    <s v="t9"/>
    <s v="sout"/>
    <n v="7.0000000000000007E-2"/>
    <x v="15"/>
  </r>
  <r>
    <x v="1"/>
    <s v="old"/>
    <s v="t9"/>
    <s v="cent"/>
    <n v="0.27"/>
    <x v="15"/>
  </r>
  <r>
    <x v="1"/>
    <s v="old"/>
    <s v="t10"/>
    <s v="west"/>
    <n v="0.20799999999999999"/>
    <x v="0"/>
  </r>
  <r>
    <x v="1"/>
    <s v="old"/>
    <s v="t10"/>
    <s v="sout"/>
    <n v="0.106"/>
    <x v="0"/>
  </r>
  <r>
    <x v="1"/>
    <s v="old"/>
    <s v="t10"/>
    <s v="cent"/>
    <n v="0.26900000000000002"/>
    <x v="0"/>
  </r>
  <r>
    <x v="1"/>
    <s v="old"/>
    <s v="t11"/>
    <s v="sout"/>
    <n v="0.13200000000000001"/>
    <x v="1"/>
  </r>
  <r>
    <x v="1"/>
    <s v="old"/>
    <s v="t11"/>
    <s v="cent"/>
    <n v="0.29099999999999998"/>
    <x v="1"/>
  </r>
  <r>
    <x v="1"/>
    <s v="old"/>
    <s v="t12"/>
    <s v="sout"/>
    <n v="0.112"/>
    <x v="2"/>
  </r>
  <r>
    <x v="1"/>
    <s v="old"/>
    <s v="t12"/>
    <s v="cent"/>
    <n v="0.28499999999999998"/>
    <x v="2"/>
  </r>
  <r>
    <x v="1"/>
    <s v="old"/>
    <s v="t13"/>
    <s v="sout"/>
    <n v="0.13200000000000001"/>
    <x v="3"/>
  </r>
  <r>
    <x v="1"/>
    <s v="old"/>
    <s v="t13"/>
    <s v="cent"/>
    <n v="0.34100000000000003"/>
    <x v="3"/>
  </r>
  <r>
    <x v="1"/>
    <s v="old"/>
    <s v="t14"/>
    <s v="west"/>
    <n v="0.24"/>
    <x v="4"/>
  </r>
  <r>
    <x v="1"/>
    <s v="old"/>
    <s v="t14"/>
    <s v="sout"/>
    <n v="0.13200000000000001"/>
    <x v="4"/>
  </r>
  <r>
    <x v="1"/>
    <s v="old"/>
    <s v="t14"/>
    <s v="cent"/>
    <n v="0.35499999999999998"/>
    <x v="4"/>
  </r>
  <r>
    <x v="1"/>
    <s v="old"/>
    <s v="t15"/>
    <s v="west"/>
    <n v="0.24"/>
    <x v="5"/>
  </r>
  <r>
    <x v="1"/>
    <s v="old"/>
    <s v="t15"/>
    <s v="sout"/>
    <n v="0.121"/>
    <x v="5"/>
  </r>
  <r>
    <x v="1"/>
    <s v="old"/>
    <s v="t15"/>
    <s v="cent"/>
    <n v="0.34300000000000003"/>
    <x v="5"/>
  </r>
  <r>
    <x v="1"/>
    <s v="old"/>
    <s v="t16"/>
    <s v="sout"/>
    <n v="0.12"/>
    <x v="6"/>
  </r>
  <r>
    <x v="1"/>
    <s v="old"/>
    <s v="t16"/>
    <s v="cent"/>
    <n v="0.36099999999999999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R7" firstHeaderRow="1" firstDataRow="2" firstDataCol="1"/>
  <pivotFields count="6"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dataField="1" showAll="0"/>
    <pivotField axis="axisCol" showAll="0">
      <items count="17">
        <item x="7"/>
        <item x="8"/>
        <item x="9"/>
        <item x="10"/>
        <item x="11"/>
        <item x="12"/>
        <item x="13"/>
        <item x="14"/>
        <item x="15"/>
        <item x="0"/>
        <item x="1"/>
        <item x="2"/>
        <item x="3"/>
        <item x="4"/>
        <item x="5"/>
        <item x="6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5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Sum of MW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ia.gov/electricity/monthly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A2" sqref="A2"/>
    </sheetView>
  </sheetViews>
  <sheetFormatPr defaultRowHeight="15" x14ac:dyDescent="0.25"/>
  <cols>
    <col min="1" max="1" width="20.140625" customWidth="1"/>
    <col min="2" max="2" width="55" customWidth="1"/>
  </cols>
  <sheetData>
    <row r="1" spans="1:2" x14ac:dyDescent="0.25">
      <c r="A1" s="2" t="s">
        <v>96</v>
      </c>
    </row>
    <row r="3" spans="1:2" x14ac:dyDescent="0.25">
      <c r="A3" s="2" t="s">
        <v>10</v>
      </c>
      <c r="B3" s="4" t="s">
        <v>80</v>
      </c>
    </row>
    <row r="4" spans="1:2" x14ac:dyDescent="0.25">
      <c r="B4" t="s">
        <v>81</v>
      </c>
    </row>
    <row r="5" spans="1:2" x14ac:dyDescent="0.25">
      <c r="B5" s="3">
        <v>2019</v>
      </c>
    </row>
    <row r="6" spans="1:2" x14ac:dyDescent="0.25">
      <c r="B6" t="s">
        <v>82</v>
      </c>
    </row>
    <row r="7" spans="1:2" x14ac:dyDescent="0.25">
      <c r="B7" t="s">
        <v>11</v>
      </c>
    </row>
    <row r="8" spans="1:2" x14ac:dyDescent="0.25">
      <c r="B8" t="s">
        <v>83</v>
      </c>
    </row>
    <row r="10" spans="1:2" x14ac:dyDescent="0.25">
      <c r="A10" s="2" t="s">
        <v>84</v>
      </c>
      <c r="B10" t="s">
        <v>85</v>
      </c>
    </row>
    <row r="11" spans="1:2" x14ac:dyDescent="0.25">
      <c r="B11" t="s">
        <v>86</v>
      </c>
    </row>
    <row r="12" spans="1:2" x14ac:dyDescent="0.25">
      <c r="B12" t="s">
        <v>87</v>
      </c>
    </row>
    <row r="13" spans="1:2" x14ac:dyDescent="0.25">
      <c r="B13" t="s">
        <v>88</v>
      </c>
    </row>
    <row r="20" spans="1:1" x14ac:dyDescent="0.25">
      <c r="A20" s="2"/>
    </row>
    <row r="25" spans="1:1" x14ac:dyDescent="0.25">
      <c r="A25" s="2"/>
    </row>
  </sheetData>
  <hyperlinks>
    <hyperlink ref="B6" r:id="rId1" display="http://www.eia.gov/electricity/monthly/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workbookViewId="0">
      <selection activeCell="H35" sqref="H35"/>
    </sheetView>
  </sheetViews>
  <sheetFormatPr defaultRowHeight="15" x14ac:dyDescent="0.25"/>
  <sheetData>
    <row r="1" spans="1:6" x14ac:dyDescent="0.25">
      <c r="A1" s="6" t="s">
        <v>38</v>
      </c>
      <c r="B1" s="6" t="s">
        <v>39</v>
      </c>
      <c r="C1" s="6" t="s">
        <v>40</v>
      </c>
      <c r="D1" s="6" t="s">
        <v>41</v>
      </c>
      <c r="E1" s="6" t="s">
        <v>42</v>
      </c>
      <c r="F1" t="s">
        <v>5</v>
      </c>
    </row>
    <row r="2" spans="1:6" x14ac:dyDescent="0.25">
      <c r="A2" s="6" t="s">
        <v>16</v>
      </c>
      <c r="B2" s="6" t="s">
        <v>17</v>
      </c>
      <c r="C2" s="6" t="s">
        <v>18</v>
      </c>
      <c r="D2" s="6" t="s">
        <v>19</v>
      </c>
      <c r="E2">
        <v>0.43</v>
      </c>
      <c r="F2">
        <f>RIGHT(C2,IF(LEN(C2)=3,2,1))+2014</f>
        <v>2024</v>
      </c>
    </row>
    <row r="3" spans="1:6" x14ac:dyDescent="0.25">
      <c r="A3" s="6" t="s">
        <v>16</v>
      </c>
      <c r="B3" s="6" t="s">
        <v>17</v>
      </c>
      <c r="C3" s="6" t="s">
        <v>20</v>
      </c>
      <c r="D3" s="6" t="s">
        <v>21</v>
      </c>
      <c r="E3">
        <v>0.26</v>
      </c>
      <c r="F3">
        <f t="shared" ref="F3:F63" si="0">RIGHT(C3,IF(LEN(C3)=3,2,1))+2014</f>
        <v>2025</v>
      </c>
    </row>
    <row r="4" spans="1:6" x14ac:dyDescent="0.25">
      <c r="A4" s="6" t="s">
        <v>16</v>
      </c>
      <c r="B4" s="6" t="s">
        <v>17</v>
      </c>
      <c r="C4" s="6" t="s">
        <v>20</v>
      </c>
      <c r="D4" s="6" t="s">
        <v>19</v>
      </c>
      <c r="E4">
        <v>0.43</v>
      </c>
      <c r="F4">
        <f t="shared" si="0"/>
        <v>2025</v>
      </c>
    </row>
    <row r="5" spans="1:6" x14ac:dyDescent="0.25">
      <c r="A5" s="6" t="s">
        <v>16</v>
      </c>
      <c r="B5" s="6" t="s">
        <v>17</v>
      </c>
      <c r="C5" s="6" t="s">
        <v>22</v>
      </c>
      <c r="D5" s="6" t="s">
        <v>21</v>
      </c>
      <c r="E5">
        <v>0.26</v>
      </c>
      <c r="F5">
        <f t="shared" si="0"/>
        <v>2026</v>
      </c>
    </row>
    <row r="6" spans="1:6" x14ac:dyDescent="0.25">
      <c r="A6" s="6" t="s">
        <v>16</v>
      </c>
      <c r="B6" s="6" t="s">
        <v>17</v>
      </c>
      <c r="C6" s="6" t="s">
        <v>22</v>
      </c>
      <c r="D6" s="6" t="s">
        <v>19</v>
      </c>
      <c r="E6">
        <v>0.43</v>
      </c>
      <c r="F6">
        <f t="shared" si="0"/>
        <v>2026</v>
      </c>
    </row>
    <row r="7" spans="1:6" x14ac:dyDescent="0.25">
      <c r="A7" s="6" t="s">
        <v>16</v>
      </c>
      <c r="B7" s="6" t="s">
        <v>17</v>
      </c>
      <c r="C7" s="6" t="s">
        <v>23</v>
      </c>
      <c r="D7" s="6" t="s">
        <v>21</v>
      </c>
      <c r="E7">
        <v>0.26</v>
      </c>
      <c r="F7">
        <f t="shared" si="0"/>
        <v>2027</v>
      </c>
    </row>
    <row r="8" spans="1:6" x14ac:dyDescent="0.25">
      <c r="A8" s="6" t="s">
        <v>16</v>
      </c>
      <c r="B8" s="6" t="s">
        <v>17</v>
      </c>
      <c r="C8" s="6" t="s">
        <v>23</v>
      </c>
      <c r="D8" s="6" t="s">
        <v>19</v>
      </c>
      <c r="E8">
        <v>0.43</v>
      </c>
      <c r="F8">
        <f t="shared" si="0"/>
        <v>2027</v>
      </c>
    </row>
    <row r="9" spans="1:6" x14ac:dyDescent="0.25">
      <c r="A9" s="6" t="s">
        <v>16</v>
      </c>
      <c r="B9" s="6" t="s">
        <v>17</v>
      </c>
      <c r="C9" s="6" t="s">
        <v>24</v>
      </c>
      <c r="D9" s="6" t="s">
        <v>19</v>
      </c>
      <c r="E9">
        <v>0.625</v>
      </c>
      <c r="F9">
        <f t="shared" si="0"/>
        <v>2028</v>
      </c>
    </row>
    <row r="10" spans="1:6" x14ac:dyDescent="0.25">
      <c r="A10" s="6" t="s">
        <v>16</v>
      </c>
      <c r="B10" s="6" t="s">
        <v>17</v>
      </c>
      <c r="C10" s="6" t="s">
        <v>25</v>
      </c>
      <c r="D10" s="6" t="s">
        <v>19</v>
      </c>
      <c r="E10">
        <v>0.625</v>
      </c>
      <c r="F10">
        <f t="shared" si="0"/>
        <v>2029</v>
      </c>
    </row>
    <row r="11" spans="1:6" x14ac:dyDescent="0.25">
      <c r="A11" s="6" t="s">
        <v>16</v>
      </c>
      <c r="B11" s="6" t="s">
        <v>17</v>
      </c>
      <c r="C11" s="6" t="s">
        <v>26</v>
      </c>
      <c r="D11" s="6" t="s">
        <v>21</v>
      </c>
      <c r="E11">
        <v>0.26</v>
      </c>
      <c r="F11">
        <f t="shared" si="0"/>
        <v>2030</v>
      </c>
    </row>
    <row r="12" spans="1:6" x14ac:dyDescent="0.25">
      <c r="A12" s="6" t="s">
        <v>16</v>
      </c>
      <c r="B12" s="6" t="s">
        <v>17</v>
      </c>
      <c r="C12" s="6" t="s">
        <v>26</v>
      </c>
      <c r="D12" s="6" t="s">
        <v>19</v>
      </c>
      <c r="E12">
        <v>0.625</v>
      </c>
      <c r="F12">
        <f t="shared" si="0"/>
        <v>2030</v>
      </c>
    </row>
    <row r="13" spans="1:6" x14ac:dyDescent="0.25">
      <c r="A13" s="6" t="s">
        <v>7</v>
      </c>
      <c r="B13" s="6" t="s">
        <v>17</v>
      </c>
      <c r="C13" s="6" t="s">
        <v>27</v>
      </c>
      <c r="D13" s="6" t="s">
        <v>21</v>
      </c>
      <c r="E13">
        <v>0.217</v>
      </c>
      <c r="F13">
        <f t="shared" si="0"/>
        <v>2015</v>
      </c>
    </row>
    <row r="14" spans="1:6" x14ac:dyDescent="0.25">
      <c r="A14" s="6" t="s">
        <v>7</v>
      </c>
      <c r="B14" s="6" t="s">
        <v>17</v>
      </c>
      <c r="C14" s="6" t="s">
        <v>27</v>
      </c>
      <c r="D14" s="6" t="s">
        <v>28</v>
      </c>
      <c r="E14">
        <v>0.22800000000000001</v>
      </c>
      <c r="F14">
        <f t="shared" si="0"/>
        <v>2015</v>
      </c>
    </row>
    <row r="15" spans="1:6" x14ac:dyDescent="0.25">
      <c r="A15" s="6" t="s">
        <v>7</v>
      </c>
      <c r="B15" s="6" t="s">
        <v>17</v>
      </c>
      <c r="C15" s="6" t="s">
        <v>27</v>
      </c>
      <c r="D15" s="6" t="s">
        <v>19</v>
      </c>
      <c r="E15">
        <v>0.23200000000000001</v>
      </c>
      <c r="F15">
        <f t="shared" si="0"/>
        <v>2015</v>
      </c>
    </row>
    <row r="16" spans="1:6" x14ac:dyDescent="0.25">
      <c r="A16" s="6" t="s">
        <v>7</v>
      </c>
      <c r="B16" s="6" t="s">
        <v>17</v>
      </c>
      <c r="C16" s="6" t="s">
        <v>29</v>
      </c>
      <c r="D16" s="6" t="s">
        <v>21</v>
      </c>
      <c r="E16">
        <v>0.214</v>
      </c>
      <c r="F16">
        <f t="shared" si="0"/>
        <v>2016</v>
      </c>
    </row>
    <row r="17" spans="1:6" x14ac:dyDescent="0.25">
      <c r="A17" s="6" t="s">
        <v>7</v>
      </c>
      <c r="B17" s="6" t="s">
        <v>17</v>
      </c>
      <c r="C17" s="6" t="s">
        <v>29</v>
      </c>
      <c r="D17" s="6" t="s">
        <v>30</v>
      </c>
      <c r="E17">
        <v>9.0999999999999998E-2</v>
      </c>
      <c r="F17">
        <f t="shared" si="0"/>
        <v>2016</v>
      </c>
    </row>
    <row r="18" spans="1:6" x14ac:dyDescent="0.25">
      <c r="A18" s="6" t="s">
        <v>7</v>
      </c>
      <c r="B18" s="6" t="s">
        <v>17</v>
      </c>
      <c r="C18" s="6" t="s">
        <v>29</v>
      </c>
      <c r="D18" s="6" t="s">
        <v>28</v>
      </c>
      <c r="E18">
        <v>0.24</v>
      </c>
      <c r="F18">
        <f t="shared" si="0"/>
        <v>2016</v>
      </c>
    </row>
    <row r="19" spans="1:6" x14ac:dyDescent="0.25">
      <c r="A19" s="6" t="s">
        <v>7</v>
      </c>
      <c r="B19" s="6" t="s">
        <v>17</v>
      </c>
      <c r="C19" s="6" t="s">
        <v>29</v>
      </c>
      <c r="D19" s="6" t="s">
        <v>19</v>
      </c>
      <c r="E19">
        <v>0.23200000000000001</v>
      </c>
      <c r="F19">
        <f t="shared" si="0"/>
        <v>2016</v>
      </c>
    </row>
    <row r="20" spans="1:6" x14ac:dyDescent="0.25">
      <c r="A20" s="6" t="s">
        <v>7</v>
      </c>
      <c r="B20" s="6" t="s">
        <v>17</v>
      </c>
      <c r="C20" s="6" t="s">
        <v>31</v>
      </c>
      <c r="D20" s="6" t="s">
        <v>21</v>
      </c>
      <c r="E20">
        <v>0.24</v>
      </c>
      <c r="F20">
        <f t="shared" si="0"/>
        <v>2017</v>
      </c>
    </row>
    <row r="21" spans="1:6" x14ac:dyDescent="0.25">
      <c r="A21" s="6" t="s">
        <v>7</v>
      </c>
      <c r="B21" s="6" t="s">
        <v>17</v>
      </c>
      <c r="C21" s="6" t="s">
        <v>31</v>
      </c>
      <c r="D21" s="6" t="s">
        <v>30</v>
      </c>
      <c r="E21">
        <v>8.8999999999999996E-2</v>
      </c>
      <c r="F21">
        <f t="shared" si="0"/>
        <v>2017</v>
      </c>
    </row>
    <row r="22" spans="1:6" x14ac:dyDescent="0.25">
      <c r="A22" s="6" t="s">
        <v>7</v>
      </c>
      <c r="B22" s="6" t="s">
        <v>17</v>
      </c>
      <c r="C22" s="6" t="s">
        <v>31</v>
      </c>
      <c r="D22" s="6" t="s">
        <v>28</v>
      </c>
      <c r="E22">
        <v>0.254</v>
      </c>
      <c r="F22">
        <f t="shared" si="0"/>
        <v>2017</v>
      </c>
    </row>
    <row r="23" spans="1:6" x14ac:dyDescent="0.25">
      <c r="A23" s="6" t="s">
        <v>7</v>
      </c>
      <c r="B23" s="6" t="s">
        <v>17</v>
      </c>
      <c r="C23" s="6" t="s">
        <v>31</v>
      </c>
      <c r="D23" s="6" t="s">
        <v>19</v>
      </c>
      <c r="E23">
        <v>0.23200000000000001</v>
      </c>
      <c r="F23">
        <f t="shared" si="0"/>
        <v>2017</v>
      </c>
    </row>
    <row r="24" spans="1:6" x14ac:dyDescent="0.25">
      <c r="A24" s="6" t="s">
        <v>7</v>
      </c>
      <c r="B24" s="6" t="s">
        <v>17</v>
      </c>
      <c r="C24" s="6" t="s">
        <v>32</v>
      </c>
      <c r="D24" s="6" t="s">
        <v>21</v>
      </c>
      <c r="E24">
        <v>0.22900000000000001</v>
      </c>
      <c r="F24">
        <f t="shared" si="0"/>
        <v>2018</v>
      </c>
    </row>
    <row r="25" spans="1:6" x14ac:dyDescent="0.25">
      <c r="A25" s="6" t="s">
        <v>7</v>
      </c>
      <c r="B25" s="6" t="s">
        <v>17</v>
      </c>
      <c r="C25" s="6" t="s">
        <v>32</v>
      </c>
      <c r="D25" s="6" t="s">
        <v>30</v>
      </c>
      <c r="E25">
        <v>9.4E-2</v>
      </c>
      <c r="F25">
        <f t="shared" si="0"/>
        <v>2018</v>
      </c>
    </row>
    <row r="26" spans="1:6" x14ac:dyDescent="0.25">
      <c r="A26" s="6" t="s">
        <v>7</v>
      </c>
      <c r="B26" s="6" t="s">
        <v>17</v>
      </c>
      <c r="C26" s="6" t="s">
        <v>32</v>
      </c>
      <c r="D26" s="6" t="s">
        <v>28</v>
      </c>
      <c r="E26">
        <v>0.26600000000000001</v>
      </c>
      <c r="F26">
        <f t="shared" si="0"/>
        <v>2018</v>
      </c>
    </row>
    <row r="27" spans="1:6" x14ac:dyDescent="0.25">
      <c r="A27" s="6" t="s">
        <v>7</v>
      </c>
      <c r="B27" s="6" t="s">
        <v>17</v>
      </c>
      <c r="C27" s="6" t="s">
        <v>32</v>
      </c>
      <c r="D27" s="6" t="s">
        <v>19</v>
      </c>
      <c r="E27">
        <v>0.255</v>
      </c>
      <c r="F27">
        <f t="shared" si="0"/>
        <v>2018</v>
      </c>
    </row>
    <row r="28" spans="1:6" x14ac:dyDescent="0.25">
      <c r="A28" s="6" t="s">
        <v>7</v>
      </c>
      <c r="B28" s="6" t="s">
        <v>17</v>
      </c>
      <c r="C28" s="6" t="s">
        <v>33</v>
      </c>
      <c r="D28" s="6" t="s">
        <v>21</v>
      </c>
      <c r="E28">
        <v>0.32100000000000001</v>
      </c>
      <c r="F28">
        <f t="shared" si="0"/>
        <v>2019</v>
      </c>
    </row>
    <row r="29" spans="1:6" x14ac:dyDescent="0.25">
      <c r="A29" s="6" t="s">
        <v>7</v>
      </c>
      <c r="B29" s="6" t="s">
        <v>17</v>
      </c>
      <c r="C29" s="6" t="s">
        <v>33</v>
      </c>
      <c r="D29" s="6" t="s">
        <v>30</v>
      </c>
      <c r="E29">
        <v>0.106</v>
      </c>
      <c r="F29">
        <f t="shared" si="0"/>
        <v>2019</v>
      </c>
    </row>
    <row r="30" spans="1:6" x14ac:dyDescent="0.25">
      <c r="A30" s="6" t="s">
        <v>7</v>
      </c>
      <c r="B30" s="6" t="s">
        <v>17</v>
      </c>
      <c r="C30" s="6" t="s">
        <v>33</v>
      </c>
      <c r="D30" s="6" t="s">
        <v>28</v>
      </c>
      <c r="E30">
        <v>0.25</v>
      </c>
      <c r="F30">
        <f t="shared" si="0"/>
        <v>2019</v>
      </c>
    </row>
    <row r="31" spans="1:6" x14ac:dyDescent="0.25">
      <c r="A31" s="6" t="s">
        <v>7</v>
      </c>
      <c r="B31" s="6" t="s">
        <v>17</v>
      </c>
      <c r="C31" s="6" t="s">
        <v>33</v>
      </c>
      <c r="D31" s="6" t="s">
        <v>19</v>
      </c>
      <c r="E31">
        <v>0.23599999999999999</v>
      </c>
      <c r="F31">
        <f t="shared" si="0"/>
        <v>2019</v>
      </c>
    </row>
    <row r="32" spans="1:6" x14ac:dyDescent="0.25">
      <c r="A32" s="6" t="s">
        <v>7</v>
      </c>
      <c r="B32" s="6" t="s">
        <v>17</v>
      </c>
      <c r="C32" s="6" t="s">
        <v>34</v>
      </c>
      <c r="D32" s="6" t="s">
        <v>21</v>
      </c>
      <c r="E32">
        <v>0.24399999999999999</v>
      </c>
      <c r="F32">
        <f t="shared" si="0"/>
        <v>2020</v>
      </c>
    </row>
    <row r="33" spans="1:6" x14ac:dyDescent="0.25">
      <c r="A33" s="6" t="s">
        <v>7</v>
      </c>
      <c r="B33" s="6" t="s">
        <v>17</v>
      </c>
      <c r="C33" s="6" t="s">
        <v>34</v>
      </c>
      <c r="D33" s="6" t="s">
        <v>30</v>
      </c>
      <c r="E33">
        <v>9.4E-2</v>
      </c>
      <c r="F33">
        <f t="shared" si="0"/>
        <v>2020</v>
      </c>
    </row>
    <row r="34" spans="1:6" x14ac:dyDescent="0.25">
      <c r="A34" s="6" t="s">
        <v>7</v>
      </c>
      <c r="B34" s="6" t="s">
        <v>17</v>
      </c>
      <c r="C34" s="6" t="s">
        <v>34</v>
      </c>
      <c r="D34" s="6" t="s">
        <v>28</v>
      </c>
      <c r="E34">
        <v>0.26400000000000001</v>
      </c>
      <c r="F34">
        <f t="shared" si="0"/>
        <v>2020</v>
      </c>
    </row>
    <row r="35" spans="1:6" x14ac:dyDescent="0.25">
      <c r="A35" s="6" t="s">
        <v>7</v>
      </c>
      <c r="B35" s="6" t="s">
        <v>17</v>
      </c>
      <c r="C35" s="6" t="s">
        <v>34</v>
      </c>
      <c r="D35" s="6" t="s">
        <v>19</v>
      </c>
      <c r="E35">
        <v>0.23899999999999999</v>
      </c>
      <c r="F35">
        <f t="shared" si="0"/>
        <v>2020</v>
      </c>
    </row>
    <row r="36" spans="1:6" x14ac:dyDescent="0.25">
      <c r="A36" s="6" t="s">
        <v>7</v>
      </c>
      <c r="B36" s="6" t="s">
        <v>17</v>
      </c>
      <c r="C36" s="6" t="s">
        <v>35</v>
      </c>
      <c r="D36" s="6" t="s">
        <v>21</v>
      </c>
      <c r="E36">
        <v>0.23599999999999999</v>
      </c>
      <c r="F36">
        <f t="shared" si="0"/>
        <v>2021</v>
      </c>
    </row>
    <row r="37" spans="1:6" x14ac:dyDescent="0.25">
      <c r="A37" s="6" t="s">
        <v>7</v>
      </c>
      <c r="B37" s="6" t="s">
        <v>17</v>
      </c>
      <c r="C37" s="6" t="s">
        <v>35</v>
      </c>
      <c r="D37" s="6" t="s">
        <v>30</v>
      </c>
      <c r="E37">
        <v>0.1</v>
      </c>
      <c r="F37">
        <f t="shared" si="0"/>
        <v>2021</v>
      </c>
    </row>
    <row r="38" spans="1:6" x14ac:dyDescent="0.25">
      <c r="A38" s="6" t="s">
        <v>7</v>
      </c>
      <c r="B38" s="6" t="s">
        <v>17</v>
      </c>
      <c r="C38" s="6" t="s">
        <v>35</v>
      </c>
      <c r="D38" s="6" t="s">
        <v>28</v>
      </c>
      <c r="E38">
        <v>0.27</v>
      </c>
      <c r="F38">
        <f t="shared" si="0"/>
        <v>2021</v>
      </c>
    </row>
    <row r="39" spans="1:6" x14ac:dyDescent="0.25">
      <c r="A39" s="6" t="s">
        <v>7</v>
      </c>
      <c r="B39" s="6" t="s">
        <v>17</v>
      </c>
      <c r="C39" s="6" t="s">
        <v>35</v>
      </c>
      <c r="D39" s="6" t="s">
        <v>19</v>
      </c>
      <c r="E39">
        <v>0.24</v>
      </c>
      <c r="F39">
        <f t="shared" si="0"/>
        <v>2021</v>
      </c>
    </row>
    <row r="40" spans="1:6" x14ac:dyDescent="0.25">
      <c r="A40" s="6" t="s">
        <v>7</v>
      </c>
      <c r="B40" s="6" t="s">
        <v>17</v>
      </c>
      <c r="C40" s="6" t="s">
        <v>36</v>
      </c>
      <c r="D40" s="6" t="s">
        <v>21</v>
      </c>
      <c r="E40">
        <v>0.246</v>
      </c>
      <c r="F40">
        <f t="shared" si="0"/>
        <v>2022</v>
      </c>
    </row>
    <row r="41" spans="1:6" x14ac:dyDescent="0.25">
      <c r="A41" s="6" t="s">
        <v>7</v>
      </c>
      <c r="B41" s="6" t="s">
        <v>17</v>
      </c>
      <c r="C41" s="6" t="s">
        <v>36</v>
      </c>
      <c r="D41" s="6" t="s">
        <v>30</v>
      </c>
      <c r="E41">
        <v>0.109</v>
      </c>
      <c r="F41">
        <f t="shared" si="0"/>
        <v>2022</v>
      </c>
    </row>
    <row r="42" spans="1:6" x14ac:dyDescent="0.25">
      <c r="A42" s="6" t="s">
        <v>7</v>
      </c>
      <c r="B42" s="6" t="s">
        <v>17</v>
      </c>
      <c r="C42" s="6" t="s">
        <v>36</v>
      </c>
      <c r="D42" s="6" t="s">
        <v>28</v>
      </c>
      <c r="E42">
        <v>0.251</v>
      </c>
      <c r="F42">
        <f t="shared" si="0"/>
        <v>2022</v>
      </c>
    </row>
    <row r="43" spans="1:6" x14ac:dyDescent="0.25">
      <c r="A43" s="6" t="s">
        <v>7</v>
      </c>
      <c r="B43" s="6" t="s">
        <v>17</v>
      </c>
      <c r="C43" s="6" t="s">
        <v>36</v>
      </c>
      <c r="D43" s="6" t="s">
        <v>19</v>
      </c>
      <c r="E43">
        <v>9.8000000000000004E-2</v>
      </c>
      <c r="F43">
        <f t="shared" si="0"/>
        <v>2022</v>
      </c>
    </row>
    <row r="44" spans="1:6" x14ac:dyDescent="0.25">
      <c r="A44" s="6" t="s">
        <v>7</v>
      </c>
      <c r="B44" s="6" t="s">
        <v>17</v>
      </c>
      <c r="C44" s="6" t="s">
        <v>37</v>
      </c>
      <c r="D44" s="6" t="s">
        <v>21</v>
      </c>
      <c r="E44">
        <v>0.21199999999999999</v>
      </c>
      <c r="F44">
        <f t="shared" si="0"/>
        <v>2023</v>
      </c>
    </row>
    <row r="45" spans="1:6" x14ac:dyDescent="0.25">
      <c r="A45" s="6" t="s">
        <v>7</v>
      </c>
      <c r="B45" s="6" t="s">
        <v>17</v>
      </c>
      <c r="C45" s="6" t="s">
        <v>37</v>
      </c>
      <c r="D45" s="6" t="s">
        <v>30</v>
      </c>
      <c r="E45">
        <v>7.0000000000000007E-2</v>
      </c>
      <c r="F45">
        <f t="shared" si="0"/>
        <v>2023</v>
      </c>
    </row>
    <row r="46" spans="1:6" x14ac:dyDescent="0.25">
      <c r="A46" s="6" t="s">
        <v>7</v>
      </c>
      <c r="B46" s="6" t="s">
        <v>17</v>
      </c>
      <c r="C46" s="6" t="s">
        <v>37</v>
      </c>
      <c r="D46" s="6" t="s">
        <v>28</v>
      </c>
      <c r="E46">
        <v>0.27</v>
      </c>
      <c r="F46">
        <f t="shared" si="0"/>
        <v>2023</v>
      </c>
    </row>
    <row r="47" spans="1:6" x14ac:dyDescent="0.25">
      <c r="A47" s="6" t="s">
        <v>7</v>
      </c>
      <c r="B47" s="6" t="s">
        <v>17</v>
      </c>
      <c r="C47" s="6" t="s">
        <v>18</v>
      </c>
      <c r="D47" s="6" t="s">
        <v>21</v>
      </c>
      <c r="E47">
        <v>0.20799999999999999</v>
      </c>
      <c r="F47">
        <f t="shared" si="0"/>
        <v>2024</v>
      </c>
    </row>
    <row r="48" spans="1:6" x14ac:dyDescent="0.25">
      <c r="A48" s="6" t="s">
        <v>7</v>
      </c>
      <c r="B48" s="6" t="s">
        <v>17</v>
      </c>
      <c r="C48" s="6" t="s">
        <v>18</v>
      </c>
      <c r="D48" s="6" t="s">
        <v>30</v>
      </c>
      <c r="E48">
        <v>0.106</v>
      </c>
      <c r="F48">
        <f t="shared" si="0"/>
        <v>2024</v>
      </c>
    </row>
    <row r="49" spans="1:6" x14ac:dyDescent="0.25">
      <c r="A49" s="6" t="s">
        <v>7</v>
      </c>
      <c r="B49" s="6" t="s">
        <v>17</v>
      </c>
      <c r="C49" s="6" t="s">
        <v>18</v>
      </c>
      <c r="D49" s="6" t="s">
        <v>28</v>
      </c>
      <c r="E49">
        <v>0.26900000000000002</v>
      </c>
      <c r="F49">
        <f t="shared" si="0"/>
        <v>2024</v>
      </c>
    </row>
    <row r="50" spans="1:6" x14ac:dyDescent="0.25">
      <c r="A50" s="6" t="s">
        <v>7</v>
      </c>
      <c r="B50" s="6" t="s">
        <v>17</v>
      </c>
      <c r="C50" s="6" t="s">
        <v>20</v>
      </c>
      <c r="D50" s="6" t="s">
        <v>30</v>
      </c>
      <c r="E50">
        <v>0.13200000000000001</v>
      </c>
      <c r="F50">
        <f t="shared" si="0"/>
        <v>2025</v>
      </c>
    </row>
    <row r="51" spans="1:6" x14ac:dyDescent="0.25">
      <c r="A51" s="6" t="s">
        <v>7</v>
      </c>
      <c r="B51" s="6" t="s">
        <v>17</v>
      </c>
      <c r="C51" s="6" t="s">
        <v>20</v>
      </c>
      <c r="D51" s="6" t="s">
        <v>28</v>
      </c>
      <c r="E51">
        <v>0.29099999999999998</v>
      </c>
      <c r="F51">
        <f t="shared" si="0"/>
        <v>2025</v>
      </c>
    </row>
    <row r="52" spans="1:6" x14ac:dyDescent="0.25">
      <c r="A52" s="6" t="s">
        <v>7</v>
      </c>
      <c r="B52" s="6" t="s">
        <v>17</v>
      </c>
      <c r="C52" s="6" t="s">
        <v>22</v>
      </c>
      <c r="D52" s="6" t="s">
        <v>30</v>
      </c>
      <c r="E52">
        <v>0.112</v>
      </c>
      <c r="F52">
        <f t="shared" si="0"/>
        <v>2026</v>
      </c>
    </row>
    <row r="53" spans="1:6" x14ac:dyDescent="0.25">
      <c r="A53" s="6" t="s">
        <v>7</v>
      </c>
      <c r="B53" s="6" t="s">
        <v>17</v>
      </c>
      <c r="C53" s="6" t="s">
        <v>22</v>
      </c>
      <c r="D53" s="6" t="s">
        <v>28</v>
      </c>
      <c r="E53">
        <v>0.28499999999999998</v>
      </c>
      <c r="F53">
        <f t="shared" si="0"/>
        <v>2026</v>
      </c>
    </row>
    <row r="54" spans="1:6" x14ac:dyDescent="0.25">
      <c r="A54" s="6" t="s">
        <v>7</v>
      </c>
      <c r="B54" s="6" t="s">
        <v>17</v>
      </c>
      <c r="C54" s="6" t="s">
        <v>23</v>
      </c>
      <c r="D54" s="6" t="s">
        <v>30</v>
      </c>
      <c r="E54">
        <v>0.13200000000000001</v>
      </c>
      <c r="F54">
        <f t="shared" si="0"/>
        <v>2027</v>
      </c>
    </row>
    <row r="55" spans="1:6" x14ac:dyDescent="0.25">
      <c r="A55" s="6" t="s">
        <v>7</v>
      </c>
      <c r="B55" s="6" t="s">
        <v>17</v>
      </c>
      <c r="C55" s="6" t="s">
        <v>23</v>
      </c>
      <c r="D55" s="6" t="s">
        <v>28</v>
      </c>
      <c r="E55">
        <v>0.34100000000000003</v>
      </c>
      <c r="F55">
        <f t="shared" si="0"/>
        <v>2027</v>
      </c>
    </row>
    <row r="56" spans="1:6" x14ac:dyDescent="0.25">
      <c r="A56" s="6" t="s">
        <v>7</v>
      </c>
      <c r="B56" s="6" t="s">
        <v>17</v>
      </c>
      <c r="C56" s="6" t="s">
        <v>24</v>
      </c>
      <c r="D56" s="6" t="s">
        <v>21</v>
      </c>
      <c r="E56">
        <v>0.24</v>
      </c>
      <c r="F56">
        <f t="shared" si="0"/>
        <v>2028</v>
      </c>
    </row>
    <row r="57" spans="1:6" x14ac:dyDescent="0.25">
      <c r="A57" s="6" t="s">
        <v>7</v>
      </c>
      <c r="B57" s="6" t="s">
        <v>17</v>
      </c>
      <c r="C57" s="6" t="s">
        <v>24</v>
      </c>
      <c r="D57" s="6" t="s">
        <v>30</v>
      </c>
      <c r="E57">
        <v>0.13200000000000001</v>
      </c>
      <c r="F57">
        <f t="shared" si="0"/>
        <v>2028</v>
      </c>
    </row>
    <row r="58" spans="1:6" x14ac:dyDescent="0.25">
      <c r="A58" s="6" t="s">
        <v>7</v>
      </c>
      <c r="B58" s="6" t="s">
        <v>17</v>
      </c>
      <c r="C58" s="6" t="s">
        <v>24</v>
      </c>
      <c r="D58" s="6" t="s">
        <v>28</v>
      </c>
      <c r="E58">
        <v>0.35499999999999998</v>
      </c>
      <c r="F58">
        <f t="shared" si="0"/>
        <v>2028</v>
      </c>
    </row>
    <row r="59" spans="1:6" x14ac:dyDescent="0.25">
      <c r="A59" s="6" t="s">
        <v>7</v>
      </c>
      <c r="B59" s="6" t="s">
        <v>17</v>
      </c>
      <c r="C59" s="6" t="s">
        <v>25</v>
      </c>
      <c r="D59" s="6" t="s">
        <v>21</v>
      </c>
      <c r="E59">
        <v>0.24</v>
      </c>
      <c r="F59">
        <f t="shared" si="0"/>
        <v>2029</v>
      </c>
    </row>
    <row r="60" spans="1:6" x14ac:dyDescent="0.25">
      <c r="A60" s="6" t="s">
        <v>7</v>
      </c>
      <c r="B60" s="6" t="s">
        <v>17</v>
      </c>
      <c r="C60" s="6" t="s">
        <v>25</v>
      </c>
      <c r="D60" s="6" t="s">
        <v>30</v>
      </c>
      <c r="E60">
        <v>0.121</v>
      </c>
      <c r="F60">
        <f t="shared" si="0"/>
        <v>2029</v>
      </c>
    </row>
    <row r="61" spans="1:6" x14ac:dyDescent="0.25">
      <c r="A61" s="6" t="s">
        <v>7</v>
      </c>
      <c r="B61" s="6" t="s">
        <v>17</v>
      </c>
      <c r="C61" s="6" t="s">
        <v>25</v>
      </c>
      <c r="D61" s="6" t="s">
        <v>28</v>
      </c>
      <c r="E61">
        <v>0.34300000000000003</v>
      </c>
      <c r="F61">
        <f t="shared" si="0"/>
        <v>2029</v>
      </c>
    </row>
    <row r="62" spans="1:6" x14ac:dyDescent="0.25">
      <c r="A62" s="6" t="s">
        <v>7</v>
      </c>
      <c r="B62" s="6" t="s">
        <v>17</v>
      </c>
      <c r="C62" s="6" t="s">
        <v>26</v>
      </c>
      <c r="D62" s="6" t="s">
        <v>30</v>
      </c>
      <c r="E62">
        <v>0.12</v>
      </c>
      <c r="F62">
        <f t="shared" si="0"/>
        <v>2030</v>
      </c>
    </row>
    <row r="63" spans="1:6" x14ac:dyDescent="0.25">
      <c r="A63" s="6" t="s">
        <v>7</v>
      </c>
      <c r="B63" s="6" t="s">
        <v>17</v>
      </c>
      <c r="C63" s="6" t="s">
        <v>26</v>
      </c>
      <c r="D63" s="6" t="s">
        <v>28</v>
      </c>
      <c r="E63">
        <v>0.36099999999999999</v>
      </c>
      <c r="F63">
        <f t="shared" si="0"/>
        <v>2030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opLeftCell="A13" workbookViewId="0">
      <selection activeCell="C20" sqref="C20:C23"/>
    </sheetView>
  </sheetViews>
  <sheetFormatPr defaultRowHeight="15" x14ac:dyDescent="0.25"/>
  <cols>
    <col min="1" max="1" width="30.5703125" customWidth="1"/>
    <col min="2" max="2" width="21.28515625" customWidth="1"/>
    <col min="3" max="3" width="21.140625" customWidth="1"/>
    <col min="4" max="5" width="6.85546875" customWidth="1"/>
    <col min="6" max="6" width="9.5703125" customWidth="1"/>
    <col min="7" max="7" width="10.7109375" bestFit="1" customWidth="1"/>
  </cols>
  <sheetData>
    <row r="1" spans="1:5" s="4" customFormat="1" x14ac:dyDescent="0.25">
      <c r="A1" s="4" t="s">
        <v>47</v>
      </c>
    </row>
    <row r="2" spans="1:5" x14ac:dyDescent="0.25">
      <c r="B2" t="s">
        <v>48</v>
      </c>
      <c r="C2" t="s">
        <v>49</v>
      </c>
      <c r="D2" t="s">
        <v>50</v>
      </c>
    </row>
    <row r="3" spans="1:5" x14ac:dyDescent="0.25">
      <c r="A3" t="s">
        <v>51</v>
      </c>
      <c r="B3">
        <v>18.251314640368239</v>
      </c>
      <c r="C3">
        <v>14.731</v>
      </c>
      <c r="D3">
        <v>32.982314640368237</v>
      </c>
      <c r="E3" t="s">
        <v>52</v>
      </c>
    </row>
    <row r="4" spans="1:5" x14ac:dyDescent="0.25">
      <c r="A4" t="s">
        <v>6</v>
      </c>
      <c r="B4">
        <v>25.339599999999997</v>
      </c>
      <c r="C4">
        <v>0</v>
      </c>
      <c r="D4">
        <v>25.339599999999997</v>
      </c>
    </row>
    <row r="5" spans="1:5" x14ac:dyDescent="0.25">
      <c r="A5" t="s">
        <v>7</v>
      </c>
      <c r="B5">
        <v>33.628077527738441</v>
      </c>
      <c r="C5">
        <v>0</v>
      </c>
      <c r="D5">
        <v>33.628077527738441</v>
      </c>
    </row>
    <row r="6" spans="1:5" x14ac:dyDescent="0.25">
      <c r="A6" t="s">
        <v>8</v>
      </c>
      <c r="B6">
        <v>1.5717268E-2</v>
      </c>
      <c r="C6">
        <v>0</v>
      </c>
      <c r="D6">
        <v>1.5717268E-2</v>
      </c>
    </row>
    <row r="8" spans="1:5" s="4" customFormat="1" x14ac:dyDescent="0.25">
      <c r="A8" s="4" t="s">
        <v>53</v>
      </c>
    </row>
    <row r="10" spans="1:5" x14ac:dyDescent="0.25">
      <c r="A10" s="7" t="s">
        <v>54</v>
      </c>
      <c r="B10" s="7" t="s">
        <v>45</v>
      </c>
    </row>
    <row r="11" spans="1:5" x14ac:dyDescent="0.25">
      <c r="A11" s="7" t="s">
        <v>43</v>
      </c>
      <c r="B11" t="s">
        <v>55</v>
      </c>
      <c r="C11" t="s">
        <v>56</v>
      </c>
      <c r="D11" t="s">
        <v>57</v>
      </c>
      <c r="E11" t="s">
        <v>58</v>
      </c>
    </row>
    <row r="12" spans="1:5" x14ac:dyDescent="0.25">
      <c r="A12" s="3" t="s">
        <v>51</v>
      </c>
      <c r="B12" s="9">
        <v>0.17855518446803822</v>
      </c>
      <c r="C12" s="9">
        <v>0</v>
      </c>
      <c r="D12" s="9">
        <v>0.82144481553196169</v>
      </c>
      <c r="E12" s="9">
        <v>0</v>
      </c>
    </row>
    <row r="13" spans="1:5" x14ac:dyDescent="0.25">
      <c r="A13" s="3" t="s">
        <v>7</v>
      </c>
      <c r="B13" s="9">
        <v>0.36190353638337336</v>
      </c>
      <c r="C13" s="9">
        <v>0.21594386043636729</v>
      </c>
      <c r="D13" s="9">
        <v>0.38365866212658117</v>
      </c>
      <c r="E13" s="9">
        <v>3.8493941053678121E-2</v>
      </c>
    </row>
    <row r="14" spans="1:5" x14ac:dyDescent="0.25">
      <c r="A14" s="3" t="s">
        <v>6</v>
      </c>
      <c r="B14" s="9">
        <v>8.3199528935825703E-2</v>
      </c>
      <c r="C14" s="9">
        <v>9.6230123572563792E-3</v>
      </c>
      <c r="D14" s="9">
        <v>0.37668777550302734</v>
      </c>
      <c r="E14" s="9">
        <v>0.53048968320389067</v>
      </c>
    </row>
    <row r="16" spans="1:5" s="4" customFormat="1" x14ac:dyDescent="0.25">
      <c r="A16" s="4" t="s">
        <v>59</v>
      </c>
    </row>
    <row r="17" spans="1:5" x14ac:dyDescent="0.25">
      <c r="A17" t="s">
        <v>60</v>
      </c>
      <c r="B17" t="s">
        <v>61</v>
      </c>
      <c r="C17" s="10" t="s">
        <v>62</v>
      </c>
      <c r="D17" t="s">
        <v>63</v>
      </c>
    </row>
    <row r="18" spans="1:5" x14ac:dyDescent="0.25">
      <c r="A18" t="s">
        <v>64</v>
      </c>
      <c r="B18" s="3" t="s">
        <v>51</v>
      </c>
      <c r="C18">
        <v>5.8891632747938285</v>
      </c>
      <c r="D18">
        <v>0</v>
      </c>
    </row>
    <row r="19" spans="1:5" x14ac:dyDescent="0.25">
      <c r="A19" t="s">
        <v>64</v>
      </c>
      <c r="B19" s="3" t="s">
        <v>7</v>
      </c>
      <c r="C19">
        <v>12.170120179062788</v>
      </c>
      <c r="D19">
        <v>1</v>
      </c>
    </row>
    <row r="20" spans="1:5" x14ac:dyDescent="0.25">
      <c r="A20" s="11" t="s">
        <v>55</v>
      </c>
      <c r="B20" s="3" t="s">
        <v>6</v>
      </c>
      <c r="C20">
        <v>2.1082427834222486</v>
      </c>
      <c r="D20">
        <v>0</v>
      </c>
    </row>
    <row r="21" spans="1:5" x14ac:dyDescent="0.25">
      <c r="A21" s="12" t="s">
        <v>58</v>
      </c>
      <c r="B21" s="3" t="s">
        <v>51</v>
      </c>
      <c r="C21">
        <v>0</v>
      </c>
      <c r="D21">
        <v>0</v>
      </c>
    </row>
    <row r="22" spans="1:5" x14ac:dyDescent="0.25">
      <c r="A22" t="s">
        <v>58</v>
      </c>
      <c r="B22" s="3" t="s">
        <v>7</v>
      </c>
      <c r="C22">
        <v>1.2944772341012813</v>
      </c>
      <c r="D22">
        <v>1</v>
      </c>
    </row>
    <row r="23" spans="1:5" x14ac:dyDescent="0.25">
      <c r="A23" t="s">
        <v>58</v>
      </c>
      <c r="B23" s="3" t="s">
        <v>6</v>
      </c>
      <c r="C23">
        <v>13.442396376513306</v>
      </c>
      <c r="D23">
        <v>0</v>
      </c>
    </row>
    <row r="24" spans="1:5" x14ac:dyDescent="0.25">
      <c r="A24" t="s">
        <v>56</v>
      </c>
      <c r="B24" s="3" t="s">
        <v>51</v>
      </c>
      <c r="C24">
        <v>0</v>
      </c>
      <c r="D24">
        <v>0</v>
      </c>
    </row>
    <row r="25" spans="1:5" x14ac:dyDescent="0.25">
      <c r="A25" t="s">
        <v>56</v>
      </c>
      <c r="B25" s="3" t="s">
        <v>7</v>
      </c>
      <c r="C25">
        <v>7.2617768803932892</v>
      </c>
      <c r="D25">
        <v>1</v>
      </c>
    </row>
    <row r="26" spans="1:5" x14ac:dyDescent="0.25">
      <c r="A26" t="s">
        <v>56</v>
      </c>
      <c r="B26" s="3" t="s">
        <v>6</v>
      </c>
      <c r="C26">
        <v>0.24384328392793372</v>
      </c>
      <c r="D26">
        <v>0</v>
      </c>
    </row>
    <row r="27" spans="1:5" x14ac:dyDescent="0.25">
      <c r="A27" s="11" t="s">
        <v>57</v>
      </c>
      <c r="B27" s="3" t="s">
        <v>51</v>
      </c>
      <c r="C27">
        <v>27.093151365574407</v>
      </c>
      <c r="D27">
        <v>0</v>
      </c>
    </row>
    <row r="28" spans="1:5" x14ac:dyDescent="0.25">
      <c r="A28" s="11" t="s">
        <v>57</v>
      </c>
      <c r="B28" s="3" t="s">
        <v>7</v>
      </c>
      <c r="C28">
        <v>12.901703234181079</v>
      </c>
      <c r="D28">
        <v>1</v>
      </c>
    </row>
    <row r="29" spans="1:5" x14ac:dyDescent="0.25">
      <c r="A29" s="11" t="s">
        <v>57</v>
      </c>
      <c r="B29" s="3" t="s">
        <v>6</v>
      </c>
      <c r="C29">
        <v>9.5451175561365105</v>
      </c>
      <c r="D29">
        <v>0</v>
      </c>
    </row>
    <row r="30" spans="1:5" x14ac:dyDescent="0.25">
      <c r="B30" s="1"/>
    </row>
    <row r="31" spans="1:5" s="4" customFormat="1" x14ac:dyDescent="0.25">
      <c r="A31" s="4" t="s">
        <v>65</v>
      </c>
      <c r="B31" s="13"/>
    </row>
    <row r="32" spans="1:5" x14ac:dyDescent="0.25">
      <c r="B32" s="1" t="s">
        <v>66</v>
      </c>
      <c r="C32" t="s">
        <v>66</v>
      </c>
      <c r="D32" t="s">
        <v>63</v>
      </c>
      <c r="E32" t="s">
        <v>67</v>
      </c>
    </row>
    <row r="33" spans="1:6" x14ac:dyDescent="0.25">
      <c r="A33" s="11" t="s">
        <v>64</v>
      </c>
      <c r="B33" s="14">
        <v>2.1082427834222486</v>
      </c>
      <c r="C33">
        <v>18.059283453856615</v>
      </c>
      <c r="D33">
        <v>1</v>
      </c>
      <c r="E33">
        <v>0.60345131256439422</v>
      </c>
      <c r="F33">
        <v>20.167526237278864</v>
      </c>
    </row>
    <row r="34" spans="1:6" x14ac:dyDescent="0.25">
      <c r="A34" t="s">
        <v>12</v>
      </c>
      <c r="B34">
        <v>9.5451175561365105</v>
      </c>
      <c r="C34">
        <v>27.093151365574407</v>
      </c>
      <c r="D34">
        <v>0</v>
      </c>
      <c r="E34">
        <v>0</v>
      </c>
      <c r="F34">
        <v>36.638268921710917</v>
      </c>
    </row>
    <row r="35" spans="1:6" x14ac:dyDescent="0.25">
      <c r="A35" s="12" t="s">
        <v>0</v>
      </c>
      <c r="B35" s="15">
        <v>0</v>
      </c>
      <c r="C35" s="15">
        <v>0</v>
      </c>
      <c r="D35">
        <v>0</v>
      </c>
      <c r="E35">
        <v>0</v>
      </c>
      <c r="F35">
        <v>0</v>
      </c>
    </row>
    <row r="36" spans="1:6" x14ac:dyDescent="0.25">
      <c r="A36" s="12" t="s">
        <v>1</v>
      </c>
      <c r="B36" s="15">
        <v>0</v>
      </c>
      <c r="C36" s="15">
        <v>0</v>
      </c>
      <c r="D36">
        <v>0</v>
      </c>
      <c r="E36">
        <v>0</v>
      </c>
      <c r="F36">
        <v>0</v>
      </c>
    </row>
    <row r="37" spans="1:6" x14ac:dyDescent="0.25">
      <c r="A37" t="s">
        <v>15</v>
      </c>
      <c r="B37" s="15">
        <v>0</v>
      </c>
      <c r="C37" s="15">
        <v>0</v>
      </c>
      <c r="D37">
        <v>0</v>
      </c>
      <c r="E37">
        <v>0</v>
      </c>
      <c r="F37">
        <v>0</v>
      </c>
    </row>
    <row r="38" spans="1:6" x14ac:dyDescent="0.25">
      <c r="A38" t="s">
        <v>68</v>
      </c>
      <c r="B38">
        <v>1.5717268E-2</v>
      </c>
      <c r="C38">
        <v>0</v>
      </c>
      <c r="D38">
        <v>0</v>
      </c>
      <c r="E38">
        <v>0</v>
      </c>
      <c r="F38">
        <v>1.5717268E-2</v>
      </c>
    </row>
    <row r="39" spans="1:6" x14ac:dyDescent="0.25">
      <c r="A39" t="s">
        <v>2</v>
      </c>
      <c r="B39" s="15">
        <v>0</v>
      </c>
      <c r="C39" s="15">
        <v>0</v>
      </c>
      <c r="D39">
        <v>0</v>
      </c>
      <c r="E39">
        <v>0</v>
      </c>
      <c r="F39">
        <v>0</v>
      </c>
    </row>
    <row r="40" spans="1:6" x14ac:dyDescent="0.25">
      <c r="A40" t="s">
        <v>3</v>
      </c>
      <c r="B40" s="15">
        <v>0</v>
      </c>
      <c r="C40" s="15">
        <v>0</v>
      </c>
      <c r="D40">
        <v>0</v>
      </c>
      <c r="E40">
        <v>0</v>
      </c>
      <c r="F40">
        <v>0</v>
      </c>
    </row>
    <row r="41" spans="1:6" x14ac:dyDescent="0.25">
      <c r="A41" t="s">
        <v>4</v>
      </c>
      <c r="B41" s="15">
        <v>0</v>
      </c>
      <c r="C41" s="15">
        <v>0</v>
      </c>
      <c r="D41">
        <v>0</v>
      </c>
      <c r="E41">
        <v>0</v>
      </c>
      <c r="F41">
        <v>0</v>
      </c>
    </row>
    <row r="42" spans="1:6" x14ac:dyDescent="0.25">
      <c r="A42" s="11" t="s">
        <v>69</v>
      </c>
      <c r="B42">
        <v>0.24384328392793372</v>
      </c>
      <c r="C42">
        <v>7.2617768803932892</v>
      </c>
      <c r="D42">
        <v>1</v>
      </c>
      <c r="E42">
        <v>0.96751190726556224</v>
      </c>
      <c r="F42">
        <v>7.5056201643212228</v>
      </c>
    </row>
    <row r="43" spans="1:6" x14ac:dyDescent="0.25">
      <c r="A43" t="s">
        <v>13</v>
      </c>
      <c r="B43">
        <v>12.901703234181079</v>
      </c>
      <c r="C43">
        <v>0</v>
      </c>
      <c r="D43">
        <v>1</v>
      </c>
      <c r="E43">
        <v>1</v>
      </c>
      <c r="F43">
        <v>12.901703234181079</v>
      </c>
    </row>
    <row r="44" spans="1:6" x14ac:dyDescent="0.25">
      <c r="A44" s="11" t="s">
        <v>70</v>
      </c>
      <c r="B44">
        <v>13.442396376513306</v>
      </c>
      <c r="C44">
        <v>1.2944772341012813</v>
      </c>
      <c r="D44">
        <v>1</v>
      </c>
      <c r="E44">
        <v>8.7839338811245754E-2</v>
      </c>
      <c r="F44">
        <v>14.736873610614587</v>
      </c>
    </row>
    <row r="45" spans="1:6" x14ac:dyDescent="0.25">
      <c r="A45" t="s">
        <v>14</v>
      </c>
      <c r="B45">
        <v>0</v>
      </c>
      <c r="C45">
        <v>0</v>
      </c>
      <c r="D45">
        <v>0</v>
      </c>
      <c r="E45">
        <v>0</v>
      </c>
      <c r="F45">
        <v>0</v>
      </c>
    </row>
    <row r="48" spans="1:6" x14ac:dyDescent="0.25">
      <c r="A48" s="2" t="s">
        <v>9</v>
      </c>
    </row>
    <row r="49" spans="1:1" x14ac:dyDescent="0.25">
      <c r="A49" t="s">
        <v>71</v>
      </c>
    </row>
    <row r="50" spans="1:1" x14ac:dyDescent="0.25">
      <c r="A50" t="s">
        <v>72</v>
      </c>
    </row>
    <row r="51" spans="1:1" x14ac:dyDescent="0.25">
      <c r="A51" t="s">
        <v>73</v>
      </c>
    </row>
    <row r="52" spans="1:1" x14ac:dyDescent="0.25">
      <c r="A52" t="s">
        <v>74</v>
      </c>
    </row>
    <row r="53" spans="1:1" x14ac:dyDescent="0.25">
      <c r="A53" t="s">
        <v>75</v>
      </c>
    </row>
    <row r="54" spans="1:1" x14ac:dyDescent="0.25">
      <c r="A54" t="s">
        <v>76</v>
      </c>
    </row>
    <row r="55" spans="1:1" x14ac:dyDescent="0.25">
      <c r="A55" t="s">
        <v>77</v>
      </c>
    </row>
    <row r="56" spans="1:1" x14ac:dyDescent="0.25">
      <c r="A56" t="s">
        <v>78</v>
      </c>
    </row>
    <row r="57" spans="1:1" x14ac:dyDescent="0.25">
      <c r="A57" t="s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6"/>
  <sheetViews>
    <sheetView workbookViewId="0">
      <selection activeCell="A20" sqref="A20"/>
    </sheetView>
  </sheetViews>
  <sheetFormatPr defaultRowHeight="15" x14ac:dyDescent="0.25"/>
  <cols>
    <col min="1" max="1" width="19.7109375" customWidth="1"/>
    <col min="2" max="2" width="15.28515625" bestFit="1" customWidth="1"/>
    <col min="3" max="17" width="5.85546875" customWidth="1"/>
    <col min="18" max="18" width="10.7109375" bestFit="1" customWidth="1"/>
  </cols>
  <sheetData>
    <row r="1" spans="1:34" x14ac:dyDescent="0.25">
      <c r="E1">
        <f>MAX(0,'Start Year Capacity'!$C$25-'Retirement Schedule'!E2)</f>
        <v>6.4177768803932889</v>
      </c>
      <c r="F1">
        <f>MAX(0,'Start Year Capacity'!$C$25-'Retirement Schedule'!F2)</f>
        <v>5.5047768803932886</v>
      </c>
      <c r="G1">
        <f>MAX(0,'Start Year Capacity'!$C$25-'Retirement Schedule'!G2)</f>
        <v>4.6637768803932893</v>
      </c>
      <c r="H1">
        <f>MAX(0,'Start Year Capacity'!$C$25-'Retirement Schedule'!H2)</f>
        <v>3.8177768803932892</v>
      </c>
      <c r="I1">
        <f>MAX(0,'Start Year Capacity'!$C$25-'Retirement Schedule'!I2)</f>
        <v>3.1137768803932895</v>
      </c>
      <c r="J1">
        <f>MAX(0,'Start Year Capacity'!$C$25-'Retirement Schedule'!J2)</f>
        <v>2.5617768803932899</v>
      </c>
      <c r="K1">
        <f>MAX(0,'Start Year Capacity'!$C$25-'Retirement Schedule'!K2)</f>
        <v>1.9787768803932897</v>
      </c>
      <c r="L1">
        <f>MAX(0,'Start Year Capacity'!$C$25-'Retirement Schedule'!L2)</f>
        <v>1.5557768803932897</v>
      </c>
      <c r="M1">
        <f>MAX(0,'Start Year Capacity'!$C$25-'Retirement Schedule'!M2)</f>
        <v>1.1587768803932894</v>
      </c>
      <c r="N1">
        <f>MAX(0,'Start Year Capacity'!$C$25-'Retirement Schedule'!N2)</f>
        <v>0.68577688039328955</v>
      </c>
      <c r="O1">
        <f>MAX(0,'Start Year Capacity'!$C$25-'Retirement Schedule'!O2)</f>
        <v>0</v>
      </c>
      <c r="P1">
        <f>MAX(0,'Start Year Capacity'!$C$25-'Retirement Schedule'!P2)</f>
        <v>0</v>
      </c>
    </row>
    <row r="2" spans="1:34" x14ac:dyDescent="0.25">
      <c r="E2">
        <f>SUM($E$5:E5)</f>
        <v>0.84399999999999997</v>
      </c>
      <c r="F2">
        <f>SUM($E$5:F5)</f>
        <v>1.7570000000000001</v>
      </c>
      <c r="G2">
        <f>SUM($E$5:G5)</f>
        <v>2.5979999999999999</v>
      </c>
      <c r="H2">
        <f>SUM($E$5:H5)</f>
        <v>3.444</v>
      </c>
      <c r="I2">
        <f>SUM($E$5:I5)</f>
        <v>4.1479999999999997</v>
      </c>
      <c r="J2">
        <f>SUM($E$5:J5)</f>
        <v>4.6999999999999993</v>
      </c>
      <c r="K2">
        <f>SUM($E$5:K5)</f>
        <v>5.2829999999999995</v>
      </c>
      <c r="L2">
        <f>SUM($E$5:L5)</f>
        <v>5.7059999999999995</v>
      </c>
      <c r="M2">
        <f>SUM($E$5:M5)</f>
        <v>6.1029999999999998</v>
      </c>
      <c r="N2">
        <f>SUM($E$5:N5)</f>
        <v>6.5759999999999996</v>
      </c>
      <c r="O2">
        <f>SUM($E$5:O5)</f>
        <v>7.3029999999999999</v>
      </c>
      <c r="P2">
        <f>SUM($E$5:P5)</f>
        <v>8.0069999999999997</v>
      </c>
      <c r="Q2">
        <f>SUM($E$5:Q5)</f>
        <v>8.4879999999999995</v>
      </c>
    </row>
    <row r="3" spans="1:34" x14ac:dyDescent="0.25">
      <c r="A3" s="7" t="s">
        <v>46</v>
      </c>
      <c r="B3" s="7" t="s">
        <v>45</v>
      </c>
    </row>
    <row r="4" spans="1:34" x14ac:dyDescent="0.25">
      <c r="A4" s="7" t="s">
        <v>43</v>
      </c>
      <c r="B4">
        <v>2015</v>
      </c>
      <c r="C4">
        <v>2016</v>
      </c>
      <c r="D4">
        <v>2017</v>
      </c>
      <c r="E4">
        <v>2018</v>
      </c>
      <c r="F4">
        <v>2019</v>
      </c>
      <c r="G4">
        <v>2020</v>
      </c>
      <c r="H4">
        <v>2021</v>
      </c>
      <c r="I4">
        <v>2022</v>
      </c>
      <c r="J4">
        <v>2023</v>
      </c>
      <c r="K4">
        <v>2024</v>
      </c>
      <c r="L4">
        <v>2025</v>
      </c>
      <c r="M4">
        <v>2026</v>
      </c>
      <c r="N4">
        <v>2027</v>
      </c>
      <c r="O4">
        <v>2028</v>
      </c>
      <c r="P4">
        <v>2029</v>
      </c>
      <c r="Q4">
        <v>2030</v>
      </c>
      <c r="R4" t="s">
        <v>44</v>
      </c>
    </row>
    <row r="5" spans="1:34" x14ac:dyDescent="0.25">
      <c r="A5" s="3" t="s">
        <v>7</v>
      </c>
      <c r="B5" s="8">
        <v>0.67700000000000005</v>
      </c>
      <c r="C5" s="8">
        <v>0.77699999999999991</v>
      </c>
      <c r="D5" s="8">
        <v>0.81499999999999995</v>
      </c>
      <c r="E5" s="8">
        <v>0.84399999999999997</v>
      </c>
      <c r="F5" s="8">
        <v>0.91300000000000003</v>
      </c>
      <c r="G5" s="8">
        <v>0.84099999999999997</v>
      </c>
      <c r="H5" s="8">
        <v>0.84599999999999997</v>
      </c>
      <c r="I5" s="8">
        <v>0.70399999999999996</v>
      </c>
      <c r="J5" s="8">
        <v>0.55200000000000005</v>
      </c>
      <c r="K5" s="8">
        <v>0.58299999999999996</v>
      </c>
      <c r="L5" s="8">
        <v>0.42299999999999999</v>
      </c>
      <c r="M5" s="8">
        <v>0.39699999999999996</v>
      </c>
      <c r="N5" s="8">
        <v>0.47300000000000003</v>
      </c>
      <c r="O5" s="8">
        <v>0.72699999999999998</v>
      </c>
      <c r="P5" s="8">
        <v>0.70399999999999996</v>
      </c>
      <c r="Q5" s="8">
        <v>0.48099999999999998</v>
      </c>
      <c r="R5" s="8">
        <v>10.757000000000001</v>
      </c>
    </row>
    <row r="6" spans="1:34" x14ac:dyDescent="0.25">
      <c r="A6" s="3" t="s">
        <v>16</v>
      </c>
      <c r="B6" s="8"/>
      <c r="C6" s="8"/>
      <c r="D6" s="8"/>
      <c r="E6" s="8"/>
      <c r="F6" s="8"/>
      <c r="G6" s="8"/>
      <c r="H6" s="8"/>
      <c r="I6" s="8"/>
      <c r="J6" s="8"/>
      <c r="K6" s="8">
        <v>0.43</v>
      </c>
      <c r="L6" s="8">
        <v>0.69</v>
      </c>
      <c r="M6" s="8">
        <v>0.69</v>
      </c>
      <c r="N6" s="8">
        <v>0.69</v>
      </c>
      <c r="O6" s="8">
        <v>0.625</v>
      </c>
      <c r="P6" s="8">
        <v>0.625</v>
      </c>
      <c r="Q6" s="8">
        <v>0.88500000000000001</v>
      </c>
      <c r="R6" s="8">
        <v>4.6349999999999998</v>
      </c>
    </row>
    <row r="7" spans="1:34" x14ac:dyDescent="0.25">
      <c r="A7" s="3" t="s">
        <v>44</v>
      </c>
      <c r="B7" s="8">
        <v>0.67700000000000005</v>
      </c>
      <c r="C7" s="8">
        <v>0.77699999999999991</v>
      </c>
      <c r="D7" s="8">
        <v>0.81499999999999995</v>
      </c>
      <c r="E7" s="8">
        <v>0.84399999999999997</v>
      </c>
      <c r="F7" s="8">
        <v>0.91300000000000003</v>
      </c>
      <c r="G7" s="8">
        <v>0.84099999999999997</v>
      </c>
      <c r="H7" s="8">
        <v>0.84599999999999997</v>
      </c>
      <c r="I7" s="8">
        <v>0.70399999999999996</v>
      </c>
      <c r="J7" s="8">
        <v>0.55200000000000005</v>
      </c>
      <c r="K7" s="8">
        <v>1.0129999999999999</v>
      </c>
      <c r="L7" s="8">
        <v>1.113</v>
      </c>
      <c r="M7" s="8">
        <v>1.087</v>
      </c>
      <c r="N7" s="8">
        <v>1.163</v>
      </c>
      <c r="O7" s="8">
        <v>1.3519999999999999</v>
      </c>
      <c r="P7" s="8">
        <v>1.329</v>
      </c>
      <c r="Q7" s="8">
        <v>1.3660000000000001</v>
      </c>
      <c r="R7" s="8">
        <v>15.392000000000001</v>
      </c>
    </row>
    <row r="10" spans="1:34" x14ac:dyDescent="0.25">
      <c r="B10">
        <v>2018</v>
      </c>
      <c r="C10">
        <v>2019</v>
      </c>
      <c r="D10">
        <v>2020</v>
      </c>
      <c r="E10">
        <v>2021</v>
      </c>
      <c r="F10">
        <v>2022</v>
      </c>
      <c r="G10">
        <v>2023</v>
      </c>
      <c r="H10">
        <v>2024</v>
      </c>
      <c r="I10">
        <v>2025</v>
      </c>
      <c r="J10">
        <v>2026</v>
      </c>
      <c r="K10">
        <v>2027</v>
      </c>
      <c r="L10">
        <v>2028</v>
      </c>
      <c r="M10">
        <v>2029</v>
      </c>
      <c r="N10">
        <v>2030</v>
      </c>
      <c r="O10">
        <v>2031</v>
      </c>
      <c r="P10">
        <v>2032</v>
      </c>
      <c r="Q10">
        <v>2033</v>
      </c>
      <c r="R10">
        <v>2034</v>
      </c>
      <c r="S10">
        <v>2035</v>
      </c>
      <c r="T10">
        <v>2036</v>
      </c>
      <c r="U10">
        <v>2037</v>
      </c>
      <c r="V10">
        <v>2038</v>
      </c>
      <c r="W10">
        <v>2039</v>
      </c>
      <c r="X10">
        <v>2040</v>
      </c>
      <c r="Y10">
        <v>2041</v>
      </c>
      <c r="Z10">
        <v>2042</v>
      </c>
      <c r="AA10">
        <v>2043</v>
      </c>
      <c r="AB10">
        <v>2044</v>
      </c>
      <c r="AC10">
        <v>2045</v>
      </c>
      <c r="AD10">
        <v>2046</v>
      </c>
      <c r="AE10">
        <v>2047</v>
      </c>
      <c r="AF10">
        <v>2048</v>
      </c>
      <c r="AG10">
        <v>2049</v>
      </c>
      <c r="AH10">
        <v>2050</v>
      </c>
    </row>
    <row r="11" spans="1:34" x14ac:dyDescent="0.25">
      <c r="A11" s="5" t="s">
        <v>93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1:34" x14ac:dyDescent="0.25">
      <c r="A12" s="5" t="s">
        <v>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34" x14ac:dyDescent="0.25">
      <c r="A13" s="5" t="s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</row>
    <row r="14" spans="1:34" x14ac:dyDescent="0.25">
      <c r="A14" s="5" t="s">
        <v>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</row>
    <row r="15" spans="1:34" x14ac:dyDescent="0.25">
      <c r="A15" s="5" t="s">
        <v>15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34" x14ac:dyDescent="0.25">
      <c r="A16" s="5" t="s">
        <v>94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1:34" x14ac:dyDescent="0.25">
      <c r="A17" s="5" t="s">
        <v>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</row>
    <row r="18" spans="1:34" x14ac:dyDescent="0.25">
      <c r="A18" s="5" t="s">
        <v>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</row>
    <row r="19" spans="1:34" x14ac:dyDescent="0.25">
      <c r="A19" s="5" t="s">
        <v>97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</row>
    <row r="20" spans="1:34" x14ac:dyDescent="0.25">
      <c r="A20" s="5" t="s">
        <v>95</v>
      </c>
      <c r="B20">
        <f>IF(SUM($E$5:E5)&gt;'Start Year Capacity'!$C$25,0,E5)</f>
        <v>0.84399999999999997</v>
      </c>
      <c r="C20">
        <f>IF(SUM($E$5:F5)&gt;'Start Year Capacity'!$C$25,0,F5)</f>
        <v>0.91300000000000003</v>
      </c>
      <c r="D20">
        <f>IF(SUM($E$5:G5)&gt;'Start Year Capacity'!$C$25,0,G5)</f>
        <v>0.84099999999999997</v>
      </c>
      <c r="E20">
        <f>IF(SUM($E$5:H5)&gt;'Start Year Capacity'!$C$25,0,H5)</f>
        <v>0.84599999999999997</v>
      </c>
      <c r="F20">
        <f>IF(SUM($E$5:I5)&gt;'Start Year Capacity'!$C$25,0,I5)</f>
        <v>0.70399999999999996</v>
      </c>
      <c r="G20">
        <f>IF(SUM($E$5:J5)&gt;'Start Year Capacity'!$C$25,0,J5)</f>
        <v>0.55200000000000005</v>
      </c>
      <c r="H20">
        <f>IF(SUM($E$5:K5)&gt;'Start Year Capacity'!$C$25,0,K5)</f>
        <v>0.58299999999999996</v>
      </c>
      <c r="I20">
        <f>IF(SUM($E$5:L5)&gt;'Start Year Capacity'!$C$25,0,L5)</f>
        <v>0.42299999999999999</v>
      </c>
      <c r="J20">
        <f>IF(SUM($E$5:M5)&gt;'Start Year Capacity'!$C$25,0,M5)</f>
        <v>0.39699999999999996</v>
      </c>
      <c r="K20">
        <f>IF(SUM($E$5:N5)&gt;'Start Year Capacity'!$C$25,0,N5)</f>
        <v>0.47300000000000003</v>
      </c>
      <c r="L20">
        <v>0.68600000000000005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</row>
    <row r="21" spans="1:34" x14ac:dyDescent="0.25">
      <c r="A21" s="5" t="s">
        <v>13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</row>
    <row r="22" spans="1:34" x14ac:dyDescent="0.25">
      <c r="A22" s="5" t="s">
        <v>89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</row>
    <row r="23" spans="1:34" x14ac:dyDescent="0.25">
      <c r="A23" s="5" t="s">
        <v>14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</row>
    <row r="24" spans="1:34" x14ac:dyDescent="0.25">
      <c r="A24" s="2" t="s">
        <v>90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</row>
    <row r="25" spans="1:34" x14ac:dyDescent="0.25">
      <c r="A25" s="2" t="s">
        <v>91</v>
      </c>
      <c r="B25">
        <f>IF(SUM($E$6:E6)&gt;'Start Year Capacity'!$C$25,0,E6)</f>
        <v>0</v>
      </c>
      <c r="C25">
        <f>IF(SUM($E$6:F6)&gt;'Start Year Capacity'!$C$25,0,F6)</f>
        <v>0</v>
      </c>
      <c r="D25">
        <f>IF(SUM($E$6:G6)&gt;'Start Year Capacity'!$C$25,0,G6)</f>
        <v>0</v>
      </c>
      <c r="E25">
        <f>IF(SUM($E$6:H6)&gt;'Start Year Capacity'!$C$25,0,H6)</f>
        <v>0</v>
      </c>
      <c r="F25">
        <f>IF(SUM($E$6:I6)&gt;'Start Year Capacity'!$C$25,0,I6)</f>
        <v>0</v>
      </c>
      <c r="G25">
        <f>IF(SUM($E$6:J6)&gt;'Start Year Capacity'!$C$25,0,J6)</f>
        <v>0</v>
      </c>
      <c r="H25">
        <f>IF(SUM($E$6:K6)&gt;'Start Year Capacity'!$C$25,0,K6)</f>
        <v>0.43</v>
      </c>
      <c r="I25">
        <f>IF(SUM($E$6:L6)&gt;'Start Year Capacity'!$C$25,0,L6)</f>
        <v>0.69</v>
      </c>
      <c r="J25">
        <f>IF(SUM($E$6:M6)&gt;'Start Year Capacity'!$C$25,0,M6)</f>
        <v>0.69</v>
      </c>
      <c r="K25">
        <f>IF(SUM($E$6:N6)&gt;'Start Year Capacity'!$C$25,0,N6)</f>
        <v>0.69</v>
      </c>
      <c r="L25">
        <f>IF(SUM($E$6:O6)&gt;'Start Year Capacity'!$C$25,0,O6)</f>
        <v>0.625</v>
      </c>
      <c r="M25">
        <f>IF(SUM($E$6:P6)&gt;'Start Year Capacity'!$C$25,0,P6)</f>
        <v>0.625</v>
      </c>
      <c r="N25">
        <f>IF(SUM($E$6:Q6)&gt;'Start Year Capacity'!$C$25,0,Q6)</f>
        <v>0.88500000000000001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</row>
    <row r="26" spans="1:34" x14ac:dyDescent="0.25">
      <c r="A26" s="2" t="s">
        <v>92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</row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H17"/>
  <sheetViews>
    <sheetView tabSelected="1" workbookViewId="0">
      <selection activeCell="A11" sqref="A11"/>
    </sheetView>
  </sheetViews>
  <sheetFormatPr defaultRowHeight="15" x14ac:dyDescent="0.25"/>
  <cols>
    <col min="1" max="1" width="25.5703125" customWidth="1"/>
    <col min="2" max="24" width="9.28515625" bestFit="1" customWidth="1"/>
  </cols>
  <sheetData>
    <row r="1" spans="1:34" s="2" customFormat="1" x14ac:dyDescent="0.25">
      <c r="A1" s="5" t="s">
        <v>5</v>
      </c>
      <c r="B1" s="5">
        <v>2018</v>
      </c>
      <c r="C1" s="5">
        <v>2019</v>
      </c>
      <c r="D1" s="5">
        <v>2020</v>
      </c>
      <c r="E1" s="5">
        <v>2021</v>
      </c>
      <c r="F1" s="5">
        <v>2022</v>
      </c>
      <c r="G1" s="5">
        <v>2023</v>
      </c>
      <c r="H1" s="5">
        <v>2024</v>
      </c>
      <c r="I1" s="5">
        <v>2025</v>
      </c>
      <c r="J1" s="5">
        <v>2026</v>
      </c>
      <c r="K1" s="5">
        <v>2027</v>
      </c>
      <c r="L1" s="5">
        <v>2028</v>
      </c>
      <c r="M1" s="5">
        <v>2029</v>
      </c>
      <c r="N1" s="5">
        <v>2030</v>
      </c>
      <c r="O1" s="5">
        <v>2031</v>
      </c>
      <c r="P1" s="5">
        <v>2032</v>
      </c>
      <c r="Q1" s="5">
        <v>2033</v>
      </c>
      <c r="R1" s="5">
        <v>2034</v>
      </c>
      <c r="S1" s="5">
        <v>2035</v>
      </c>
      <c r="T1" s="5">
        <v>2036</v>
      </c>
      <c r="U1" s="5">
        <v>2037</v>
      </c>
      <c r="V1" s="5">
        <v>2038</v>
      </c>
      <c r="W1" s="5">
        <v>2039</v>
      </c>
      <c r="X1" s="5">
        <v>2040</v>
      </c>
      <c r="Y1" s="5">
        <v>2041</v>
      </c>
      <c r="Z1" s="5">
        <v>2042</v>
      </c>
      <c r="AA1" s="5">
        <v>2043</v>
      </c>
      <c r="AB1" s="5">
        <v>2044</v>
      </c>
      <c r="AC1" s="5">
        <v>2045</v>
      </c>
      <c r="AD1" s="5">
        <v>2046</v>
      </c>
      <c r="AE1" s="5">
        <v>2047</v>
      </c>
      <c r="AF1" s="5">
        <v>2048</v>
      </c>
      <c r="AG1" s="5">
        <v>2049</v>
      </c>
      <c r="AH1" s="5">
        <v>2050</v>
      </c>
    </row>
    <row r="2" spans="1:34" x14ac:dyDescent="0.25">
      <c r="A2" s="5" t="s">
        <v>93</v>
      </c>
      <c r="B2" s="16">
        <f>'Retirement Schedule'!B11*10^3</f>
        <v>0</v>
      </c>
      <c r="C2" s="16">
        <f>'Retirement Schedule'!C11*10^3</f>
        <v>0</v>
      </c>
      <c r="D2" s="16">
        <f>'Retirement Schedule'!D11*10^3</f>
        <v>0</v>
      </c>
      <c r="E2" s="16">
        <f>'Retirement Schedule'!E11*10^3</f>
        <v>0</v>
      </c>
      <c r="F2" s="16">
        <f>'Retirement Schedule'!F11*10^3</f>
        <v>0</v>
      </c>
      <c r="G2" s="16">
        <f>'Retirement Schedule'!G11*10^3</f>
        <v>0</v>
      </c>
      <c r="H2" s="16">
        <f>'Retirement Schedule'!H11*10^3</f>
        <v>0</v>
      </c>
      <c r="I2" s="16">
        <f>'Retirement Schedule'!I11*10^3</f>
        <v>0</v>
      </c>
      <c r="J2" s="16">
        <f>'Retirement Schedule'!J11*10^3</f>
        <v>0</v>
      </c>
      <c r="K2" s="16">
        <f>'Retirement Schedule'!K11*10^3</f>
        <v>0</v>
      </c>
      <c r="L2" s="16">
        <f>'Retirement Schedule'!L11*10^3</f>
        <v>0</v>
      </c>
      <c r="M2" s="16">
        <f>'Retirement Schedule'!M11*10^3</f>
        <v>0</v>
      </c>
      <c r="N2" s="16">
        <f>'Retirement Schedule'!N11*10^3</f>
        <v>0</v>
      </c>
      <c r="O2" s="16">
        <f>'Retirement Schedule'!O11*10^3</f>
        <v>0</v>
      </c>
      <c r="P2" s="16">
        <f>'Retirement Schedule'!P11*10^3</f>
        <v>0</v>
      </c>
      <c r="Q2" s="16">
        <f>'Retirement Schedule'!Q11*10^3</f>
        <v>0</v>
      </c>
      <c r="R2" s="16">
        <f>'Retirement Schedule'!R11*10^3</f>
        <v>0</v>
      </c>
      <c r="S2" s="16">
        <f>'Retirement Schedule'!S11*10^3</f>
        <v>0</v>
      </c>
      <c r="T2" s="16">
        <f>'Retirement Schedule'!T11*10^3</f>
        <v>0</v>
      </c>
      <c r="U2" s="16">
        <f>'Retirement Schedule'!U11*10^3</f>
        <v>0</v>
      </c>
      <c r="V2" s="16">
        <f>'Retirement Schedule'!V11*10^3</f>
        <v>0</v>
      </c>
      <c r="W2" s="16">
        <f>'Retirement Schedule'!W11*10^3</f>
        <v>0</v>
      </c>
      <c r="X2" s="16">
        <f>'Retirement Schedule'!X11*10^3</f>
        <v>0</v>
      </c>
      <c r="Y2" s="16">
        <f>'Retirement Schedule'!Y11*10^3</f>
        <v>0</v>
      </c>
      <c r="Z2" s="16">
        <f>'Retirement Schedule'!Z11*10^3</f>
        <v>0</v>
      </c>
      <c r="AA2" s="16">
        <f>'Retirement Schedule'!AA11*10^3</f>
        <v>0</v>
      </c>
      <c r="AB2" s="16">
        <f>'Retirement Schedule'!AB11*10^3</f>
        <v>0</v>
      </c>
      <c r="AC2" s="16">
        <f>'Retirement Schedule'!AC11*10^3</f>
        <v>0</v>
      </c>
      <c r="AD2" s="16">
        <f>'Retirement Schedule'!AD11*10^3</f>
        <v>0</v>
      </c>
      <c r="AE2" s="16">
        <f>'Retirement Schedule'!AE11*10^3</f>
        <v>0</v>
      </c>
      <c r="AF2" s="16">
        <f>'Retirement Schedule'!AF11*10^3</f>
        <v>0</v>
      </c>
      <c r="AG2" s="16">
        <f>'Retirement Schedule'!AG11*10^3</f>
        <v>0</v>
      </c>
      <c r="AH2" s="16">
        <f>'Retirement Schedule'!AH11*10^3</f>
        <v>0</v>
      </c>
    </row>
    <row r="3" spans="1:34" x14ac:dyDescent="0.25">
      <c r="A3" s="5" t="s">
        <v>12</v>
      </c>
      <c r="B3" s="16">
        <f>'Retirement Schedule'!B12*10^3</f>
        <v>0</v>
      </c>
      <c r="C3" s="16">
        <f>'Retirement Schedule'!C12*10^3</f>
        <v>0</v>
      </c>
      <c r="D3" s="16">
        <f>'Retirement Schedule'!D12*10^3</f>
        <v>0</v>
      </c>
      <c r="E3" s="16">
        <f>'Retirement Schedule'!E12*10^3</f>
        <v>0</v>
      </c>
      <c r="F3" s="16">
        <f>'Retirement Schedule'!F12*10^3</f>
        <v>0</v>
      </c>
      <c r="G3" s="16">
        <f>'Retirement Schedule'!G12*10^3</f>
        <v>0</v>
      </c>
      <c r="H3" s="16">
        <f>'Retirement Schedule'!H12*10^3</f>
        <v>0</v>
      </c>
      <c r="I3" s="16">
        <f>'Retirement Schedule'!I12*10^3</f>
        <v>0</v>
      </c>
      <c r="J3" s="16">
        <f>'Retirement Schedule'!J12*10^3</f>
        <v>0</v>
      </c>
      <c r="K3" s="16">
        <f>'Retirement Schedule'!K12*10^3</f>
        <v>0</v>
      </c>
      <c r="L3" s="16">
        <f>'Retirement Schedule'!L12*10^3</f>
        <v>0</v>
      </c>
      <c r="M3" s="16">
        <f>'Retirement Schedule'!M12*10^3</f>
        <v>0</v>
      </c>
      <c r="N3" s="16">
        <f>'Retirement Schedule'!N12*10^3</f>
        <v>0</v>
      </c>
      <c r="O3" s="16">
        <f>'Retirement Schedule'!O12*10^3</f>
        <v>0</v>
      </c>
      <c r="P3" s="16">
        <f>'Retirement Schedule'!P12*10^3</f>
        <v>0</v>
      </c>
      <c r="Q3" s="16">
        <f>'Retirement Schedule'!Q12*10^3</f>
        <v>0</v>
      </c>
      <c r="R3" s="16">
        <f>'Retirement Schedule'!R12*10^3</f>
        <v>0</v>
      </c>
      <c r="S3" s="16">
        <f>'Retirement Schedule'!S12*10^3</f>
        <v>0</v>
      </c>
      <c r="T3" s="16">
        <f>'Retirement Schedule'!T12*10^3</f>
        <v>0</v>
      </c>
      <c r="U3" s="16">
        <f>'Retirement Schedule'!U12*10^3</f>
        <v>0</v>
      </c>
      <c r="V3" s="16">
        <f>'Retirement Schedule'!V12*10^3</f>
        <v>0</v>
      </c>
      <c r="W3" s="16">
        <f>'Retirement Schedule'!W12*10^3</f>
        <v>0</v>
      </c>
      <c r="X3" s="16">
        <f>'Retirement Schedule'!X12*10^3</f>
        <v>0</v>
      </c>
      <c r="Y3" s="16">
        <f>'Retirement Schedule'!Y12*10^3</f>
        <v>0</v>
      </c>
      <c r="Z3" s="16">
        <f>'Retirement Schedule'!Z12*10^3</f>
        <v>0</v>
      </c>
      <c r="AA3" s="16">
        <f>'Retirement Schedule'!AA12*10^3</f>
        <v>0</v>
      </c>
      <c r="AB3" s="16">
        <f>'Retirement Schedule'!AB12*10^3</f>
        <v>0</v>
      </c>
      <c r="AC3" s="16">
        <f>'Retirement Schedule'!AC12*10^3</f>
        <v>0</v>
      </c>
      <c r="AD3" s="16">
        <f>'Retirement Schedule'!AD12*10^3</f>
        <v>0</v>
      </c>
      <c r="AE3" s="16">
        <f>'Retirement Schedule'!AE12*10^3</f>
        <v>0</v>
      </c>
      <c r="AF3" s="16">
        <f>'Retirement Schedule'!AF12*10^3</f>
        <v>0</v>
      </c>
      <c r="AG3" s="16">
        <f>'Retirement Schedule'!AG12*10^3</f>
        <v>0</v>
      </c>
      <c r="AH3" s="16">
        <f>'Retirement Schedule'!AH12*10^3</f>
        <v>0</v>
      </c>
    </row>
    <row r="4" spans="1:34" x14ac:dyDescent="0.25">
      <c r="A4" s="5" t="s">
        <v>0</v>
      </c>
      <c r="B4" s="16">
        <f>'Retirement Schedule'!B13*10^3</f>
        <v>0</v>
      </c>
      <c r="C4" s="16">
        <f>'Retirement Schedule'!C13*10^3</f>
        <v>0</v>
      </c>
      <c r="D4" s="16">
        <f>'Retirement Schedule'!D13*10^3</f>
        <v>0</v>
      </c>
      <c r="E4" s="16">
        <f>'Retirement Schedule'!E13*10^3</f>
        <v>0</v>
      </c>
      <c r="F4" s="16">
        <f>'Retirement Schedule'!F13*10^3</f>
        <v>0</v>
      </c>
      <c r="G4" s="16">
        <f>'Retirement Schedule'!G13*10^3</f>
        <v>0</v>
      </c>
      <c r="H4" s="16">
        <f>'Retirement Schedule'!H13*10^3</f>
        <v>0</v>
      </c>
      <c r="I4" s="16">
        <f>'Retirement Schedule'!I13*10^3</f>
        <v>0</v>
      </c>
      <c r="J4" s="16">
        <f>'Retirement Schedule'!J13*10^3</f>
        <v>0</v>
      </c>
      <c r="K4" s="16">
        <f>'Retirement Schedule'!K13*10^3</f>
        <v>0</v>
      </c>
      <c r="L4" s="16">
        <f>'Retirement Schedule'!L13*10^3</f>
        <v>0</v>
      </c>
      <c r="M4" s="16">
        <f>'Retirement Schedule'!M13*10^3</f>
        <v>0</v>
      </c>
      <c r="N4" s="16">
        <f>'Retirement Schedule'!N13*10^3</f>
        <v>0</v>
      </c>
      <c r="O4" s="16">
        <f>'Retirement Schedule'!O13*10^3</f>
        <v>0</v>
      </c>
      <c r="P4" s="16">
        <f>'Retirement Schedule'!P13*10^3</f>
        <v>0</v>
      </c>
      <c r="Q4" s="16">
        <f>'Retirement Schedule'!Q13*10^3</f>
        <v>0</v>
      </c>
      <c r="R4" s="16">
        <f>'Retirement Schedule'!R13*10^3</f>
        <v>0</v>
      </c>
      <c r="S4" s="16">
        <f>'Retirement Schedule'!S13*10^3</f>
        <v>0</v>
      </c>
      <c r="T4" s="16">
        <f>'Retirement Schedule'!T13*10^3</f>
        <v>0</v>
      </c>
      <c r="U4" s="16">
        <f>'Retirement Schedule'!U13*10^3</f>
        <v>0</v>
      </c>
      <c r="V4" s="16">
        <f>'Retirement Schedule'!V13*10^3</f>
        <v>0</v>
      </c>
      <c r="W4" s="16">
        <f>'Retirement Schedule'!W13*10^3</f>
        <v>0</v>
      </c>
      <c r="X4" s="16">
        <f>'Retirement Schedule'!X13*10^3</f>
        <v>0</v>
      </c>
      <c r="Y4" s="16">
        <f>'Retirement Schedule'!Y13*10^3</f>
        <v>0</v>
      </c>
      <c r="Z4" s="16">
        <f>'Retirement Schedule'!Z13*10^3</f>
        <v>0</v>
      </c>
      <c r="AA4" s="16">
        <f>'Retirement Schedule'!AA13*10^3</f>
        <v>0</v>
      </c>
      <c r="AB4" s="16">
        <f>'Retirement Schedule'!AB13*10^3</f>
        <v>0</v>
      </c>
      <c r="AC4" s="16">
        <f>'Retirement Schedule'!AC13*10^3</f>
        <v>0</v>
      </c>
      <c r="AD4" s="16">
        <f>'Retirement Schedule'!AD13*10^3</f>
        <v>0</v>
      </c>
      <c r="AE4" s="16">
        <f>'Retirement Schedule'!AE13*10^3</f>
        <v>0</v>
      </c>
      <c r="AF4" s="16">
        <f>'Retirement Schedule'!AF13*10^3</f>
        <v>0</v>
      </c>
      <c r="AG4" s="16">
        <f>'Retirement Schedule'!AG13*10^3</f>
        <v>0</v>
      </c>
      <c r="AH4" s="16">
        <f>'Retirement Schedule'!AH13*10^3</f>
        <v>0</v>
      </c>
    </row>
    <row r="5" spans="1:34" x14ac:dyDescent="0.25">
      <c r="A5" s="5" t="s">
        <v>1</v>
      </c>
      <c r="B5" s="16">
        <f>'Retirement Schedule'!B14*10^3</f>
        <v>0</v>
      </c>
      <c r="C5" s="16">
        <f>'Retirement Schedule'!C14*10^3</f>
        <v>0</v>
      </c>
      <c r="D5" s="16">
        <f>'Retirement Schedule'!D14*10^3</f>
        <v>0</v>
      </c>
      <c r="E5" s="16">
        <f>'Retirement Schedule'!E14*10^3</f>
        <v>0</v>
      </c>
      <c r="F5" s="16">
        <f>'Retirement Schedule'!F14*10^3</f>
        <v>0</v>
      </c>
      <c r="G5" s="16">
        <f>'Retirement Schedule'!G14*10^3</f>
        <v>0</v>
      </c>
      <c r="H5" s="16">
        <f>'Retirement Schedule'!H14*10^3</f>
        <v>0</v>
      </c>
      <c r="I5" s="16">
        <f>'Retirement Schedule'!I14*10^3</f>
        <v>0</v>
      </c>
      <c r="J5" s="16">
        <f>'Retirement Schedule'!J14*10^3</f>
        <v>0</v>
      </c>
      <c r="K5" s="16">
        <f>'Retirement Schedule'!K14*10^3</f>
        <v>0</v>
      </c>
      <c r="L5" s="16">
        <f>'Retirement Schedule'!L14*10^3</f>
        <v>0</v>
      </c>
      <c r="M5" s="16">
        <f>'Retirement Schedule'!M14*10^3</f>
        <v>0</v>
      </c>
      <c r="N5" s="16">
        <f>'Retirement Schedule'!N14*10^3</f>
        <v>0</v>
      </c>
      <c r="O5" s="16">
        <f>'Retirement Schedule'!O14*10^3</f>
        <v>0</v>
      </c>
      <c r="P5" s="16">
        <f>'Retirement Schedule'!P14*10^3</f>
        <v>0</v>
      </c>
      <c r="Q5" s="16">
        <f>'Retirement Schedule'!Q14*10^3</f>
        <v>0</v>
      </c>
      <c r="R5" s="16">
        <f>'Retirement Schedule'!R14*10^3</f>
        <v>0</v>
      </c>
      <c r="S5" s="16">
        <f>'Retirement Schedule'!S14*10^3</f>
        <v>0</v>
      </c>
      <c r="T5" s="16">
        <f>'Retirement Schedule'!T14*10^3</f>
        <v>0</v>
      </c>
      <c r="U5" s="16">
        <f>'Retirement Schedule'!U14*10^3</f>
        <v>0</v>
      </c>
      <c r="V5" s="16">
        <f>'Retirement Schedule'!V14*10^3</f>
        <v>0</v>
      </c>
      <c r="W5" s="16">
        <f>'Retirement Schedule'!W14*10^3</f>
        <v>0</v>
      </c>
      <c r="X5" s="16">
        <f>'Retirement Schedule'!X14*10^3</f>
        <v>0</v>
      </c>
      <c r="Y5" s="16">
        <f>'Retirement Schedule'!Y14*10^3</f>
        <v>0</v>
      </c>
      <c r="Z5" s="16">
        <f>'Retirement Schedule'!Z14*10^3</f>
        <v>0</v>
      </c>
      <c r="AA5" s="16">
        <f>'Retirement Schedule'!AA14*10^3</f>
        <v>0</v>
      </c>
      <c r="AB5" s="16">
        <f>'Retirement Schedule'!AB14*10^3</f>
        <v>0</v>
      </c>
      <c r="AC5" s="16">
        <f>'Retirement Schedule'!AC14*10^3</f>
        <v>0</v>
      </c>
      <c r="AD5" s="16">
        <f>'Retirement Schedule'!AD14*10^3</f>
        <v>0</v>
      </c>
      <c r="AE5" s="16">
        <f>'Retirement Schedule'!AE14*10^3</f>
        <v>0</v>
      </c>
      <c r="AF5" s="16">
        <f>'Retirement Schedule'!AF14*10^3</f>
        <v>0</v>
      </c>
      <c r="AG5" s="16">
        <f>'Retirement Schedule'!AG14*10^3</f>
        <v>0</v>
      </c>
      <c r="AH5" s="16">
        <f>'Retirement Schedule'!AH14*10^3</f>
        <v>0</v>
      </c>
    </row>
    <row r="6" spans="1:34" x14ac:dyDescent="0.25">
      <c r="A6" s="5" t="s">
        <v>15</v>
      </c>
      <c r="B6" s="16">
        <f>'Retirement Schedule'!B15*10^3</f>
        <v>0</v>
      </c>
      <c r="C6" s="16">
        <f>'Retirement Schedule'!C15*10^3</f>
        <v>0</v>
      </c>
      <c r="D6" s="16">
        <f>'Retirement Schedule'!D15*10^3</f>
        <v>0</v>
      </c>
      <c r="E6" s="16">
        <f>'Retirement Schedule'!E15*10^3</f>
        <v>0</v>
      </c>
      <c r="F6" s="16">
        <f>'Retirement Schedule'!F15*10^3</f>
        <v>0</v>
      </c>
      <c r="G6" s="16">
        <f>'Retirement Schedule'!G15*10^3</f>
        <v>0</v>
      </c>
      <c r="H6" s="16">
        <f>'Retirement Schedule'!H15*10^3</f>
        <v>0</v>
      </c>
      <c r="I6" s="16">
        <f>'Retirement Schedule'!I15*10^3</f>
        <v>0</v>
      </c>
      <c r="J6" s="16">
        <f>'Retirement Schedule'!J15*10^3</f>
        <v>0</v>
      </c>
      <c r="K6" s="16">
        <f>'Retirement Schedule'!K15*10^3</f>
        <v>0</v>
      </c>
      <c r="L6" s="16">
        <f>'Retirement Schedule'!L15*10^3</f>
        <v>0</v>
      </c>
      <c r="M6" s="16">
        <f>'Retirement Schedule'!M15*10^3</f>
        <v>0</v>
      </c>
      <c r="N6" s="16">
        <f>'Retirement Schedule'!N15*10^3</f>
        <v>0</v>
      </c>
      <c r="O6" s="16">
        <f>'Retirement Schedule'!O15*10^3</f>
        <v>0</v>
      </c>
      <c r="P6" s="16">
        <f>'Retirement Schedule'!P15*10^3</f>
        <v>0</v>
      </c>
      <c r="Q6" s="16">
        <f>'Retirement Schedule'!Q15*10^3</f>
        <v>0</v>
      </c>
      <c r="R6" s="16">
        <f>'Retirement Schedule'!R15*10^3</f>
        <v>0</v>
      </c>
      <c r="S6" s="16">
        <f>'Retirement Schedule'!S15*10^3</f>
        <v>0</v>
      </c>
      <c r="T6" s="16">
        <f>'Retirement Schedule'!T15*10^3</f>
        <v>0</v>
      </c>
      <c r="U6" s="16">
        <f>'Retirement Schedule'!U15*10^3</f>
        <v>0</v>
      </c>
      <c r="V6" s="16">
        <f>'Retirement Schedule'!V15*10^3</f>
        <v>0</v>
      </c>
      <c r="W6" s="16">
        <f>'Retirement Schedule'!W15*10^3</f>
        <v>0</v>
      </c>
      <c r="X6" s="16">
        <f>'Retirement Schedule'!X15*10^3</f>
        <v>0</v>
      </c>
      <c r="Y6" s="16">
        <f>'Retirement Schedule'!Y15*10^3</f>
        <v>0</v>
      </c>
      <c r="Z6" s="16">
        <f>'Retirement Schedule'!Z15*10^3</f>
        <v>0</v>
      </c>
      <c r="AA6" s="16">
        <f>'Retirement Schedule'!AA15*10^3</f>
        <v>0</v>
      </c>
      <c r="AB6" s="16">
        <f>'Retirement Schedule'!AB15*10^3</f>
        <v>0</v>
      </c>
      <c r="AC6" s="16">
        <f>'Retirement Schedule'!AC15*10^3</f>
        <v>0</v>
      </c>
      <c r="AD6" s="16">
        <f>'Retirement Schedule'!AD15*10^3</f>
        <v>0</v>
      </c>
      <c r="AE6" s="16">
        <f>'Retirement Schedule'!AE15*10^3</f>
        <v>0</v>
      </c>
      <c r="AF6" s="16">
        <f>'Retirement Schedule'!AF15*10^3</f>
        <v>0</v>
      </c>
      <c r="AG6" s="16">
        <f>'Retirement Schedule'!AG15*10^3</f>
        <v>0</v>
      </c>
      <c r="AH6" s="16">
        <f>'Retirement Schedule'!AH15*10^3</f>
        <v>0</v>
      </c>
    </row>
    <row r="7" spans="1:34" x14ac:dyDescent="0.25">
      <c r="A7" s="5" t="s">
        <v>94</v>
      </c>
      <c r="B7" s="16">
        <f>'Retirement Schedule'!B16*10^3</f>
        <v>0</v>
      </c>
      <c r="C7" s="16">
        <f>'Retirement Schedule'!C16*10^3</f>
        <v>0</v>
      </c>
      <c r="D7" s="16">
        <f>'Retirement Schedule'!D16*10^3</f>
        <v>0</v>
      </c>
      <c r="E7" s="16">
        <f>'Retirement Schedule'!E16*10^3</f>
        <v>0</v>
      </c>
      <c r="F7" s="16">
        <f>'Retirement Schedule'!F16*10^3</f>
        <v>0</v>
      </c>
      <c r="G7" s="16">
        <f>'Retirement Schedule'!G16*10^3</f>
        <v>0</v>
      </c>
      <c r="H7" s="16">
        <f>'Retirement Schedule'!H16*10^3</f>
        <v>0</v>
      </c>
      <c r="I7" s="16">
        <f>'Retirement Schedule'!I16*10^3</f>
        <v>0</v>
      </c>
      <c r="J7" s="16">
        <f>'Retirement Schedule'!J16*10^3</f>
        <v>0</v>
      </c>
      <c r="K7" s="16">
        <f>'Retirement Schedule'!K16*10^3</f>
        <v>0</v>
      </c>
      <c r="L7" s="16">
        <f>'Retirement Schedule'!L16*10^3</f>
        <v>0</v>
      </c>
      <c r="M7" s="16">
        <f>'Retirement Schedule'!M16*10^3</f>
        <v>0</v>
      </c>
      <c r="N7" s="16">
        <f>'Retirement Schedule'!N16*10^3</f>
        <v>0</v>
      </c>
      <c r="O7" s="16">
        <f>'Retirement Schedule'!O16*10^3</f>
        <v>0</v>
      </c>
      <c r="P7" s="16">
        <f>'Retirement Schedule'!P16*10^3</f>
        <v>0</v>
      </c>
      <c r="Q7" s="16">
        <f>'Retirement Schedule'!Q16*10^3</f>
        <v>0</v>
      </c>
      <c r="R7" s="16">
        <f>'Retirement Schedule'!R16*10^3</f>
        <v>0</v>
      </c>
      <c r="S7" s="16">
        <f>'Retirement Schedule'!S16*10^3</f>
        <v>0</v>
      </c>
      <c r="T7" s="16">
        <f>'Retirement Schedule'!T16*10^3</f>
        <v>0</v>
      </c>
      <c r="U7" s="16">
        <f>'Retirement Schedule'!U16*10^3</f>
        <v>0</v>
      </c>
      <c r="V7" s="16">
        <f>'Retirement Schedule'!V16*10^3</f>
        <v>0</v>
      </c>
      <c r="W7" s="16">
        <f>'Retirement Schedule'!W16*10^3</f>
        <v>0</v>
      </c>
      <c r="X7" s="16">
        <f>'Retirement Schedule'!X16*10^3</f>
        <v>0</v>
      </c>
      <c r="Y7" s="16">
        <f>'Retirement Schedule'!Y16*10^3</f>
        <v>0</v>
      </c>
      <c r="Z7" s="16">
        <f>'Retirement Schedule'!Z16*10^3</f>
        <v>0</v>
      </c>
      <c r="AA7" s="16">
        <f>'Retirement Schedule'!AA16*10^3</f>
        <v>0</v>
      </c>
      <c r="AB7" s="16">
        <f>'Retirement Schedule'!AB16*10^3</f>
        <v>0</v>
      </c>
      <c r="AC7" s="16">
        <f>'Retirement Schedule'!AC16*10^3</f>
        <v>0</v>
      </c>
      <c r="AD7" s="16">
        <f>'Retirement Schedule'!AD16*10^3</f>
        <v>0</v>
      </c>
      <c r="AE7" s="16">
        <f>'Retirement Schedule'!AE16*10^3</f>
        <v>0</v>
      </c>
      <c r="AF7" s="16">
        <f>'Retirement Schedule'!AF16*10^3</f>
        <v>0</v>
      </c>
      <c r="AG7" s="16">
        <f>'Retirement Schedule'!AG16*10^3</f>
        <v>0</v>
      </c>
      <c r="AH7" s="16">
        <f>'Retirement Schedule'!AH16*10^3</f>
        <v>0</v>
      </c>
    </row>
    <row r="8" spans="1:34" x14ac:dyDescent="0.25">
      <c r="A8" s="5" t="s">
        <v>2</v>
      </c>
      <c r="B8" s="16">
        <f>'Retirement Schedule'!B17*10^3</f>
        <v>0</v>
      </c>
      <c r="C8" s="16">
        <f>'Retirement Schedule'!C17*10^3</f>
        <v>0</v>
      </c>
      <c r="D8" s="16">
        <f>'Retirement Schedule'!D17*10^3</f>
        <v>0</v>
      </c>
      <c r="E8" s="16">
        <f>'Retirement Schedule'!E17*10^3</f>
        <v>0</v>
      </c>
      <c r="F8" s="16">
        <f>'Retirement Schedule'!F17*10^3</f>
        <v>0</v>
      </c>
      <c r="G8" s="16">
        <f>'Retirement Schedule'!G17*10^3</f>
        <v>0</v>
      </c>
      <c r="H8" s="16">
        <f>'Retirement Schedule'!H17*10^3</f>
        <v>0</v>
      </c>
      <c r="I8" s="16">
        <f>'Retirement Schedule'!I17*10^3</f>
        <v>0</v>
      </c>
      <c r="J8" s="16">
        <f>'Retirement Schedule'!J17*10^3</f>
        <v>0</v>
      </c>
      <c r="K8" s="16">
        <f>'Retirement Schedule'!K17*10^3</f>
        <v>0</v>
      </c>
      <c r="L8" s="16">
        <f>'Retirement Schedule'!L17*10^3</f>
        <v>0</v>
      </c>
      <c r="M8" s="16">
        <f>'Retirement Schedule'!M17*10^3</f>
        <v>0</v>
      </c>
      <c r="N8" s="16">
        <f>'Retirement Schedule'!N17*10^3</f>
        <v>0</v>
      </c>
      <c r="O8" s="16">
        <f>'Retirement Schedule'!O17*10^3</f>
        <v>0</v>
      </c>
      <c r="P8" s="16">
        <f>'Retirement Schedule'!P17*10^3</f>
        <v>0</v>
      </c>
      <c r="Q8" s="16">
        <f>'Retirement Schedule'!Q17*10^3</f>
        <v>0</v>
      </c>
      <c r="R8" s="16">
        <f>'Retirement Schedule'!R17*10^3</f>
        <v>0</v>
      </c>
      <c r="S8" s="16">
        <f>'Retirement Schedule'!S17*10^3</f>
        <v>0</v>
      </c>
      <c r="T8" s="16">
        <f>'Retirement Schedule'!T17*10^3</f>
        <v>0</v>
      </c>
      <c r="U8" s="16">
        <f>'Retirement Schedule'!U17*10^3</f>
        <v>0</v>
      </c>
      <c r="V8" s="16">
        <f>'Retirement Schedule'!V17*10^3</f>
        <v>0</v>
      </c>
      <c r="W8" s="16">
        <f>'Retirement Schedule'!W17*10^3</f>
        <v>0</v>
      </c>
      <c r="X8" s="16">
        <f>'Retirement Schedule'!X17*10^3</f>
        <v>0</v>
      </c>
      <c r="Y8" s="16">
        <f>'Retirement Schedule'!Y17*10^3</f>
        <v>0</v>
      </c>
      <c r="Z8" s="16">
        <f>'Retirement Schedule'!Z17*10^3</f>
        <v>0</v>
      </c>
      <c r="AA8" s="16">
        <f>'Retirement Schedule'!AA17*10^3</f>
        <v>0</v>
      </c>
      <c r="AB8" s="16">
        <f>'Retirement Schedule'!AB17*10^3</f>
        <v>0</v>
      </c>
      <c r="AC8" s="16">
        <f>'Retirement Schedule'!AC17*10^3</f>
        <v>0</v>
      </c>
      <c r="AD8" s="16">
        <f>'Retirement Schedule'!AD17*10^3</f>
        <v>0</v>
      </c>
      <c r="AE8" s="16">
        <f>'Retirement Schedule'!AE17*10^3</f>
        <v>0</v>
      </c>
      <c r="AF8" s="16">
        <f>'Retirement Schedule'!AF17*10^3</f>
        <v>0</v>
      </c>
      <c r="AG8" s="16">
        <f>'Retirement Schedule'!AG17*10^3</f>
        <v>0</v>
      </c>
      <c r="AH8" s="16">
        <f>'Retirement Schedule'!AH17*10^3</f>
        <v>0</v>
      </c>
    </row>
    <row r="9" spans="1:34" x14ac:dyDescent="0.25">
      <c r="A9" s="5" t="s">
        <v>3</v>
      </c>
      <c r="B9" s="16">
        <f>'Retirement Schedule'!B18*10^3</f>
        <v>0</v>
      </c>
      <c r="C9" s="16">
        <f>'Retirement Schedule'!C18*10^3</f>
        <v>0</v>
      </c>
      <c r="D9" s="16">
        <f>'Retirement Schedule'!D18*10^3</f>
        <v>0</v>
      </c>
      <c r="E9" s="16">
        <f>'Retirement Schedule'!E18*10^3</f>
        <v>0</v>
      </c>
      <c r="F9" s="16">
        <f>'Retirement Schedule'!F18*10^3</f>
        <v>0</v>
      </c>
      <c r="G9" s="16">
        <f>'Retirement Schedule'!G18*10^3</f>
        <v>0</v>
      </c>
      <c r="H9" s="16">
        <f>'Retirement Schedule'!H18*10^3</f>
        <v>0</v>
      </c>
      <c r="I9" s="16">
        <f>'Retirement Schedule'!I18*10^3</f>
        <v>0</v>
      </c>
      <c r="J9" s="16">
        <f>'Retirement Schedule'!J18*10^3</f>
        <v>0</v>
      </c>
      <c r="K9" s="16">
        <f>'Retirement Schedule'!K18*10^3</f>
        <v>0</v>
      </c>
      <c r="L9" s="16">
        <f>'Retirement Schedule'!L18*10^3</f>
        <v>0</v>
      </c>
      <c r="M9" s="16">
        <f>'Retirement Schedule'!M18*10^3</f>
        <v>0</v>
      </c>
      <c r="N9" s="16">
        <f>'Retirement Schedule'!N18*10^3</f>
        <v>0</v>
      </c>
      <c r="O9" s="16">
        <f>'Retirement Schedule'!O18*10^3</f>
        <v>0</v>
      </c>
      <c r="P9" s="16">
        <f>'Retirement Schedule'!P18*10^3</f>
        <v>0</v>
      </c>
      <c r="Q9" s="16">
        <f>'Retirement Schedule'!Q18*10^3</f>
        <v>0</v>
      </c>
      <c r="R9" s="16">
        <f>'Retirement Schedule'!R18*10^3</f>
        <v>0</v>
      </c>
      <c r="S9" s="16">
        <f>'Retirement Schedule'!S18*10^3</f>
        <v>0</v>
      </c>
      <c r="T9" s="16">
        <f>'Retirement Schedule'!T18*10^3</f>
        <v>0</v>
      </c>
      <c r="U9" s="16">
        <f>'Retirement Schedule'!U18*10^3</f>
        <v>0</v>
      </c>
      <c r="V9" s="16">
        <f>'Retirement Schedule'!V18*10^3</f>
        <v>0</v>
      </c>
      <c r="W9" s="16">
        <f>'Retirement Schedule'!W18*10^3</f>
        <v>0</v>
      </c>
      <c r="X9" s="16">
        <f>'Retirement Schedule'!X18*10^3</f>
        <v>0</v>
      </c>
      <c r="Y9" s="16">
        <f>'Retirement Schedule'!Y18*10^3</f>
        <v>0</v>
      </c>
      <c r="Z9" s="16">
        <f>'Retirement Schedule'!Z18*10^3</f>
        <v>0</v>
      </c>
      <c r="AA9" s="16">
        <f>'Retirement Schedule'!AA18*10^3</f>
        <v>0</v>
      </c>
      <c r="AB9" s="16">
        <f>'Retirement Schedule'!AB18*10^3</f>
        <v>0</v>
      </c>
      <c r="AC9" s="16">
        <f>'Retirement Schedule'!AC18*10^3</f>
        <v>0</v>
      </c>
      <c r="AD9" s="16">
        <f>'Retirement Schedule'!AD18*10^3</f>
        <v>0</v>
      </c>
      <c r="AE9" s="16">
        <f>'Retirement Schedule'!AE18*10^3</f>
        <v>0</v>
      </c>
      <c r="AF9" s="16">
        <f>'Retirement Schedule'!AF18*10^3</f>
        <v>0</v>
      </c>
      <c r="AG9" s="16">
        <f>'Retirement Schedule'!AG18*10^3</f>
        <v>0</v>
      </c>
      <c r="AH9" s="16">
        <f>'Retirement Schedule'!AH18*10^3</f>
        <v>0</v>
      </c>
    </row>
    <row r="10" spans="1:34" x14ac:dyDescent="0.25">
      <c r="A10" s="5" t="s">
        <v>97</v>
      </c>
      <c r="B10" s="16">
        <f>'Retirement Schedule'!B19*10^3</f>
        <v>0</v>
      </c>
      <c r="C10" s="16">
        <f>'Retirement Schedule'!C19*10^3</f>
        <v>0</v>
      </c>
      <c r="D10" s="16">
        <f>'Retirement Schedule'!D19*10^3</f>
        <v>0</v>
      </c>
      <c r="E10" s="16">
        <f>'Retirement Schedule'!E19*10^3</f>
        <v>0</v>
      </c>
      <c r="F10" s="16">
        <f>'Retirement Schedule'!F19*10^3</f>
        <v>0</v>
      </c>
      <c r="G10" s="16">
        <f>'Retirement Schedule'!G19*10^3</f>
        <v>0</v>
      </c>
      <c r="H10" s="16">
        <f>'Retirement Schedule'!H19*10^3</f>
        <v>0</v>
      </c>
      <c r="I10" s="16">
        <f>'Retirement Schedule'!I19*10^3</f>
        <v>0</v>
      </c>
      <c r="J10" s="16">
        <f>'Retirement Schedule'!J19*10^3</f>
        <v>0</v>
      </c>
      <c r="K10" s="16">
        <f>'Retirement Schedule'!K19*10^3</f>
        <v>0</v>
      </c>
      <c r="L10" s="16">
        <f>'Retirement Schedule'!L19*10^3</f>
        <v>0</v>
      </c>
      <c r="M10" s="16">
        <f>'Retirement Schedule'!M19*10^3</f>
        <v>0</v>
      </c>
      <c r="N10" s="16">
        <f>'Retirement Schedule'!N19*10^3</f>
        <v>0</v>
      </c>
      <c r="O10" s="16">
        <f>'Retirement Schedule'!O19*10^3</f>
        <v>0</v>
      </c>
      <c r="P10" s="16">
        <f>'Retirement Schedule'!P19*10^3</f>
        <v>0</v>
      </c>
      <c r="Q10" s="16">
        <f>'Retirement Schedule'!Q19*10^3</f>
        <v>0</v>
      </c>
      <c r="R10" s="16">
        <f>'Retirement Schedule'!R19*10^3</f>
        <v>0</v>
      </c>
      <c r="S10" s="16">
        <f>'Retirement Schedule'!S19*10^3</f>
        <v>0</v>
      </c>
      <c r="T10" s="16">
        <f>'Retirement Schedule'!T19*10^3</f>
        <v>0</v>
      </c>
      <c r="U10" s="16">
        <f>'Retirement Schedule'!U19*10^3</f>
        <v>0</v>
      </c>
      <c r="V10" s="16">
        <f>'Retirement Schedule'!V19*10^3</f>
        <v>0</v>
      </c>
      <c r="W10" s="16">
        <f>'Retirement Schedule'!W19*10^3</f>
        <v>0</v>
      </c>
      <c r="X10" s="16">
        <f>'Retirement Schedule'!X19*10^3</f>
        <v>0</v>
      </c>
      <c r="Y10" s="16">
        <f>'Retirement Schedule'!Y19*10^3</f>
        <v>0</v>
      </c>
      <c r="Z10" s="16">
        <f>'Retirement Schedule'!Z19*10^3</f>
        <v>0</v>
      </c>
      <c r="AA10" s="16">
        <f>'Retirement Schedule'!AA19*10^3</f>
        <v>0</v>
      </c>
      <c r="AB10" s="16">
        <f>'Retirement Schedule'!AB19*10^3</f>
        <v>0</v>
      </c>
      <c r="AC10" s="16">
        <f>'Retirement Schedule'!AC19*10^3</f>
        <v>0</v>
      </c>
      <c r="AD10" s="16">
        <f>'Retirement Schedule'!AD19*10^3</f>
        <v>0</v>
      </c>
      <c r="AE10" s="16">
        <f>'Retirement Schedule'!AE19*10^3</f>
        <v>0</v>
      </c>
      <c r="AF10" s="16">
        <f>'Retirement Schedule'!AF19*10^3</f>
        <v>0</v>
      </c>
      <c r="AG10" s="16">
        <f>'Retirement Schedule'!AG19*10^3</f>
        <v>0</v>
      </c>
      <c r="AH10" s="16">
        <f>'Retirement Schedule'!AH19*10^3</f>
        <v>0</v>
      </c>
    </row>
    <row r="11" spans="1:34" x14ac:dyDescent="0.25">
      <c r="A11" s="5" t="s">
        <v>95</v>
      </c>
      <c r="B11" s="16">
        <f>'Retirement Schedule'!B20*10^3</f>
        <v>844</v>
      </c>
      <c r="C11" s="16">
        <f>'Retirement Schedule'!C20*10^3</f>
        <v>913</v>
      </c>
      <c r="D11" s="16">
        <f>'Retirement Schedule'!D20*10^3</f>
        <v>841</v>
      </c>
      <c r="E11" s="16">
        <f>'Retirement Schedule'!E20*10^3</f>
        <v>846</v>
      </c>
      <c r="F11" s="16">
        <f>'Retirement Schedule'!F20*10^3</f>
        <v>704</v>
      </c>
      <c r="G11" s="16">
        <f>'Retirement Schedule'!G20*10^3</f>
        <v>552</v>
      </c>
      <c r="H11" s="16">
        <f>'Retirement Schedule'!H20*10^3</f>
        <v>583</v>
      </c>
      <c r="I11" s="16">
        <f>'Retirement Schedule'!I20*10^3</f>
        <v>423</v>
      </c>
      <c r="J11" s="16">
        <f>'Retirement Schedule'!J20*10^3</f>
        <v>396.99999999999994</v>
      </c>
      <c r="K11" s="16">
        <f>'Retirement Schedule'!K20*10^3</f>
        <v>473.00000000000006</v>
      </c>
      <c r="L11" s="16">
        <f>'Retirement Schedule'!L20*10^3</f>
        <v>686</v>
      </c>
      <c r="M11" s="16">
        <f>'Retirement Schedule'!M20*10^3</f>
        <v>0</v>
      </c>
      <c r="N11" s="16">
        <f>'Retirement Schedule'!N20*10^3</f>
        <v>0</v>
      </c>
      <c r="O11" s="16">
        <f>'Retirement Schedule'!O20*10^3</f>
        <v>0</v>
      </c>
      <c r="P11" s="16">
        <f>'Retirement Schedule'!P20*10^3</f>
        <v>0</v>
      </c>
      <c r="Q11" s="16">
        <f>'Retirement Schedule'!Q20*10^3</f>
        <v>0</v>
      </c>
      <c r="R11" s="16">
        <f>'Retirement Schedule'!R20*10^3</f>
        <v>0</v>
      </c>
      <c r="S11" s="16">
        <f>'Retirement Schedule'!S20*10^3</f>
        <v>0</v>
      </c>
      <c r="T11" s="16">
        <f>'Retirement Schedule'!T20*10^3</f>
        <v>0</v>
      </c>
      <c r="U11" s="16">
        <f>'Retirement Schedule'!U20*10^3</f>
        <v>0</v>
      </c>
      <c r="V11" s="16">
        <f>'Retirement Schedule'!V20*10^3</f>
        <v>0</v>
      </c>
      <c r="W11" s="16">
        <f>'Retirement Schedule'!W20*10^3</f>
        <v>0</v>
      </c>
      <c r="X11" s="16">
        <f>'Retirement Schedule'!X20*10^3</f>
        <v>0</v>
      </c>
      <c r="Y11" s="16">
        <f>'Retirement Schedule'!Y20*10^3</f>
        <v>0</v>
      </c>
      <c r="Z11" s="16">
        <f>'Retirement Schedule'!Z20*10^3</f>
        <v>0</v>
      </c>
      <c r="AA11" s="16">
        <f>'Retirement Schedule'!AA20*10^3</f>
        <v>0</v>
      </c>
      <c r="AB11" s="16">
        <f>'Retirement Schedule'!AB20*10^3</f>
        <v>0</v>
      </c>
      <c r="AC11" s="16">
        <f>'Retirement Schedule'!AC20*10^3</f>
        <v>0</v>
      </c>
      <c r="AD11" s="16">
        <f>'Retirement Schedule'!AD20*10^3</f>
        <v>0</v>
      </c>
      <c r="AE11" s="16">
        <f>'Retirement Schedule'!AE20*10^3</f>
        <v>0</v>
      </c>
      <c r="AF11" s="16">
        <f>'Retirement Schedule'!AF20*10^3</f>
        <v>0</v>
      </c>
      <c r="AG11" s="16">
        <f>'Retirement Schedule'!AG20*10^3</f>
        <v>0</v>
      </c>
      <c r="AH11" s="16">
        <f>'Retirement Schedule'!AH20*10^3</f>
        <v>0</v>
      </c>
    </row>
    <row r="12" spans="1:34" x14ac:dyDescent="0.25">
      <c r="A12" s="5" t="s">
        <v>13</v>
      </c>
      <c r="B12" s="16">
        <f>'Retirement Schedule'!B21*10^3</f>
        <v>0</v>
      </c>
      <c r="C12" s="16">
        <f>'Retirement Schedule'!C21*10^3</f>
        <v>0</v>
      </c>
      <c r="D12" s="16">
        <f>'Retirement Schedule'!D21*10^3</f>
        <v>0</v>
      </c>
      <c r="E12" s="16">
        <f>'Retirement Schedule'!E21*10^3</f>
        <v>0</v>
      </c>
      <c r="F12" s="16">
        <f>'Retirement Schedule'!F21*10^3</f>
        <v>0</v>
      </c>
      <c r="G12" s="16">
        <f>'Retirement Schedule'!G21*10^3</f>
        <v>0</v>
      </c>
      <c r="H12" s="16">
        <f>'Retirement Schedule'!H21*10^3</f>
        <v>0</v>
      </c>
      <c r="I12" s="16">
        <f>'Retirement Schedule'!I21*10^3</f>
        <v>0</v>
      </c>
      <c r="J12" s="16">
        <f>'Retirement Schedule'!J21*10^3</f>
        <v>0</v>
      </c>
      <c r="K12" s="16">
        <f>'Retirement Schedule'!K21*10^3</f>
        <v>0</v>
      </c>
      <c r="L12" s="16">
        <f>'Retirement Schedule'!L21*10^3</f>
        <v>0</v>
      </c>
      <c r="M12" s="16">
        <f>'Retirement Schedule'!M21*10^3</f>
        <v>0</v>
      </c>
      <c r="N12" s="16">
        <f>'Retirement Schedule'!N21*10^3</f>
        <v>0</v>
      </c>
      <c r="O12" s="16">
        <f>'Retirement Schedule'!O21*10^3</f>
        <v>0</v>
      </c>
      <c r="P12" s="16">
        <f>'Retirement Schedule'!P21*10^3</f>
        <v>0</v>
      </c>
      <c r="Q12" s="16">
        <f>'Retirement Schedule'!Q21*10^3</f>
        <v>0</v>
      </c>
      <c r="R12" s="16">
        <f>'Retirement Schedule'!R21*10^3</f>
        <v>0</v>
      </c>
      <c r="S12" s="16">
        <f>'Retirement Schedule'!S21*10^3</f>
        <v>0</v>
      </c>
      <c r="T12" s="16">
        <f>'Retirement Schedule'!T21*10^3</f>
        <v>0</v>
      </c>
      <c r="U12" s="16">
        <f>'Retirement Schedule'!U21*10^3</f>
        <v>0</v>
      </c>
      <c r="V12" s="16">
        <f>'Retirement Schedule'!V21*10^3</f>
        <v>0</v>
      </c>
      <c r="W12" s="16">
        <f>'Retirement Schedule'!W21*10^3</f>
        <v>0</v>
      </c>
      <c r="X12" s="16">
        <f>'Retirement Schedule'!X21*10^3</f>
        <v>0</v>
      </c>
      <c r="Y12" s="16">
        <f>'Retirement Schedule'!Y21*10^3</f>
        <v>0</v>
      </c>
      <c r="Z12" s="16">
        <f>'Retirement Schedule'!Z21*10^3</f>
        <v>0</v>
      </c>
      <c r="AA12" s="16">
        <f>'Retirement Schedule'!AA21*10^3</f>
        <v>0</v>
      </c>
      <c r="AB12" s="16">
        <f>'Retirement Schedule'!AB21*10^3</f>
        <v>0</v>
      </c>
      <c r="AC12" s="16">
        <f>'Retirement Schedule'!AC21*10^3</f>
        <v>0</v>
      </c>
      <c r="AD12" s="16">
        <f>'Retirement Schedule'!AD21*10^3</f>
        <v>0</v>
      </c>
      <c r="AE12" s="16">
        <f>'Retirement Schedule'!AE21*10^3</f>
        <v>0</v>
      </c>
      <c r="AF12" s="16">
        <f>'Retirement Schedule'!AF21*10^3</f>
        <v>0</v>
      </c>
      <c r="AG12" s="16">
        <f>'Retirement Schedule'!AG21*10^3</f>
        <v>0</v>
      </c>
      <c r="AH12" s="16">
        <f>'Retirement Schedule'!AH21*10^3</f>
        <v>0</v>
      </c>
    </row>
    <row r="13" spans="1:34" x14ac:dyDescent="0.25">
      <c r="A13" s="5" t="s">
        <v>89</v>
      </c>
      <c r="B13" s="16">
        <f>'Retirement Schedule'!B22*10^3</f>
        <v>0</v>
      </c>
      <c r="C13" s="16">
        <f>'Retirement Schedule'!C22*10^3</f>
        <v>0</v>
      </c>
      <c r="D13" s="16">
        <f>'Retirement Schedule'!D22*10^3</f>
        <v>0</v>
      </c>
      <c r="E13" s="16">
        <f>'Retirement Schedule'!E22*10^3</f>
        <v>0</v>
      </c>
      <c r="F13" s="16">
        <f>'Retirement Schedule'!F22*10^3</f>
        <v>0</v>
      </c>
      <c r="G13" s="16">
        <f>'Retirement Schedule'!G22*10^3</f>
        <v>0</v>
      </c>
      <c r="H13" s="16">
        <f>'Retirement Schedule'!H22*10^3</f>
        <v>0</v>
      </c>
      <c r="I13" s="16">
        <f>'Retirement Schedule'!I22*10^3</f>
        <v>0</v>
      </c>
      <c r="J13" s="16">
        <f>'Retirement Schedule'!J22*10^3</f>
        <v>0</v>
      </c>
      <c r="K13" s="16">
        <f>'Retirement Schedule'!K22*10^3</f>
        <v>0</v>
      </c>
      <c r="L13" s="16">
        <f>'Retirement Schedule'!L22*10^3</f>
        <v>0</v>
      </c>
      <c r="M13" s="16">
        <f>'Retirement Schedule'!M22*10^3</f>
        <v>0</v>
      </c>
      <c r="N13" s="16">
        <f>'Retirement Schedule'!N22*10^3</f>
        <v>0</v>
      </c>
      <c r="O13" s="16">
        <f>'Retirement Schedule'!O22*10^3</f>
        <v>0</v>
      </c>
      <c r="P13" s="16">
        <f>'Retirement Schedule'!P22*10^3</f>
        <v>0</v>
      </c>
      <c r="Q13" s="16">
        <f>'Retirement Schedule'!Q22*10^3</f>
        <v>0</v>
      </c>
      <c r="R13" s="16">
        <f>'Retirement Schedule'!R22*10^3</f>
        <v>0</v>
      </c>
      <c r="S13" s="16">
        <f>'Retirement Schedule'!S22*10^3</f>
        <v>0</v>
      </c>
      <c r="T13" s="16">
        <f>'Retirement Schedule'!T22*10^3</f>
        <v>0</v>
      </c>
      <c r="U13" s="16">
        <f>'Retirement Schedule'!U22*10^3</f>
        <v>0</v>
      </c>
      <c r="V13" s="16">
        <f>'Retirement Schedule'!V22*10^3</f>
        <v>0</v>
      </c>
      <c r="W13" s="16">
        <f>'Retirement Schedule'!W22*10^3</f>
        <v>0</v>
      </c>
      <c r="X13" s="16">
        <f>'Retirement Schedule'!X22*10^3</f>
        <v>0</v>
      </c>
      <c r="Y13" s="16">
        <f>'Retirement Schedule'!Y22*10^3</f>
        <v>0</v>
      </c>
      <c r="Z13" s="16">
        <f>'Retirement Schedule'!Z22*10^3</f>
        <v>0</v>
      </c>
      <c r="AA13" s="16">
        <f>'Retirement Schedule'!AA22*10^3</f>
        <v>0</v>
      </c>
      <c r="AB13" s="16">
        <f>'Retirement Schedule'!AB22*10^3</f>
        <v>0</v>
      </c>
      <c r="AC13" s="16">
        <f>'Retirement Schedule'!AC22*10^3</f>
        <v>0</v>
      </c>
      <c r="AD13" s="16">
        <f>'Retirement Schedule'!AD22*10^3</f>
        <v>0</v>
      </c>
      <c r="AE13" s="16">
        <f>'Retirement Schedule'!AE22*10^3</f>
        <v>0</v>
      </c>
      <c r="AF13" s="16">
        <f>'Retirement Schedule'!AF22*10^3</f>
        <v>0</v>
      </c>
      <c r="AG13" s="16">
        <f>'Retirement Schedule'!AG22*10^3</f>
        <v>0</v>
      </c>
      <c r="AH13" s="16">
        <f>'Retirement Schedule'!AH22*10^3</f>
        <v>0</v>
      </c>
    </row>
    <row r="14" spans="1:34" x14ac:dyDescent="0.25">
      <c r="A14" s="5" t="s">
        <v>14</v>
      </c>
      <c r="B14" s="16">
        <f>'Retirement Schedule'!B23*10^3</f>
        <v>0</v>
      </c>
      <c r="C14" s="16">
        <f>'Retirement Schedule'!C23*10^3</f>
        <v>0</v>
      </c>
      <c r="D14" s="16">
        <f>'Retirement Schedule'!D23*10^3</f>
        <v>0</v>
      </c>
      <c r="E14" s="16">
        <f>'Retirement Schedule'!E23*10^3</f>
        <v>0</v>
      </c>
      <c r="F14" s="16">
        <f>'Retirement Schedule'!F23*10^3</f>
        <v>0</v>
      </c>
      <c r="G14" s="16">
        <f>'Retirement Schedule'!G23*10^3</f>
        <v>0</v>
      </c>
      <c r="H14" s="16">
        <f>'Retirement Schedule'!H23*10^3</f>
        <v>0</v>
      </c>
      <c r="I14" s="16">
        <f>'Retirement Schedule'!I23*10^3</f>
        <v>0</v>
      </c>
      <c r="J14" s="16">
        <f>'Retirement Schedule'!J23*10^3</f>
        <v>0</v>
      </c>
      <c r="K14" s="16">
        <f>'Retirement Schedule'!K23*10^3</f>
        <v>0</v>
      </c>
      <c r="L14" s="16">
        <f>'Retirement Schedule'!L23*10^3</f>
        <v>0</v>
      </c>
      <c r="M14" s="16">
        <f>'Retirement Schedule'!M23*10^3</f>
        <v>0</v>
      </c>
      <c r="N14" s="16">
        <f>'Retirement Schedule'!N23*10^3</f>
        <v>0</v>
      </c>
      <c r="O14" s="16">
        <f>'Retirement Schedule'!O23*10^3</f>
        <v>0</v>
      </c>
      <c r="P14" s="16">
        <f>'Retirement Schedule'!P23*10^3</f>
        <v>0</v>
      </c>
      <c r="Q14" s="16">
        <f>'Retirement Schedule'!Q23*10^3</f>
        <v>0</v>
      </c>
      <c r="R14" s="16">
        <f>'Retirement Schedule'!R23*10^3</f>
        <v>0</v>
      </c>
      <c r="S14" s="16">
        <f>'Retirement Schedule'!S23*10^3</f>
        <v>0</v>
      </c>
      <c r="T14" s="16">
        <f>'Retirement Schedule'!T23*10^3</f>
        <v>0</v>
      </c>
      <c r="U14" s="16">
        <f>'Retirement Schedule'!U23*10^3</f>
        <v>0</v>
      </c>
      <c r="V14" s="16">
        <f>'Retirement Schedule'!V23*10^3</f>
        <v>0</v>
      </c>
      <c r="W14" s="16">
        <f>'Retirement Schedule'!W23*10^3</f>
        <v>0</v>
      </c>
      <c r="X14" s="16">
        <f>'Retirement Schedule'!X23*10^3</f>
        <v>0</v>
      </c>
      <c r="Y14" s="16">
        <f>'Retirement Schedule'!Y23*10^3</f>
        <v>0</v>
      </c>
      <c r="Z14" s="16">
        <f>'Retirement Schedule'!Z23*10^3</f>
        <v>0</v>
      </c>
      <c r="AA14" s="16">
        <f>'Retirement Schedule'!AA23*10^3</f>
        <v>0</v>
      </c>
      <c r="AB14" s="16">
        <f>'Retirement Schedule'!AB23*10^3</f>
        <v>0</v>
      </c>
      <c r="AC14" s="16">
        <f>'Retirement Schedule'!AC23*10^3</f>
        <v>0</v>
      </c>
      <c r="AD14" s="16">
        <f>'Retirement Schedule'!AD23*10^3</f>
        <v>0</v>
      </c>
      <c r="AE14" s="16">
        <f>'Retirement Schedule'!AE23*10^3</f>
        <v>0</v>
      </c>
      <c r="AF14" s="16">
        <f>'Retirement Schedule'!AF23*10^3</f>
        <v>0</v>
      </c>
      <c r="AG14" s="16">
        <f>'Retirement Schedule'!AG23*10^3</f>
        <v>0</v>
      </c>
      <c r="AH14" s="16">
        <f>'Retirement Schedule'!AH23*10^3</f>
        <v>0</v>
      </c>
    </row>
    <row r="15" spans="1:34" x14ac:dyDescent="0.25">
      <c r="A15" s="2" t="s">
        <v>90</v>
      </c>
      <c r="B15" s="16">
        <f>'Retirement Schedule'!B24*10^3</f>
        <v>0</v>
      </c>
      <c r="C15" s="16">
        <f>'Retirement Schedule'!C24*10^3</f>
        <v>0</v>
      </c>
      <c r="D15" s="16">
        <f>'Retirement Schedule'!D24*10^3</f>
        <v>0</v>
      </c>
      <c r="E15" s="16">
        <f>'Retirement Schedule'!E24*10^3</f>
        <v>0</v>
      </c>
      <c r="F15" s="16">
        <f>'Retirement Schedule'!F24*10^3</f>
        <v>0</v>
      </c>
      <c r="G15" s="16">
        <f>'Retirement Schedule'!G24*10^3</f>
        <v>0</v>
      </c>
      <c r="H15" s="16">
        <f>'Retirement Schedule'!H24*10^3</f>
        <v>0</v>
      </c>
      <c r="I15" s="16">
        <f>'Retirement Schedule'!I24*10^3</f>
        <v>0</v>
      </c>
      <c r="J15" s="16">
        <f>'Retirement Schedule'!J24*10^3</f>
        <v>0</v>
      </c>
      <c r="K15" s="16">
        <f>'Retirement Schedule'!K24*10^3</f>
        <v>0</v>
      </c>
      <c r="L15" s="16">
        <f>'Retirement Schedule'!L24*10^3</f>
        <v>0</v>
      </c>
      <c r="M15" s="16">
        <f>'Retirement Schedule'!M24*10^3</f>
        <v>0</v>
      </c>
      <c r="N15" s="16">
        <f>'Retirement Schedule'!N24*10^3</f>
        <v>0</v>
      </c>
      <c r="O15" s="16">
        <f>'Retirement Schedule'!O24*10^3</f>
        <v>0</v>
      </c>
      <c r="P15" s="16">
        <f>'Retirement Schedule'!P24*10^3</f>
        <v>0</v>
      </c>
      <c r="Q15" s="16">
        <f>'Retirement Schedule'!Q24*10^3</f>
        <v>0</v>
      </c>
      <c r="R15" s="16">
        <f>'Retirement Schedule'!R24*10^3</f>
        <v>0</v>
      </c>
      <c r="S15" s="16">
        <f>'Retirement Schedule'!S24*10^3</f>
        <v>0</v>
      </c>
      <c r="T15" s="16">
        <f>'Retirement Schedule'!T24*10^3</f>
        <v>0</v>
      </c>
      <c r="U15" s="16">
        <f>'Retirement Schedule'!U24*10^3</f>
        <v>0</v>
      </c>
      <c r="V15" s="16">
        <f>'Retirement Schedule'!V24*10^3</f>
        <v>0</v>
      </c>
      <c r="W15" s="16">
        <f>'Retirement Schedule'!W24*10^3</f>
        <v>0</v>
      </c>
      <c r="X15" s="16">
        <f>'Retirement Schedule'!X24*10^3</f>
        <v>0</v>
      </c>
      <c r="Y15" s="16">
        <f>'Retirement Schedule'!Y24*10^3</f>
        <v>0</v>
      </c>
      <c r="Z15" s="16">
        <f>'Retirement Schedule'!Z24*10^3</f>
        <v>0</v>
      </c>
      <c r="AA15" s="16">
        <f>'Retirement Schedule'!AA24*10^3</f>
        <v>0</v>
      </c>
      <c r="AB15" s="16">
        <f>'Retirement Schedule'!AB24*10^3</f>
        <v>0</v>
      </c>
      <c r="AC15" s="16">
        <f>'Retirement Schedule'!AC24*10^3</f>
        <v>0</v>
      </c>
      <c r="AD15" s="16">
        <f>'Retirement Schedule'!AD24*10^3</f>
        <v>0</v>
      </c>
      <c r="AE15" s="16">
        <f>'Retirement Schedule'!AE24*10^3</f>
        <v>0</v>
      </c>
      <c r="AF15" s="16">
        <f>'Retirement Schedule'!AF24*10^3</f>
        <v>0</v>
      </c>
      <c r="AG15" s="16">
        <f>'Retirement Schedule'!AG24*10^3</f>
        <v>0</v>
      </c>
      <c r="AH15" s="16">
        <f>'Retirement Schedule'!AH24*10^3</f>
        <v>0</v>
      </c>
    </row>
    <row r="16" spans="1:34" x14ac:dyDescent="0.25">
      <c r="A16" s="2" t="s">
        <v>91</v>
      </c>
      <c r="B16" s="16">
        <f>'Retirement Schedule'!B25*10^3</f>
        <v>0</v>
      </c>
      <c r="C16" s="16">
        <f>'Retirement Schedule'!C25*10^3</f>
        <v>0</v>
      </c>
      <c r="D16" s="16">
        <f>'Retirement Schedule'!D25*10^3</f>
        <v>0</v>
      </c>
      <c r="E16" s="16">
        <f>'Retirement Schedule'!E25*10^3</f>
        <v>0</v>
      </c>
      <c r="F16" s="16">
        <f>'Retirement Schedule'!F25*10^3</f>
        <v>0</v>
      </c>
      <c r="G16" s="16">
        <f>'Retirement Schedule'!G25*10^3</f>
        <v>0</v>
      </c>
      <c r="H16" s="16">
        <f>'Retirement Schedule'!H25*10^3</f>
        <v>430</v>
      </c>
      <c r="I16" s="16">
        <f>'Retirement Schedule'!I25*10^3</f>
        <v>690</v>
      </c>
      <c r="J16" s="16">
        <f>'Retirement Schedule'!J25*10^3</f>
        <v>690</v>
      </c>
      <c r="K16" s="16">
        <f>'Retirement Schedule'!K25*10^3</f>
        <v>690</v>
      </c>
      <c r="L16" s="16">
        <f>'Retirement Schedule'!L25*10^3</f>
        <v>625</v>
      </c>
      <c r="M16" s="16">
        <f>'Retirement Schedule'!M25*10^3</f>
        <v>625</v>
      </c>
      <c r="N16" s="16">
        <f>'Retirement Schedule'!N25*10^3</f>
        <v>885</v>
      </c>
      <c r="O16" s="16">
        <f>'Retirement Schedule'!O25*10^3</f>
        <v>0</v>
      </c>
      <c r="P16" s="16">
        <f>'Retirement Schedule'!P25*10^3</f>
        <v>0</v>
      </c>
      <c r="Q16" s="16">
        <f>'Retirement Schedule'!Q25*10^3</f>
        <v>0</v>
      </c>
      <c r="R16" s="16">
        <f>'Retirement Schedule'!R25*10^3</f>
        <v>0</v>
      </c>
      <c r="S16" s="16">
        <f>'Retirement Schedule'!S25*10^3</f>
        <v>0</v>
      </c>
      <c r="T16" s="16">
        <f>'Retirement Schedule'!T25*10^3</f>
        <v>0</v>
      </c>
      <c r="U16" s="16">
        <f>'Retirement Schedule'!U25*10^3</f>
        <v>0</v>
      </c>
      <c r="V16" s="16">
        <f>'Retirement Schedule'!V25*10^3</f>
        <v>0</v>
      </c>
      <c r="W16" s="16">
        <f>'Retirement Schedule'!W25*10^3</f>
        <v>0</v>
      </c>
      <c r="X16" s="16">
        <f>'Retirement Schedule'!X25*10^3</f>
        <v>0</v>
      </c>
      <c r="Y16" s="16">
        <f>'Retirement Schedule'!Y25*10^3</f>
        <v>0</v>
      </c>
      <c r="Z16" s="16">
        <f>'Retirement Schedule'!Z25*10^3</f>
        <v>0</v>
      </c>
      <c r="AA16" s="16">
        <f>'Retirement Schedule'!AA25*10^3</f>
        <v>0</v>
      </c>
      <c r="AB16" s="16">
        <f>'Retirement Schedule'!AB25*10^3</f>
        <v>0</v>
      </c>
      <c r="AC16" s="16">
        <f>'Retirement Schedule'!AC25*10^3</f>
        <v>0</v>
      </c>
      <c r="AD16" s="16">
        <f>'Retirement Schedule'!AD25*10^3</f>
        <v>0</v>
      </c>
      <c r="AE16" s="16">
        <f>'Retirement Schedule'!AE25*10^3</f>
        <v>0</v>
      </c>
      <c r="AF16" s="16">
        <f>'Retirement Schedule'!AF25*10^3</f>
        <v>0</v>
      </c>
      <c r="AG16" s="16">
        <f>'Retirement Schedule'!AG25*10^3</f>
        <v>0</v>
      </c>
      <c r="AH16" s="16">
        <f>'Retirement Schedule'!AH25*10^3</f>
        <v>0</v>
      </c>
    </row>
    <row r="17" spans="1:34" x14ac:dyDescent="0.25">
      <c r="A17" s="2" t="s">
        <v>92</v>
      </c>
      <c r="B17" s="16">
        <f>'Retirement Schedule'!B26*10^3</f>
        <v>0</v>
      </c>
      <c r="C17" s="16">
        <f>'Retirement Schedule'!C26*10^3</f>
        <v>0</v>
      </c>
      <c r="D17" s="16">
        <f>'Retirement Schedule'!D26*10^3</f>
        <v>0</v>
      </c>
      <c r="E17" s="16">
        <f>'Retirement Schedule'!E26*10^3</f>
        <v>0</v>
      </c>
      <c r="F17" s="16">
        <f>'Retirement Schedule'!F26*10^3</f>
        <v>0</v>
      </c>
      <c r="G17" s="16">
        <f>'Retirement Schedule'!G26*10^3</f>
        <v>0</v>
      </c>
      <c r="H17" s="16">
        <f>'Retirement Schedule'!H26*10^3</f>
        <v>0</v>
      </c>
      <c r="I17" s="16">
        <f>'Retirement Schedule'!I26*10^3</f>
        <v>0</v>
      </c>
      <c r="J17" s="16">
        <f>'Retirement Schedule'!J26*10^3</f>
        <v>0</v>
      </c>
      <c r="K17" s="16">
        <f>'Retirement Schedule'!K26*10^3</f>
        <v>0</v>
      </c>
      <c r="L17" s="16">
        <f>'Retirement Schedule'!L26*10^3</f>
        <v>0</v>
      </c>
      <c r="M17" s="16">
        <f>'Retirement Schedule'!M26*10^3</f>
        <v>0</v>
      </c>
      <c r="N17" s="16">
        <f>'Retirement Schedule'!N26*10^3</f>
        <v>0</v>
      </c>
      <c r="O17" s="16">
        <f>'Retirement Schedule'!O26*10^3</f>
        <v>0</v>
      </c>
      <c r="P17" s="16">
        <f>'Retirement Schedule'!P26*10^3</f>
        <v>0</v>
      </c>
      <c r="Q17" s="16">
        <f>'Retirement Schedule'!Q26*10^3</f>
        <v>0</v>
      </c>
      <c r="R17" s="16">
        <f>'Retirement Schedule'!R26*10^3</f>
        <v>0</v>
      </c>
      <c r="S17" s="16">
        <f>'Retirement Schedule'!S26*10^3</f>
        <v>0</v>
      </c>
      <c r="T17" s="16">
        <f>'Retirement Schedule'!T26*10^3</f>
        <v>0</v>
      </c>
      <c r="U17" s="16">
        <f>'Retirement Schedule'!U26*10^3</f>
        <v>0</v>
      </c>
      <c r="V17" s="16">
        <f>'Retirement Schedule'!V26*10^3</f>
        <v>0</v>
      </c>
      <c r="W17" s="16">
        <f>'Retirement Schedule'!W26*10^3</f>
        <v>0</v>
      </c>
      <c r="X17" s="16">
        <f>'Retirement Schedule'!X26*10^3</f>
        <v>0</v>
      </c>
      <c r="Y17" s="16">
        <f>'Retirement Schedule'!Y26*10^3</f>
        <v>0</v>
      </c>
      <c r="Z17" s="16">
        <f>'Retirement Schedule'!Z26*10^3</f>
        <v>0</v>
      </c>
      <c r="AA17" s="16">
        <f>'Retirement Schedule'!AA26*10^3</f>
        <v>0</v>
      </c>
      <c r="AB17" s="16">
        <f>'Retirement Schedule'!AB26*10^3</f>
        <v>0</v>
      </c>
      <c r="AC17" s="16">
        <f>'Retirement Schedule'!AC26*10^3</f>
        <v>0</v>
      </c>
      <c r="AD17" s="16">
        <f>'Retirement Schedule'!AD26*10^3</f>
        <v>0</v>
      </c>
      <c r="AE17" s="16">
        <f>'Retirement Schedule'!AE26*10^3</f>
        <v>0</v>
      </c>
      <c r="AF17" s="16">
        <f>'Retirement Schedule'!AF26*10^3</f>
        <v>0</v>
      </c>
      <c r="AG17" s="16">
        <f>'Retirement Schedule'!AG26*10^3</f>
        <v>0</v>
      </c>
      <c r="AH17" s="16">
        <f>'Retirement Schedule'!AH26*10^3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ELretirement</vt:lpstr>
      <vt:lpstr>Start Year Capacity</vt:lpstr>
      <vt:lpstr>Retirement Schedule</vt:lpstr>
      <vt:lpstr>BCRbQ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Robbie Orvis</cp:lastModifiedBy>
  <dcterms:created xsi:type="dcterms:W3CDTF">2015-12-15T21:40:01Z</dcterms:created>
  <dcterms:modified xsi:type="dcterms:W3CDTF">2019-08-28T16:41:44Z</dcterms:modified>
</cp:coreProperties>
</file>