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2.0.0-saudiarabia-wipF\InputData\elec\PMCCS\"/>
    </mc:Choice>
  </mc:AlternateContent>
  <bookViews>
    <workbookView xWindow="120" yWindow="135" windowWidth="24915" windowHeight="11565"/>
  </bookViews>
  <sheets>
    <sheet name="About" sheetId="1" r:id="rId1"/>
    <sheet name="Calculations" sheetId="4" r:id="rId2"/>
    <sheet name="PMCCS" sheetId="2" r:id="rId3"/>
  </sheets>
  <definedNames>
    <definedName name="solver_adj" localSheetId="1" hidden="1">Calculations!$G$11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Calculations!$K$26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2.7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M17" i="2" l="1"/>
  <c r="N17" i="2"/>
  <c r="O17" i="2"/>
  <c r="P17" i="2"/>
  <c r="Q17" i="2"/>
  <c r="B15" i="4"/>
  <c r="G17" i="2" l="1"/>
  <c r="H17" i="2"/>
  <c r="I17" i="2"/>
  <c r="J17" i="2"/>
  <c r="K17" i="2"/>
  <c r="L17" i="2"/>
  <c r="F17" i="2"/>
  <c r="B13" i="4" l="1"/>
  <c r="B10" i="4"/>
  <c r="F6" i="2"/>
  <c r="G6" i="2" s="1"/>
  <c r="H6" i="2" s="1"/>
  <c r="I6" i="2" s="1"/>
  <c r="J6" i="2" s="1"/>
  <c r="K6" i="2"/>
  <c r="L6" i="2"/>
  <c r="M6" i="2"/>
  <c r="N6" i="2"/>
  <c r="O6" i="2"/>
  <c r="P6" i="2"/>
  <c r="Q6" i="2"/>
  <c r="F7" i="2"/>
  <c r="G7" i="2"/>
  <c r="H7" i="2" s="1"/>
  <c r="I7" i="2" s="1"/>
  <c r="J7" i="2" s="1"/>
  <c r="K7" i="2"/>
  <c r="L7" i="2"/>
  <c r="M7" i="2"/>
  <c r="N7" i="2"/>
  <c r="O7" i="2"/>
  <c r="P7" i="2"/>
  <c r="Q7" i="2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</calcChain>
</file>

<file path=xl/sharedStrings.xml><?xml version="1.0" encoding="utf-8"?>
<sst xmlns="http://schemas.openxmlformats.org/spreadsheetml/2006/main" count="65" uniqueCount="58">
  <si>
    <t>Note:</t>
  </si>
  <si>
    <t>Year</t>
  </si>
  <si>
    <t>nuclear (MW)</t>
  </si>
  <si>
    <t>hydro (MW)</t>
  </si>
  <si>
    <t>solar PV (MW)</t>
  </si>
  <si>
    <t>solar thermal (MW)</t>
  </si>
  <si>
    <t>biomass (MW)</t>
  </si>
  <si>
    <t>Sources:</t>
  </si>
  <si>
    <t>natural gas nonpeaker (MW)</t>
  </si>
  <si>
    <t>geothermal (MW)</t>
  </si>
  <si>
    <t>petroleum (MW)</t>
  </si>
  <si>
    <t>natural gas peaker (MW)</t>
  </si>
  <si>
    <t>onshore wind (MW)</t>
  </si>
  <si>
    <t>offshore wind (MW)</t>
  </si>
  <si>
    <t>Fuel Type</t>
  </si>
  <si>
    <t>Target Year</t>
  </si>
  <si>
    <t>Target Amount</t>
  </si>
  <si>
    <t>Solar PV</t>
  </si>
  <si>
    <t>Wind</t>
  </si>
  <si>
    <t>CSP</t>
  </si>
  <si>
    <t>Solar PV Install Rate Increase 2018-2023</t>
  </si>
  <si>
    <t>&lt;-ramps up each year</t>
  </si>
  <si>
    <t>&lt;-constant each year</t>
  </si>
  <si>
    <t>Solar PV Install Rate Increase 2024-2030</t>
  </si>
  <si>
    <t>Wind Install Rate Increase 2018-2023</t>
  </si>
  <si>
    <t>Wind Install Rate Increase 2024-2030</t>
  </si>
  <si>
    <t>CSP Install Rate Increase 2018-2030</t>
  </si>
  <si>
    <t>Kingdom of Saudi Arabia</t>
  </si>
  <si>
    <t>Overview of Saudi Arabia's Renewable Energy Program</t>
  </si>
  <si>
    <t>Slide 2</t>
  </si>
  <si>
    <t>https://www.powersaudiarabia.com.sa/web/attach/media/Kingdom-Renewable-Energy-Plan_Ar-En-R04.pdf</t>
  </si>
  <si>
    <t>PMCCS Policy Mandated Capacity Construction Schedule</t>
  </si>
  <si>
    <t>This variable has been repurposed to to specify the electricity generating capacity</t>
  </si>
  <si>
    <t>in MW that will be built each year in according to the renewable energy targets</t>
  </si>
  <si>
    <t>set forth by Saudia Arabia's government.</t>
  </si>
  <si>
    <t>hard coal (MW)</t>
  </si>
  <si>
    <t>crude oil (MW)</t>
  </si>
  <si>
    <t>heavy or residual fuel oil (MW)</t>
  </si>
  <si>
    <t>municipal solid waste (MW)</t>
  </si>
  <si>
    <t>lignite (MW)</t>
  </si>
  <si>
    <t>onshore wind, solar PV, solar thermal</t>
  </si>
  <si>
    <t>waste-to-energy (MSW)</t>
  </si>
  <si>
    <t>Zafar, Salman</t>
  </si>
  <si>
    <t>https://www.academia.edu/32403923/Waste-to-Energy_in_Saudi_Arabia_Potential_and_Challenges</t>
  </si>
  <si>
    <t>Turning Waste Inot Fuel For A Greener Future</t>
  </si>
  <si>
    <t>Page 2, "Silver lining" section, first paragraph</t>
  </si>
  <si>
    <t>MSW</t>
  </si>
  <si>
    <t>MSW install rate increase 2018-2025</t>
  </si>
  <si>
    <t>Page 42, Figure 3.1</t>
  </si>
  <si>
    <t>IRENA International Renewable Energy Agency</t>
  </si>
  <si>
    <t>Renewable Energy Market Analysis: The GCC Region</t>
  </si>
  <si>
    <t>https://www.irena.org/DocumentDownloads/Publications/IRENA_Market_GCC_2016.pdf</t>
  </si>
  <si>
    <t>Our two sources give different years for the MSW capacity target.</t>
  </si>
  <si>
    <t>Forbes says "by 2025" (which may be unrealistically aggressive), while</t>
  </si>
  <si>
    <t>IRENA reports capacity in 2040, but it may have been built sooner than</t>
  </si>
  <si>
    <t>that.  For this policy lever, we assume the 3 GW waste-to-energy target</t>
  </si>
  <si>
    <t>is reached in 2030, in line with the target year for other plant types.</t>
  </si>
  <si>
    <t>About MSW Target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</si>
</sst>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164" fontId="0" fillId="0" borderId="0" xfId="0" applyNumberFormat="1"/>
    <xf numFmtId="1" fontId="0" fillId="0" borderId="0" xfId="0" applyNumberForma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rena.org/DocumentDownloads/Publications/IRENA_Market_GCC_2016.pdf" TargetMode="External"/><Relationship Id="rId2" Type="http://schemas.openxmlformats.org/officeDocument/2006/relationships/hyperlink" Target="https://www.academia.edu/32403923/Waste-to-Energy_in_Saudi_Arabia_Potential_and_Challenges" TargetMode="External"/><Relationship Id="rId1" Type="http://schemas.openxmlformats.org/officeDocument/2006/relationships/hyperlink" Target="https://www.powersaudiarabia.com.sa/web/attach/media/Kingdom-Renewable-Energy-Plan_Ar-En-R04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/>
  </sheetViews>
  <sheetFormatPr defaultRowHeight="15" x14ac:dyDescent="0.25"/>
  <cols>
    <col min="2" max="2" width="67.140625" customWidth="1"/>
  </cols>
  <sheetData>
    <row r="1" spans="1:10" x14ac:dyDescent="0.25">
      <c r="A1" s="1" t="s">
        <v>31</v>
      </c>
    </row>
    <row r="3" spans="1:10" x14ac:dyDescent="0.25">
      <c r="A3" s="1" t="s">
        <v>7</v>
      </c>
      <c r="B3" s="8" t="s">
        <v>40</v>
      </c>
    </row>
    <row r="4" spans="1:10" x14ac:dyDescent="0.25">
      <c r="B4" s="3" t="s">
        <v>27</v>
      </c>
      <c r="J4" s="1"/>
    </row>
    <row r="5" spans="1:10" x14ac:dyDescent="0.25">
      <c r="A5" s="2"/>
      <c r="B5" s="7">
        <v>2019</v>
      </c>
    </row>
    <row r="6" spans="1:10" x14ac:dyDescent="0.25">
      <c r="B6" t="s">
        <v>28</v>
      </c>
      <c r="J6" s="1"/>
    </row>
    <row r="7" spans="1:10" x14ac:dyDescent="0.25">
      <c r="B7" s="6" t="s">
        <v>30</v>
      </c>
    </row>
    <row r="8" spans="1:10" x14ac:dyDescent="0.25">
      <c r="B8" t="s">
        <v>29</v>
      </c>
    </row>
    <row r="10" spans="1:10" x14ac:dyDescent="0.25">
      <c r="B10" s="8" t="s">
        <v>41</v>
      </c>
    </row>
    <row r="11" spans="1:10" x14ac:dyDescent="0.25">
      <c r="B11" t="s">
        <v>42</v>
      </c>
    </row>
    <row r="12" spans="1:10" x14ac:dyDescent="0.25">
      <c r="B12" s="7">
        <v>2016</v>
      </c>
    </row>
    <row r="13" spans="1:10" x14ac:dyDescent="0.25">
      <c r="B13" t="s">
        <v>44</v>
      </c>
    </row>
    <row r="14" spans="1:10" x14ac:dyDescent="0.25">
      <c r="B14" s="6" t="s">
        <v>43</v>
      </c>
    </row>
    <row r="15" spans="1:10" x14ac:dyDescent="0.25">
      <c r="B15" t="s">
        <v>45</v>
      </c>
    </row>
    <row r="17" spans="1:2" x14ac:dyDescent="0.25">
      <c r="B17" t="s">
        <v>49</v>
      </c>
    </row>
    <row r="18" spans="1:2" x14ac:dyDescent="0.25">
      <c r="B18" s="7">
        <v>2016</v>
      </c>
    </row>
    <row r="19" spans="1:2" x14ac:dyDescent="0.25">
      <c r="B19" t="s">
        <v>50</v>
      </c>
    </row>
    <row r="20" spans="1:2" x14ac:dyDescent="0.25">
      <c r="B20" s="6" t="s">
        <v>51</v>
      </c>
    </row>
    <row r="21" spans="1:2" x14ac:dyDescent="0.25">
      <c r="B21" t="s">
        <v>48</v>
      </c>
    </row>
    <row r="27" spans="1:2" x14ac:dyDescent="0.25">
      <c r="A27" s="1" t="s">
        <v>0</v>
      </c>
    </row>
    <row r="28" spans="1:2" x14ac:dyDescent="0.25">
      <c r="A28" s="2" t="s">
        <v>32</v>
      </c>
    </row>
    <row r="29" spans="1:2" x14ac:dyDescent="0.25">
      <c r="A29" s="2" t="s">
        <v>33</v>
      </c>
    </row>
    <row r="30" spans="1:2" x14ac:dyDescent="0.25">
      <c r="A30" s="2" t="s">
        <v>34</v>
      </c>
    </row>
    <row r="31" spans="1:2" x14ac:dyDescent="0.25">
      <c r="A31" s="2"/>
    </row>
    <row r="32" spans="1: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hyperlinks>
    <hyperlink ref="B7" r:id="rId1"/>
    <hyperlink ref="B14" r:id="rId2"/>
    <hyperlink ref="B20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5" x14ac:dyDescent="0.25"/>
  <cols>
    <col min="1" max="1" width="35.5703125" customWidth="1"/>
    <col min="3" max="3" width="17.42578125" customWidth="1"/>
    <col min="4" max="4" width="10.42578125" bestFit="1" customWidth="1"/>
    <col min="8" max="8" width="9.42578125" bestFit="1" customWidth="1"/>
  </cols>
  <sheetData>
    <row r="1" spans="1:8" x14ac:dyDescent="0.25">
      <c r="A1" t="s">
        <v>14</v>
      </c>
      <c r="B1" t="s">
        <v>15</v>
      </c>
      <c r="C1" t="s">
        <v>16</v>
      </c>
    </row>
    <row r="2" spans="1:8" x14ac:dyDescent="0.25">
      <c r="A2" t="s">
        <v>17</v>
      </c>
      <c r="B2">
        <v>2023</v>
      </c>
      <c r="C2">
        <v>20</v>
      </c>
    </row>
    <row r="3" spans="1:8" x14ac:dyDescent="0.25">
      <c r="A3" t="s">
        <v>17</v>
      </c>
      <c r="B3">
        <v>2030</v>
      </c>
      <c r="C3">
        <v>40</v>
      </c>
    </row>
    <row r="4" spans="1:8" x14ac:dyDescent="0.25">
      <c r="A4" t="s">
        <v>18</v>
      </c>
      <c r="B4">
        <v>2023</v>
      </c>
      <c r="C4">
        <v>7</v>
      </c>
    </row>
    <row r="5" spans="1:8" x14ac:dyDescent="0.25">
      <c r="A5" t="s">
        <v>18</v>
      </c>
      <c r="B5">
        <v>2050</v>
      </c>
      <c r="C5">
        <v>16</v>
      </c>
    </row>
    <row r="6" spans="1:8" x14ac:dyDescent="0.25">
      <c r="A6" t="s">
        <v>19</v>
      </c>
      <c r="B6">
        <v>2023</v>
      </c>
      <c r="C6">
        <v>0.3</v>
      </c>
    </row>
    <row r="7" spans="1:8" x14ac:dyDescent="0.25">
      <c r="A7" t="s">
        <v>19</v>
      </c>
      <c r="B7">
        <v>2030</v>
      </c>
      <c r="C7">
        <v>2.7</v>
      </c>
    </row>
    <row r="8" spans="1:8" x14ac:dyDescent="0.25">
      <c r="A8" t="s">
        <v>46</v>
      </c>
      <c r="B8">
        <v>2030</v>
      </c>
      <c r="C8">
        <v>3</v>
      </c>
    </row>
    <row r="10" spans="1:8" x14ac:dyDescent="0.25">
      <c r="A10" t="s">
        <v>20</v>
      </c>
      <c r="B10">
        <f>(4/3)*1000</f>
        <v>1333.3333333333333</v>
      </c>
      <c r="C10" t="s">
        <v>21</v>
      </c>
    </row>
    <row r="11" spans="1:8" x14ac:dyDescent="0.25">
      <c r="A11" t="s">
        <v>23</v>
      </c>
      <c r="B11">
        <v>2857.1428571428573</v>
      </c>
      <c r="C11" t="s">
        <v>22</v>
      </c>
    </row>
    <row r="12" spans="1:8" x14ac:dyDescent="0.25">
      <c r="A12" t="s">
        <v>24</v>
      </c>
      <c r="B12">
        <v>466.66666666666669</v>
      </c>
      <c r="C12" t="s">
        <v>21</v>
      </c>
    </row>
    <row r="13" spans="1:8" x14ac:dyDescent="0.25">
      <c r="A13" t="s">
        <v>25</v>
      </c>
      <c r="B13">
        <f>(9/7)*1000</f>
        <v>1285.7142857142858</v>
      </c>
      <c r="C13" t="s">
        <v>22</v>
      </c>
    </row>
    <row r="14" spans="1:8" x14ac:dyDescent="0.25">
      <c r="A14" t="s">
        <v>26</v>
      </c>
      <c r="B14">
        <v>34.615404615384612</v>
      </c>
      <c r="C14" t="s">
        <v>21</v>
      </c>
      <c r="G14" s="4"/>
      <c r="H14" s="5"/>
    </row>
    <row r="15" spans="1:8" x14ac:dyDescent="0.25">
      <c r="A15" t="s">
        <v>47</v>
      </c>
      <c r="B15">
        <f>C8/(B8-2018)*1000</f>
        <v>250</v>
      </c>
      <c r="C15" t="s">
        <v>22</v>
      </c>
      <c r="G15" s="4"/>
      <c r="H15" s="5"/>
    </row>
    <row r="16" spans="1:8" x14ac:dyDescent="0.25">
      <c r="G16" s="4"/>
      <c r="H16" s="5"/>
    </row>
    <row r="17" spans="1:11" x14ac:dyDescent="0.25">
      <c r="A17" s="1" t="s">
        <v>57</v>
      </c>
      <c r="G17" s="4"/>
      <c r="H17" s="5"/>
    </row>
    <row r="18" spans="1:11" x14ac:dyDescent="0.25">
      <c r="A18" t="s">
        <v>52</v>
      </c>
      <c r="G18" s="4"/>
      <c r="H18" s="5"/>
    </row>
    <row r="19" spans="1:11" x14ac:dyDescent="0.25">
      <c r="A19" t="s">
        <v>53</v>
      </c>
      <c r="G19" s="4"/>
      <c r="H19" s="5"/>
    </row>
    <row r="20" spans="1:11" x14ac:dyDescent="0.25">
      <c r="A20" t="s">
        <v>54</v>
      </c>
      <c r="G20" s="4"/>
    </row>
    <row r="21" spans="1:11" x14ac:dyDescent="0.25">
      <c r="A21" t="s">
        <v>55</v>
      </c>
      <c r="G21" s="4"/>
    </row>
    <row r="22" spans="1:11" x14ac:dyDescent="0.25">
      <c r="A22" t="s">
        <v>56</v>
      </c>
      <c r="G22" s="4"/>
    </row>
    <row r="23" spans="1:11" x14ac:dyDescent="0.25">
      <c r="G23" s="4"/>
    </row>
    <row r="24" spans="1:11" x14ac:dyDescent="0.25">
      <c r="G24" s="4"/>
    </row>
    <row r="25" spans="1:11" x14ac:dyDescent="0.25">
      <c r="G25" s="4"/>
    </row>
    <row r="26" spans="1:11" x14ac:dyDescent="0.25">
      <c r="G26" s="4"/>
      <c r="K2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/>
  </sheetViews>
  <sheetFormatPr defaultRowHeight="15" x14ac:dyDescent="0.25"/>
  <cols>
    <col min="1" max="1" width="28.28515625" customWidth="1"/>
  </cols>
  <sheetData>
    <row r="1" spans="1:37" x14ac:dyDescent="0.2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12</v>
      </c>
      <c r="B6">
        <v>0</v>
      </c>
      <c r="C6">
        <v>0</v>
      </c>
      <c r="D6">
        <v>0</v>
      </c>
      <c r="E6">
        <v>0</v>
      </c>
      <c r="F6" s="5">
        <f>Calculations!$B$12</f>
        <v>466.66666666666669</v>
      </c>
      <c r="G6" s="5">
        <f>Calculations!$B$12+F6</f>
        <v>933.33333333333337</v>
      </c>
      <c r="H6" s="5">
        <f>Calculations!$B$12+G6</f>
        <v>1400</v>
      </c>
      <c r="I6" s="5">
        <f>Calculations!$B$12+H6</f>
        <v>1866.6666666666667</v>
      </c>
      <c r="J6" s="5">
        <f>Calculations!$B$12+I6</f>
        <v>2333.3333333333335</v>
      </c>
      <c r="K6" s="5">
        <f>Calculations!$B$13</f>
        <v>1285.7142857142858</v>
      </c>
      <c r="L6" s="5">
        <f>Calculations!$B$13</f>
        <v>1285.7142857142858</v>
      </c>
      <c r="M6" s="5">
        <f>Calculations!$B$13</f>
        <v>1285.7142857142858</v>
      </c>
      <c r="N6" s="5">
        <f>Calculations!$B$13</f>
        <v>1285.7142857142858</v>
      </c>
      <c r="O6" s="5">
        <f>Calculations!$B$13</f>
        <v>1285.7142857142858</v>
      </c>
      <c r="P6" s="5">
        <f>Calculations!$B$13</f>
        <v>1285.7142857142858</v>
      </c>
      <c r="Q6" s="5">
        <f>Calculations!$B$13</f>
        <v>1285.7142857142858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4</v>
      </c>
      <c r="B7">
        <v>0</v>
      </c>
      <c r="C7">
        <v>0</v>
      </c>
      <c r="D7">
        <v>0</v>
      </c>
      <c r="E7">
        <v>0</v>
      </c>
      <c r="F7" s="5">
        <f>Calculations!$B$10</f>
        <v>1333.3333333333333</v>
      </c>
      <c r="G7" s="5">
        <f>Calculations!$B$10+F7</f>
        <v>2666.6666666666665</v>
      </c>
      <c r="H7" s="5">
        <f>Calculations!$B$10+G7</f>
        <v>4000</v>
      </c>
      <c r="I7" s="5">
        <f>Calculations!$B$10+H7</f>
        <v>5333.333333333333</v>
      </c>
      <c r="J7" s="5">
        <f>Calculations!$B$10+I7</f>
        <v>6666.6666666666661</v>
      </c>
      <c r="K7" s="5">
        <f>Calculations!$B$11</f>
        <v>2857.1428571428573</v>
      </c>
      <c r="L7" s="5">
        <f>Calculations!$B$11</f>
        <v>2857.1428571428573</v>
      </c>
      <c r="M7" s="5">
        <f>Calculations!$B$11</f>
        <v>2857.1428571428573</v>
      </c>
      <c r="N7" s="5">
        <f>Calculations!$B$11</f>
        <v>2857.1428571428573</v>
      </c>
      <c r="O7" s="5">
        <f>Calculations!$B$11</f>
        <v>2857.1428571428573</v>
      </c>
      <c r="P7" s="5">
        <f>Calculations!$B$11</f>
        <v>2857.1428571428573</v>
      </c>
      <c r="Q7" s="5">
        <f>Calculations!$B$11</f>
        <v>2857.1428571428573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5</v>
      </c>
      <c r="B8">
        <v>0</v>
      </c>
      <c r="C8">
        <v>0</v>
      </c>
      <c r="D8">
        <v>0</v>
      </c>
      <c r="E8">
        <v>0</v>
      </c>
      <c r="F8" s="5">
        <f>Calculations!$B$14</f>
        <v>34.615404615384612</v>
      </c>
      <c r="G8" s="5">
        <f>Calculations!$B$14+F8</f>
        <v>69.230809230769225</v>
      </c>
      <c r="H8" s="5">
        <f>Calculations!$B$14+G8</f>
        <v>103.84621384615383</v>
      </c>
      <c r="I8" s="5">
        <f>Calculations!$B$14+H8</f>
        <v>138.46161846153845</v>
      </c>
      <c r="J8" s="5">
        <f>Calculations!$B$14+I8</f>
        <v>173.07702307692307</v>
      </c>
      <c r="K8" s="5">
        <f>Calculations!$B$14+J8</f>
        <v>207.69242769230769</v>
      </c>
      <c r="L8" s="5">
        <f>Calculations!$B$14+K8</f>
        <v>242.30783230769231</v>
      </c>
      <c r="M8" s="5">
        <f>Calculations!$B$14+L8</f>
        <v>276.9232369230769</v>
      </c>
      <c r="N8" s="5">
        <f>Calculations!$B$14+M8</f>
        <v>311.53864153846149</v>
      </c>
      <c r="O8" s="5">
        <f>Calculations!$B$14+N8</f>
        <v>346.15404615384608</v>
      </c>
      <c r="P8" s="5">
        <f>Calculations!$B$14+O8</f>
        <v>380.76945076923067</v>
      </c>
      <c r="Q8" s="5">
        <f>Calculations!$B$14+P8</f>
        <v>415.38485538461526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38</v>
      </c>
      <c r="B17">
        <v>0</v>
      </c>
      <c r="C17">
        <v>0</v>
      </c>
      <c r="D17">
        <v>0</v>
      </c>
      <c r="E17">
        <v>0</v>
      </c>
      <c r="F17" s="5">
        <f>Calculations!$B$15</f>
        <v>250</v>
      </c>
      <c r="G17" s="5">
        <f>Calculations!$B$15</f>
        <v>250</v>
      </c>
      <c r="H17" s="5">
        <f>Calculations!$B$15</f>
        <v>250</v>
      </c>
      <c r="I17" s="5">
        <f>Calculations!$B$15</f>
        <v>250</v>
      </c>
      <c r="J17" s="5">
        <f>Calculations!$B$15</f>
        <v>250</v>
      </c>
      <c r="K17" s="5">
        <f>Calculations!$B$15</f>
        <v>250</v>
      </c>
      <c r="L17" s="5">
        <f>Calculations!$B$15</f>
        <v>250</v>
      </c>
      <c r="M17" s="5">
        <f>Calculations!$B$15</f>
        <v>250</v>
      </c>
      <c r="N17" s="5">
        <f>Calculations!$B$15</f>
        <v>250</v>
      </c>
      <c r="O17" s="5">
        <f>Calculations!$B$15</f>
        <v>250</v>
      </c>
      <c r="P17" s="5">
        <f>Calculations!$B$15</f>
        <v>250</v>
      </c>
      <c r="Q17" s="5">
        <f>Calculations!$B$15</f>
        <v>250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2015-06-10T01:27:30Z</dcterms:created>
  <dcterms:modified xsi:type="dcterms:W3CDTF">2019-10-01T18:22:05Z</dcterms:modified>
</cp:coreProperties>
</file>