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indst\BPoIFUfE\"/>
    </mc:Choice>
  </mc:AlternateContent>
  <bookViews>
    <workbookView xWindow="0" yWindow="0" windowWidth="19425" windowHeight="11025" activeTab="5"/>
  </bookViews>
  <sheets>
    <sheet name="About" sheetId="1" r:id="rId1"/>
    <sheet name="Data Crosswalk" sheetId="5" r:id="rId2"/>
    <sheet name="Energy Use (from BIFUbC)" sheetId="8" r:id="rId3"/>
    <sheet name="Non-KEM Industry Data" sheetId="6" r:id="rId4"/>
    <sheet name="IEA Data" sheetId="7" r:id="rId5"/>
    <sheet name="BPoIFUfE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J5" i="3" l="1"/>
  <c r="J3" i="3"/>
  <c r="B63" i="7" l="1"/>
  <c r="C63" i="7"/>
  <c r="E63" i="7"/>
  <c r="F63" i="7"/>
  <c r="G63" i="7"/>
  <c r="H63" i="7"/>
  <c r="I63" i="7"/>
  <c r="J63" i="7"/>
  <c r="K63" i="7"/>
  <c r="L63" i="7"/>
  <c r="B64" i="7"/>
  <c r="C64" i="7"/>
  <c r="E64" i="7"/>
  <c r="F64" i="7"/>
  <c r="G64" i="7"/>
  <c r="H64" i="7"/>
  <c r="I64" i="7"/>
  <c r="J64" i="7"/>
  <c r="K64" i="7"/>
  <c r="L64" i="7"/>
  <c r="B65" i="7"/>
  <c r="C65" i="7"/>
  <c r="E65" i="7"/>
  <c r="F65" i="7"/>
  <c r="G65" i="7"/>
  <c r="H65" i="7"/>
  <c r="I65" i="7"/>
  <c r="J65" i="7"/>
  <c r="K65" i="7"/>
  <c r="L65" i="7"/>
  <c r="B66" i="7"/>
  <c r="C66" i="7"/>
  <c r="E66" i="7"/>
  <c r="F66" i="7"/>
  <c r="G66" i="7"/>
  <c r="H66" i="7"/>
  <c r="I66" i="7"/>
  <c r="J66" i="7"/>
  <c r="K66" i="7"/>
  <c r="L66" i="7"/>
  <c r="B67" i="7"/>
  <c r="C67" i="7"/>
  <c r="E67" i="7"/>
  <c r="F67" i="7"/>
  <c r="G67" i="7"/>
  <c r="H67" i="7"/>
  <c r="I67" i="7"/>
  <c r="J67" i="7"/>
  <c r="K67" i="7"/>
  <c r="L67" i="7"/>
  <c r="B68" i="7"/>
  <c r="C68" i="7"/>
  <c r="E68" i="7"/>
  <c r="F68" i="7"/>
  <c r="G68" i="7"/>
  <c r="H68" i="7"/>
  <c r="I68" i="7"/>
  <c r="J68" i="7"/>
  <c r="K68" i="7"/>
  <c r="L68" i="7"/>
  <c r="B69" i="7"/>
  <c r="C69" i="7"/>
  <c r="E69" i="7"/>
  <c r="F69" i="7"/>
  <c r="G69" i="7"/>
  <c r="H69" i="7"/>
  <c r="I69" i="7"/>
  <c r="J69" i="7"/>
  <c r="K69" i="7"/>
  <c r="L69" i="7"/>
  <c r="B70" i="7"/>
  <c r="C70" i="7"/>
  <c r="E70" i="7"/>
  <c r="F70" i="7"/>
  <c r="G70" i="7"/>
  <c r="H70" i="7"/>
  <c r="I70" i="7"/>
  <c r="J70" i="7"/>
  <c r="K70" i="7"/>
  <c r="L70" i="7"/>
  <c r="B71" i="7"/>
  <c r="C71" i="7"/>
  <c r="E71" i="7"/>
  <c r="F71" i="7"/>
  <c r="G71" i="7"/>
  <c r="H71" i="7"/>
  <c r="I71" i="7"/>
  <c r="J71" i="7"/>
  <c r="K71" i="7"/>
  <c r="L71" i="7"/>
  <c r="B72" i="7"/>
  <c r="C72" i="7"/>
  <c r="E72" i="7"/>
  <c r="F72" i="7"/>
  <c r="G72" i="7"/>
  <c r="H72" i="7"/>
  <c r="I72" i="7"/>
  <c r="J72" i="7"/>
  <c r="K72" i="7"/>
  <c r="L72" i="7"/>
  <c r="B73" i="7"/>
  <c r="C73" i="7"/>
  <c r="E73" i="7"/>
  <c r="F73" i="7"/>
  <c r="G73" i="7"/>
  <c r="H73" i="7"/>
  <c r="I73" i="7"/>
  <c r="J73" i="7"/>
  <c r="K73" i="7"/>
  <c r="L73" i="7"/>
  <c r="B74" i="7"/>
  <c r="C74" i="7"/>
  <c r="E74" i="7"/>
  <c r="F74" i="7"/>
  <c r="G74" i="7"/>
  <c r="H74" i="7"/>
  <c r="I74" i="7"/>
  <c r="J74" i="7"/>
  <c r="K74" i="7"/>
  <c r="L74" i="7"/>
  <c r="B75" i="7"/>
  <c r="C75" i="7"/>
  <c r="E75" i="7"/>
  <c r="F75" i="7"/>
  <c r="G75" i="7"/>
  <c r="H75" i="7"/>
  <c r="I75" i="7"/>
  <c r="J75" i="7"/>
  <c r="K75" i="7"/>
  <c r="L75" i="7"/>
  <c r="B76" i="7"/>
  <c r="C76" i="7"/>
  <c r="E76" i="7"/>
  <c r="F76" i="7"/>
  <c r="G76" i="7"/>
  <c r="H76" i="7"/>
  <c r="I76" i="7"/>
  <c r="J76" i="7"/>
  <c r="K76" i="7"/>
  <c r="L76" i="7"/>
  <c r="B77" i="7"/>
  <c r="C77" i="7"/>
  <c r="E77" i="7"/>
  <c r="F77" i="7"/>
  <c r="G77" i="7"/>
  <c r="H77" i="7"/>
  <c r="I77" i="7"/>
  <c r="J77" i="7"/>
  <c r="K77" i="7"/>
  <c r="L77" i="7"/>
  <c r="B78" i="7"/>
  <c r="C78" i="7"/>
  <c r="E78" i="7"/>
  <c r="F78" i="7"/>
  <c r="G78" i="7"/>
  <c r="H78" i="7"/>
  <c r="I78" i="7"/>
  <c r="J78" i="7"/>
  <c r="K78" i="7"/>
  <c r="L78" i="7"/>
  <c r="B79" i="7"/>
  <c r="C79" i="7"/>
  <c r="E79" i="7"/>
  <c r="F79" i="7"/>
  <c r="G79" i="7"/>
  <c r="H79" i="7"/>
  <c r="I79" i="7"/>
  <c r="J79" i="7"/>
  <c r="K79" i="7"/>
  <c r="L79" i="7"/>
  <c r="B80" i="7"/>
  <c r="C80" i="7"/>
  <c r="E80" i="7"/>
  <c r="F80" i="7"/>
  <c r="G80" i="7"/>
  <c r="H80" i="7"/>
  <c r="I80" i="7"/>
  <c r="J80" i="7"/>
  <c r="K80" i="7"/>
  <c r="L80" i="7"/>
  <c r="B81" i="7"/>
  <c r="C81" i="7"/>
  <c r="E81" i="7"/>
  <c r="F81" i="7"/>
  <c r="G81" i="7"/>
  <c r="H81" i="7"/>
  <c r="I81" i="7"/>
  <c r="J81" i="7"/>
  <c r="K81" i="7"/>
  <c r="L81" i="7"/>
  <c r="B82" i="7"/>
  <c r="C82" i="7"/>
  <c r="E82" i="7"/>
  <c r="F82" i="7"/>
  <c r="G82" i="7"/>
  <c r="H82" i="7"/>
  <c r="I82" i="7"/>
  <c r="J82" i="7"/>
  <c r="K82" i="7"/>
  <c r="L82" i="7"/>
  <c r="B83" i="7"/>
  <c r="C83" i="7"/>
  <c r="E83" i="7"/>
  <c r="F83" i="7"/>
  <c r="G83" i="7"/>
  <c r="H83" i="7"/>
  <c r="I83" i="7"/>
  <c r="J83" i="7"/>
  <c r="K83" i="7"/>
  <c r="L83" i="7"/>
  <c r="B84" i="7"/>
  <c r="C84" i="7"/>
  <c r="E84" i="7"/>
  <c r="F84" i="7"/>
  <c r="G84" i="7"/>
  <c r="H84" i="7"/>
  <c r="I84" i="7"/>
  <c r="J84" i="7"/>
  <c r="K84" i="7"/>
  <c r="L84" i="7"/>
  <c r="B85" i="7"/>
  <c r="C85" i="7"/>
  <c r="E85" i="7"/>
  <c r="F85" i="7"/>
  <c r="G85" i="7"/>
  <c r="H85" i="7"/>
  <c r="I85" i="7"/>
  <c r="J85" i="7"/>
  <c r="K85" i="7"/>
  <c r="L85" i="7"/>
  <c r="B86" i="7"/>
  <c r="C86" i="7"/>
  <c r="E86" i="7"/>
  <c r="F86" i="7"/>
  <c r="G86" i="7"/>
  <c r="H86" i="7"/>
  <c r="I86" i="7"/>
  <c r="J86" i="7"/>
  <c r="K86" i="7"/>
  <c r="L86" i="7"/>
  <c r="B87" i="7"/>
  <c r="C87" i="7"/>
  <c r="E87" i="7"/>
  <c r="F87" i="7"/>
  <c r="G87" i="7"/>
  <c r="H87" i="7"/>
  <c r="I87" i="7"/>
  <c r="J87" i="7"/>
  <c r="K87" i="7"/>
  <c r="L87" i="7"/>
  <c r="B88" i="7"/>
  <c r="C88" i="7"/>
  <c r="E88" i="7"/>
  <c r="F88" i="7"/>
  <c r="G88" i="7"/>
  <c r="H88" i="7"/>
  <c r="I88" i="7"/>
  <c r="J88" i="7"/>
  <c r="K88" i="7"/>
  <c r="L88" i="7"/>
  <c r="B89" i="7"/>
  <c r="C89" i="7"/>
  <c r="E89" i="7"/>
  <c r="F89" i="7"/>
  <c r="G89" i="7"/>
  <c r="H89" i="7"/>
  <c r="I89" i="7"/>
  <c r="J89" i="7"/>
  <c r="K89" i="7"/>
  <c r="L89" i="7"/>
  <c r="L62" i="7"/>
  <c r="H62" i="7"/>
  <c r="I62" i="7"/>
  <c r="J62" i="7"/>
  <c r="K62" i="7"/>
  <c r="G62" i="7"/>
  <c r="F62" i="7"/>
  <c r="E62" i="7"/>
  <c r="C62" i="7"/>
  <c r="B62" i="7"/>
  <c r="D5" i="3"/>
  <c r="B30" i="6"/>
  <c r="B31" i="6"/>
  <c r="B32" i="6"/>
  <c r="B33" i="6"/>
  <c r="B34" i="6"/>
</calcChain>
</file>

<file path=xl/sharedStrings.xml><?xml version="1.0" encoding="utf-8"?>
<sst xmlns="http://schemas.openxmlformats.org/spreadsheetml/2006/main" count="847" uniqueCount="271">
  <si>
    <t xml:space="preserve">Source: </t>
  </si>
  <si>
    <t>heat</t>
  </si>
  <si>
    <t>electricity</t>
  </si>
  <si>
    <t>coal</t>
  </si>
  <si>
    <t>natural gas</t>
  </si>
  <si>
    <t>biomass</t>
  </si>
  <si>
    <t>petroleum diesel</t>
  </si>
  <si>
    <t>BPoIFUfE BAU Proportion of Industrial Fuel Used for Energy</t>
  </si>
  <si>
    <t>IEA Energy Statistics - Industry Energy Consumption (2015 data)</t>
  </si>
  <si>
    <t>Fuel</t>
  </si>
  <si>
    <t>Unit</t>
  </si>
  <si>
    <t>Total</t>
  </si>
  <si>
    <t>Feedstock</t>
  </si>
  <si>
    <t>Total Energy/Heat</t>
  </si>
  <si>
    <t>Total Non-Feedstock Energy in BTUs</t>
  </si>
  <si>
    <t>Total All Energy Input in BTUs</t>
  </si>
  <si>
    <t>Natural Gas</t>
  </si>
  <si>
    <t>TJ</t>
  </si>
  <si>
    <t>Electricity</t>
  </si>
  <si>
    <t>GWh</t>
  </si>
  <si>
    <t>Crude</t>
  </si>
  <si>
    <t>heavy fuel oil</t>
  </si>
  <si>
    <t>Time Periods</t>
  </si>
  <si>
    <t>KEM Time Period</t>
  </si>
  <si>
    <t>Year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</si>
  <si>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</si>
  <si>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</si>
  <si>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</si>
  <si>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</si>
  <si>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</si>
  <si>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</si>
  <si>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</si>
  <si>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</si>
  <si>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</si>
  <si>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</si>
  <si>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</si>
  <si>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</si>
  <si>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</si>
  <si>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</si>
  <si>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</si>
  <si>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</si>
  <si>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</si>
  <si>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</si>
  <si>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</si>
  <si>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Energy Content of Fuels</t>
  </si>
  <si>
    <t>Fuel Heat Content</t>
  </si>
  <si>
    <t>EPS Fuel Name</t>
  </si>
  <si>
    <t>Energy Content</t>
  </si>
  <si>
    <t>Source</t>
  </si>
  <si>
    <t>Arablight/Arabheavy</t>
  </si>
  <si>
    <t>crude</t>
  </si>
  <si>
    <t>btu/BBL</t>
  </si>
  <si>
    <t>EIA (crude oil)</t>
  </si>
  <si>
    <t>methane</t>
  </si>
  <si>
    <t>btu/MMBtu</t>
  </si>
  <si>
    <t>n/a</t>
  </si>
  <si>
    <t>HFO</t>
  </si>
  <si>
    <t>EIA (residual fuel oil)</t>
  </si>
  <si>
    <t>diesel</t>
  </si>
  <si>
    <t>EIA (diesel)</t>
  </si>
  <si>
    <t>electricity_GWh</t>
  </si>
  <si>
    <t>btu/GWh</t>
  </si>
  <si>
    <t>electricity_TWh</t>
  </si>
  <si>
    <t>btu/TWh</t>
  </si>
  <si>
    <t>ethane</t>
  </si>
  <si>
    <t>btu/BBL-refrigerated</t>
  </si>
  <si>
    <t>http://agnatural.pt/documentos/ver/natural-gas-conversion-guide_cb4f0ccd80ccaf88ca5ec336a38600867db5aaf1.pdf, p25</t>
  </si>
  <si>
    <t>propane</t>
  </si>
  <si>
    <t>Unit Conversions</t>
  </si>
  <si>
    <t>From Unit</t>
  </si>
  <si>
    <t>To Unit</t>
  </si>
  <si>
    <t>Conversion Factor</t>
  </si>
  <si>
    <t>MMBtu</t>
  </si>
  <si>
    <t>btu</t>
  </si>
  <si>
    <t>MWh</t>
  </si>
  <si>
    <t>TWh</t>
  </si>
  <si>
    <t>Industry/Fuel Conversions</t>
  </si>
  <si>
    <t>CC</t>
  </si>
  <si>
    <t>Industry</t>
  </si>
  <si>
    <t>Fuel Type</t>
  </si>
  <si>
    <t>Conversion</t>
  </si>
  <si>
    <t>Cement</t>
  </si>
  <si>
    <t>Desalination</t>
  </si>
  <si>
    <t>Electricity_Demand</t>
  </si>
  <si>
    <t>Electricity_Supply</t>
  </si>
  <si>
    <t>Other Industries</t>
  </si>
  <si>
    <t>Petrochemicals</t>
  </si>
  <si>
    <t>Fuel Types</t>
  </si>
  <si>
    <t>KEM Fuel</t>
  </si>
  <si>
    <t>EPS Fuel</t>
  </si>
  <si>
    <t>Notes</t>
  </si>
  <si>
    <t>Arabheavy</t>
  </si>
  <si>
    <t>Petroleum Diesel</t>
  </si>
  <si>
    <t>Arablight</t>
  </si>
  <si>
    <t>Gcond</t>
  </si>
  <si>
    <t>gas condensate</t>
  </si>
  <si>
    <t>Arabmed</t>
  </si>
  <si>
    <t>Heat Rate Conversions</t>
  </si>
  <si>
    <t>Conversion to BTU</t>
  </si>
  <si>
    <t>EIA, Appendix G</t>
  </si>
  <si>
    <t>million tons</t>
  </si>
  <si>
    <t>https://www.platts.com/IM.Platts.Content/MethodologyReferences/ConversionTables/Images/CCSS1015_Energy_Industry_Conversions_LRG.pdf</t>
  </si>
  <si>
    <t>million MMBtu</t>
  </si>
  <si>
    <t>million bbl</t>
  </si>
  <si>
    <t>Ratio of HFO to diesel heat content from EIA, Appendix G</t>
  </si>
  <si>
    <t>million Mbtu</t>
  </si>
  <si>
    <t>million BBL</t>
  </si>
  <si>
    <t>Power Plant Heat Rates (btu/MWh)</t>
  </si>
  <si>
    <t>Unit Type</t>
  </si>
  <si>
    <t>See BAU Heat Rate by Electricity Fuel.xlsx in elec/BHRbEF</t>
  </si>
  <si>
    <t>Diesel</t>
  </si>
  <si>
    <t>Total Industry Energy Consumption by Fuel</t>
  </si>
  <si>
    <t>International Energy Agency</t>
  </si>
  <si>
    <t>Statistics by Country: Saudi Arabia</t>
  </si>
  <si>
    <t>https://www.iea.org/classicstats/statisticssearch/report/?year=2015&amp;country=SAUDIARABI&amp;product=Balances</t>
  </si>
  <si>
    <t>Desalination Energy Use</t>
  </si>
  <si>
    <t>Adjusted Input Fuel Consumption</t>
  </si>
  <si>
    <t>Calculations</t>
  </si>
  <si>
    <t>Fraction Used for Energy Purposes</t>
  </si>
  <si>
    <t>t20</t>
  </si>
  <si>
    <t>Tbtu</t>
  </si>
  <si>
    <t>1000 tonnes fuel oil</t>
  </si>
  <si>
    <t>1000 tonnes naphtha</t>
  </si>
  <si>
    <t>1000 tonnes gas/diesel oil</t>
  </si>
  <si>
    <t>1000 tonnes liquid petroleum gases</t>
  </si>
  <si>
    <t>1000 tonnes natural gas liquids</t>
  </si>
  <si>
    <t>&lt;assumed same as liquid petroleum gases</t>
  </si>
  <si>
    <t>1000 tonnes crude</t>
  </si>
  <si>
    <t>MTBE</t>
  </si>
  <si>
    <t>oxygenate</t>
  </si>
  <si>
    <t>naphtha</t>
  </si>
  <si>
    <t>not used</t>
  </si>
  <si>
    <t>95motorgas</t>
  </si>
  <si>
    <t>91motorgas</t>
  </si>
  <si>
    <t>LPG</t>
  </si>
  <si>
    <t>jet-fuel</t>
  </si>
  <si>
    <t>IEA Fuel</t>
  </si>
  <si>
    <t>Crude oil</t>
  </si>
  <si>
    <t>gas/diesel</t>
  </si>
  <si>
    <t>fuel oil</t>
  </si>
  <si>
    <t>natural gas liquids</t>
  </si>
  <si>
    <t>liquid petroleum gases</t>
  </si>
  <si>
    <t>Cement.Crude</t>
  </si>
  <si>
    <t>Cement.Electricity</t>
  </si>
  <si>
    <t>Cement.HFO</t>
  </si>
  <si>
    <t>Cement.methane</t>
  </si>
  <si>
    <t>Desalination.Crude</t>
  </si>
  <si>
    <t>Desalination.diesel</t>
  </si>
  <si>
    <t>Desalination.Electricity_Demand</t>
  </si>
  <si>
    <t>Desalination.Electricity_Supply</t>
  </si>
  <si>
    <t>Desalination.HFO</t>
  </si>
  <si>
    <t>Desalination.methane</t>
  </si>
  <si>
    <t>Other Industries.Electricity</t>
  </si>
  <si>
    <t>Other Industries.methane</t>
  </si>
  <si>
    <t>Petrochemicals.Electricity</t>
  </si>
  <si>
    <t>Petrochemicals.ethane</t>
  </si>
  <si>
    <t>Petrochemicals.methane</t>
  </si>
  <si>
    <t>Petrochemicals.propane</t>
  </si>
  <si>
    <t>crude oil</t>
  </si>
  <si>
    <t>heavy or residual fuel oil</t>
  </si>
  <si>
    <t>LPG propane or butane</t>
  </si>
  <si>
    <t>hydrogen</t>
  </si>
  <si>
    <t>cement and other carbonates</t>
  </si>
  <si>
    <t>natural gas and petroleum systems</t>
  </si>
  <si>
    <t>iron and steel</t>
  </si>
  <si>
    <t>chemicals</t>
  </si>
  <si>
    <t>mining</t>
  </si>
  <si>
    <t>agriculture</t>
  </si>
  <si>
    <t>other industries</t>
  </si>
  <si>
    <t>Agriculture</t>
  </si>
  <si>
    <t>Iron and Steel</t>
  </si>
  <si>
    <t>Other</t>
  </si>
  <si>
    <t>Mining</t>
  </si>
  <si>
    <t>desalination</t>
  </si>
  <si>
    <t>Natural gas</t>
  </si>
  <si>
    <t>TJ - on a gross calorific value basis</t>
  </si>
  <si>
    <t>Production</t>
  </si>
  <si>
    <t>From other sources</t>
  </si>
  <si>
    <t>Imports</t>
  </si>
  <si>
    <t>Exports</t>
  </si>
  <si>
    <t>Stock changes</t>
  </si>
  <si>
    <t>Domestic supply</t>
  </si>
  <si>
    <t>Statistical differences</t>
  </si>
  <si>
    <t>Transformation</t>
  </si>
  <si>
    <t>Electricity plants</t>
  </si>
  <si>
    <t>CHP plants</t>
  </si>
  <si>
    <t>Heat plants</t>
  </si>
  <si>
    <t>Oil refineries</t>
  </si>
  <si>
    <t>Other transformation</t>
  </si>
  <si>
    <t>Energy industry own use</t>
  </si>
  <si>
    <t>Losses</t>
  </si>
  <si>
    <t>Final consumption</t>
  </si>
  <si>
    <t>Transport</t>
  </si>
  <si>
    <t>Residential</t>
  </si>
  <si>
    <t>Commercial and public services</t>
  </si>
  <si>
    <t>Agriculture / forestry</t>
  </si>
  <si>
    <t>Fishing</t>
  </si>
  <si>
    <t>Other non-specified</t>
  </si>
  <si>
    <t>Non-energy use</t>
  </si>
  <si>
    <t>-of which chemical/petrochemical</t>
  </si>
  <si>
    <t>Summed Fuel Use</t>
  </si>
  <si>
    <t>Sum of Final adjusted fuel consumption</t>
  </si>
  <si>
    <t>CC Name</t>
  </si>
  <si>
    <t>EPS Fuel Type</t>
  </si>
  <si>
    <t>Cement.crude</t>
  </si>
  <si>
    <t>Cement.heavy fuel oil</t>
  </si>
  <si>
    <t>Cement.Natural Gas</t>
  </si>
  <si>
    <t>Desalination.crude</t>
  </si>
  <si>
    <t>Desalination.Petroleum Diesel</t>
  </si>
  <si>
    <t>Desalination.Electricity</t>
  </si>
  <si>
    <t>Desalination.heavy fuel oil</t>
  </si>
  <si>
    <t>Desalination.Natural Gas</t>
  </si>
  <si>
    <t>Other Industries.crude</t>
  </si>
  <si>
    <t>Other Industries.Petroleum Diesel</t>
  </si>
  <si>
    <t>Other Industries.heavy fuel oil</t>
  </si>
  <si>
    <t>Other Industries.Natural Gas</t>
  </si>
  <si>
    <t>Other Industries.not used</t>
  </si>
  <si>
    <t>Jet-fuel</t>
  </si>
  <si>
    <t>Petrochemicals.LPG propane or butane</t>
  </si>
  <si>
    <t>Petrochemicals.Natural Gas</t>
  </si>
  <si>
    <t>Refining.crude</t>
  </si>
  <si>
    <t>Refining</t>
  </si>
  <si>
    <t>Refining.LPG propane or butane</t>
  </si>
  <si>
    <t>Refining.Petroleum Diesel</t>
  </si>
  <si>
    <t>Cement Adjustments</t>
  </si>
  <si>
    <t>SEEC Cement Energy Consumption</t>
  </si>
  <si>
    <t>KEM Cement Energy Consumption</t>
  </si>
  <si>
    <t>Ratio</t>
  </si>
  <si>
    <t>Refining Adjustments</t>
  </si>
  <si>
    <t>Refinery Input (btu)</t>
  </si>
  <si>
    <t>Chemicals Adjustments</t>
  </si>
  <si>
    <t>Chemicals Input (btu)</t>
  </si>
  <si>
    <t>Chemicals Energy Own Use (btu)</t>
  </si>
  <si>
    <t>Desalination Adjustments</t>
  </si>
  <si>
    <t>Iron and Steel Calculations</t>
  </si>
  <si>
    <t>hfo</t>
  </si>
  <si>
    <t>Coal Mining (no coal mining in KSA)</t>
  </si>
  <si>
    <t>Agriculture Calculations</t>
  </si>
  <si>
    <t>Other Industries Calculations</t>
  </si>
  <si>
    <t>All Industries Fuel Consumption (excludes desalination)</t>
  </si>
  <si>
    <t>Total Industry Fuel Consumption by Fuel</t>
  </si>
  <si>
    <t>Other Industries Fuel Consumption by Fuel</t>
  </si>
  <si>
    <t>the difference between total from major industries and IEA is about 1% so we assume no gas used in other industries</t>
  </si>
  <si>
    <t>Annualized Energy Consumption</t>
  </si>
  <si>
    <t>Data Sector Name</t>
  </si>
  <si>
    <t>EPS Sector Name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</si>
  <si>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</si>
  <si>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</si>
  <si>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</si>
  <si>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</si>
  <si>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</si>
  <si>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Desalination (BTU)</t>
  </si>
  <si>
    <t>Agriculture (BTU)</t>
  </si>
  <si>
    <t>Other industries (BTU)</t>
  </si>
  <si>
    <t>Natural gas liquids</t>
  </si>
  <si>
    <t>Refinery feedstocks</t>
  </si>
  <si>
    <t>Naphtha</t>
  </si>
  <si>
    <t>Liquified petroleum gases</t>
  </si>
  <si>
    <t>Motor gasoline</t>
  </si>
  <si>
    <t>Aviation gasoline</t>
  </si>
  <si>
    <t>Jet kerosene</t>
  </si>
  <si>
    <t>Other kerosene</t>
  </si>
  <si>
    <t>Gas/diesel</t>
  </si>
  <si>
    <t>Fuel oil</t>
  </si>
  <si>
    <t>Unit: 1000 tonnes</t>
  </si>
  <si>
    <t>International marine bunkers</t>
  </si>
  <si>
    <t>International aviation bunkers</t>
  </si>
  <si>
    <t>Transfers</t>
  </si>
  <si>
    <t>- of which chemical/petrochemical</t>
  </si>
  <si>
    <t>Oil and Oil Products</t>
  </si>
  <si>
    <t>Unit: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</si>
</sst>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E+0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1"/>
      <color rgb="FF4D4D4D"/>
      <name val="Arial"/>
      <family val="2"/>
    </font>
    <font>
      <i/>
      <sz val="9"/>
      <color rgb="FF4D4D4D"/>
      <name val="Arial"/>
      <family val="2"/>
    </font>
    <font>
      <sz val="11"/>
      <color rgb="FF4D4D4D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F9FAFC"/>
        <bgColor indexed="64"/>
      </patternFill>
    </fill>
    <fill>
      <patternFill patternType="solid">
        <fgColor rgb="FFFFFA9B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ck">
        <color rgb="FFCED2E0"/>
      </right>
      <top/>
      <bottom style="thick">
        <color rgb="FFEEF2F5"/>
      </bottom>
      <diagonal/>
    </border>
    <border>
      <left/>
      <right style="thick">
        <color rgb="FFCED2E0"/>
      </right>
      <top/>
      <bottom/>
      <diagonal/>
    </border>
    <border>
      <left/>
      <right style="thick">
        <color rgb="FFCED2E0"/>
      </right>
      <top/>
      <bottom style="thick">
        <color rgb="FFCED2E0"/>
      </bottom>
      <diagonal/>
    </border>
    <border>
      <left style="thick">
        <color rgb="FFCED2E0"/>
      </left>
      <right style="thick">
        <color rgb="FFCED2E0"/>
      </right>
      <top style="thick">
        <color rgb="FFCED2E0"/>
      </top>
      <bottom style="thick">
        <color rgb="FFEEF2F5"/>
      </bottom>
      <diagonal/>
    </border>
    <border>
      <left/>
      <right/>
      <top style="thick">
        <color rgb="FFCED2E0"/>
      </top>
      <bottom/>
      <diagonal/>
    </border>
    <border>
      <left style="thick">
        <color rgb="FFCED2E0"/>
      </left>
      <right style="thick">
        <color rgb="FFCED2E0"/>
      </right>
      <top/>
      <bottom style="thick">
        <color rgb="FFEEF2F5"/>
      </bottom>
      <diagonal/>
    </border>
    <border>
      <left style="thick">
        <color rgb="FFCED2E0"/>
      </left>
      <right style="thick">
        <color rgb="FFCED2E0"/>
      </right>
      <top/>
      <bottom/>
      <diagonal/>
    </border>
    <border>
      <left style="thick">
        <color rgb="FFCED2E0"/>
      </left>
      <right style="thick">
        <color rgb="FFCED2E0"/>
      </right>
      <top/>
      <bottom style="thick">
        <color rgb="FFCED2E0"/>
      </bottom>
      <diagonal/>
    </border>
    <border>
      <left/>
      <right style="thick">
        <color rgb="FFCED2E0"/>
      </right>
      <top style="thick">
        <color rgb="FFCED2E0"/>
      </top>
      <bottom style="thick">
        <color rgb="FFEEF2F5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164" fontId="0" fillId="0" borderId="0" xfId="0" applyNumberFormat="1"/>
    <xf numFmtId="0" fontId="1" fillId="4" borderId="0" xfId="0" applyFont="1" applyFill="1"/>
    <xf numFmtId="11" fontId="0" fillId="0" borderId="0" xfId="0" applyNumberFormat="1"/>
    <xf numFmtId="0" fontId="0" fillId="4" borderId="0" xfId="0" applyFill="1"/>
    <xf numFmtId="0" fontId="0" fillId="0" borderId="0" xfId="0" quotePrefix="1"/>
    <xf numFmtId="0" fontId="6" fillId="0" borderId="0" xfId="5" applyAlignment="1" applyProtection="1"/>
    <xf numFmtId="11" fontId="4" fillId="2" borderId="0" xfId="3" applyNumberFormat="1"/>
    <xf numFmtId="0" fontId="4" fillId="2" borderId="0" xfId="3"/>
    <xf numFmtId="11" fontId="5" fillId="3" borderId="0" xfId="4" applyNumberFormat="1"/>
    <xf numFmtId="0" fontId="2" fillId="0" borderId="0" xfId="6"/>
    <xf numFmtId="1" fontId="0" fillId="0" borderId="0" xfId="0" applyNumberFormat="1"/>
    <xf numFmtId="10" fontId="0" fillId="0" borderId="0" xfId="0" applyNumberFormat="1"/>
    <xf numFmtId="9" fontId="0" fillId="0" borderId="0" xfId="2" applyFont="1"/>
    <xf numFmtId="0" fontId="0" fillId="0" borderId="0" xfId="0" applyFill="1"/>
    <xf numFmtId="0" fontId="8" fillId="6" borderId="1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right" vertical="center" wrapText="1"/>
    </xf>
    <xf numFmtId="0" fontId="9" fillId="6" borderId="2" xfId="0" applyFont="1" applyFill="1" applyBorder="1" applyAlignment="1">
      <alignment horizontal="right" vertical="center" wrapText="1"/>
    </xf>
    <xf numFmtId="0" fontId="9" fillId="5" borderId="3" xfId="0" applyFont="1" applyFill="1" applyBorder="1" applyAlignment="1">
      <alignment horizontal="right" vertical="center" wrapText="1"/>
    </xf>
    <xf numFmtId="0" fontId="0" fillId="5" borderId="5" xfId="0" applyFill="1" applyBorder="1"/>
    <xf numFmtId="0" fontId="7" fillId="6" borderId="6" xfId="0" applyFont="1" applyFill="1" applyBorder="1" applyAlignment="1">
      <alignment horizontal="left" vertical="top" wrapText="1"/>
    </xf>
    <xf numFmtId="0" fontId="9" fillId="5" borderId="7" xfId="0" applyFont="1" applyFill="1" applyBorder="1" applyAlignment="1">
      <alignment horizontal="left" vertical="center" wrapText="1"/>
    </xf>
    <xf numFmtId="0" fontId="9" fillId="6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left" vertical="top" wrapText="1"/>
    </xf>
    <xf numFmtId="11" fontId="10" fillId="0" borderId="0" xfId="0" applyNumberFormat="1" applyFont="1"/>
    <xf numFmtId="0" fontId="0" fillId="8" borderId="0" xfId="0" applyFill="1" applyAlignment="1">
      <alignment horizontal="left"/>
    </xf>
    <xf numFmtId="0" fontId="11" fillId="0" borderId="0" xfId="3" applyFont="1" applyFill="1" applyAlignment="1">
      <alignment horizontal="left"/>
    </xf>
    <xf numFmtId="0" fontId="11" fillId="0" borderId="0" xfId="3" applyFont="1" applyFill="1"/>
    <xf numFmtId="11" fontId="1" fillId="4" borderId="0" xfId="0" applyNumberFormat="1" applyFont="1" applyFill="1"/>
    <xf numFmtId="11" fontId="12" fillId="4" borderId="0" xfId="0" applyNumberFormat="1" applyFont="1" applyFill="1"/>
    <xf numFmtId="11" fontId="11" fillId="0" borderId="0" xfId="0" applyNumberFormat="1" applyFont="1"/>
    <xf numFmtId="11" fontId="11" fillId="0" borderId="0" xfId="0" applyNumberFormat="1" applyFont="1" applyFill="1"/>
    <xf numFmtId="11" fontId="11" fillId="0" borderId="0" xfId="3" applyNumberFormat="1" applyFont="1" applyFill="1"/>
    <xf numFmtId="0" fontId="0" fillId="0" borderId="0" xfId="0" pivotButton="1"/>
    <xf numFmtId="0" fontId="9" fillId="6" borderId="3" xfId="0" applyFont="1" applyFill="1" applyBorder="1" applyAlignment="1">
      <alignment horizontal="right" vertical="center" wrapText="1"/>
    </xf>
    <xf numFmtId="0" fontId="9" fillId="6" borderId="8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left" vertical="top"/>
    </xf>
    <xf numFmtId="0" fontId="7" fillId="7" borderId="9" xfId="0" applyFont="1" applyFill="1" applyBorder="1" applyAlignment="1">
      <alignment horizontal="left" vertical="top"/>
    </xf>
    <xf numFmtId="165" fontId="9" fillId="5" borderId="2" xfId="0" applyNumberFormat="1" applyFont="1" applyFill="1" applyBorder="1" applyAlignment="1">
      <alignment horizontal="right" vertical="center" wrapText="1"/>
    </xf>
    <xf numFmtId="165" fontId="9" fillId="8" borderId="2" xfId="0" applyNumberFormat="1" applyFont="1" applyFill="1" applyBorder="1" applyAlignment="1">
      <alignment horizontal="right" vertical="center" wrapText="1"/>
    </xf>
    <xf numFmtId="165" fontId="9" fillId="0" borderId="2" xfId="0" applyNumberFormat="1" applyFont="1" applyFill="1" applyBorder="1" applyAlignment="1">
      <alignment horizontal="right" vertical="center" wrapText="1"/>
    </xf>
    <xf numFmtId="164" fontId="0" fillId="0" borderId="0" xfId="2" applyNumberFormat="1" applyFont="1"/>
    <xf numFmtId="166" fontId="0" fillId="0" borderId="0" xfId="2" applyNumberFormat="1" applyFont="1"/>
  </cellXfs>
  <cellStyles count="7">
    <cellStyle name="Bad" xfId="3" builtinId="27"/>
    <cellStyle name="Hyperlink" xfId="1" builtinId="8"/>
    <cellStyle name="Hyperlink 2" xfId="5"/>
    <cellStyle name="Hyperlink 2 2" xfId="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classicstats/statisticssearch/report/?year=2015&amp;country=SAUDIARABI&amp;product=Balanc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tts.com/IM.Platts.Content/MethodologyReferences/ConversionTables/Images/CCSS1015_Energy_Industry_Conversions_LRG.pdf" TargetMode="External"/><Relationship Id="rId2" Type="http://schemas.openxmlformats.org/officeDocument/2006/relationships/hyperlink" Target="http://agnatural.pt/documentos/ver/natural-gas-conversion-guide_cb4f0ccd80ccaf88ca5ec336a38600867db5aaf1.pdf,%20p25" TargetMode="External"/><Relationship Id="rId1" Type="http://schemas.openxmlformats.org/officeDocument/2006/relationships/hyperlink" Target="http://agnatural.pt/documentos/ver/natural-gas-conversion-guide_cb4f0ccd80ccaf88ca5ec336a38600867db5aaf1.pdf,%20p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I16" sqref="I16"/>
    </sheetView>
  </sheetViews>
  <sheetFormatPr defaultRowHeight="15" x14ac:dyDescent="0.25"/>
  <cols>
    <col min="2" max="2" width="58.28515625" customWidth="1"/>
  </cols>
  <sheetData>
    <row r="1" spans="1:2" x14ac:dyDescent="0.25">
      <c r="A1" s="1" t="s">
        <v>7</v>
      </c>
    </row>
    <row r="3" spans="1:2" x14ac:dyDescent="0.25">
      <c r="A3" s="1" t="s">
        <v>0</v>
      </c>
      <c r="B3" s="5" t="s">
        <v>111</v>
      </c>
    </row>
    <row r="4" spans="1:2" x14ac:dyDescent="0.25">
      <c r="B4" t="s">
        <v>112</v>
      </c>
    </row>
    <row r="5" spans="1:2" x14ac:dyDescent="0.25">
      <c r="A5" s="1"/>
      <c r="B5" s="2">
        <v>2019</v>
      </c>
    </row>
    <row r="6" spans="1:2" x14ac:dyDescent="0.25">
      <c r="B6" t="s">
        <v>113</v>
      </c>
    </row>
    <row r="7" spans="1:2" x14ac:dyDescent="0.25">
      <c r="B7" s="9" t="s">
        <v>114</v>
      </c>
    </row>
    <row r="8" spans="1:2" x14ac:dyDescent="0.25">
      <c r="B8" s="3"/>
    </row>
    <row r="10" spans="1:2" x14ac:dyDescent="0.25">
      <c r="A10" s="1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61" workbookViewId="0">
      <selection activeCell="E100" sqref="E100"/>
    </sheetView>
  </sheetViews>
  <sheetFormatPr defaultRowHeight="15" x14ac:dyDescent="0.25"/>
  <cols>
    <col min="1" max="1" width="32" customWidth="1"/>
    <col min="2" max="2" width="16.140625" customWidth="1"/>
    <col min="3" max="3" width="13.5703125" bestFit="1" customWidth="1"/>
    <col min="4" max="4" width="18.42578125" customWidth="1"/>
    <col min="5" max="5" width="12.140625" customWidth="1"/>
  </cols>
  <sheetData>
    <row r="1" spans="1:2" s="5" customFormat="1" x14ac:dyDescent="0.25">
      <c r="A1" s="5" t="s">
        <v>22</v>
      </c>
    </row>
    <row r="2" spans="1:2" x14ac:dyDescent="0.25">
      <c r="A2" t="s">
        <v>23</v>
      </c>
      <c r="B2" t="s">
        <v>24</v>
      </c>
    </row>
    <row r="3" spans="1:2" x14ac:dyDescent="0.25">
      <c r="A3" s="8" t="s">
        <v>25</v>
      </c>
      <c r="B3">
        <v>2015</v>
      </c>
    </row>
    <row r="4" spans="1:2" x14ac:dyDescent="0.25">
      <c r="A4" s="8" t="s">
        <v>26</v>
      </c>
      <c r="B4">
        <v>2016</v>
      </c>
    </row>
    <row r="5" spans="1:2" x14ac:dyDescent="0.25">
      <c r="A5" s="8" t="s">
        <v>27</v>
      </c>
      <c r="B5">
        <v>2017</v>
      </c>
    </row>
    <row r="6" spans="1:2" x14ac:dyDescent="0.25">
      <c r="A6" s="8" t="s">
        <v>28</v>
      </c>
      <c r="B6">
        <v>2018</v>
      </c>
    </row>
    <row r="7" spans="1:2" x14ac:dyDescent="0.25">
      <c r="A7" s="8" t="s">
        <v>29</v>
      </c>
      <c r="B7">
        <v>2019</v>
      </c>
    </row>
    <row r="8" spans="1:2" x14ac:dyDescent="0.25">
      <c r="A8" s="8" t="s">
        <v>30</v>
      </c>
      <c r="B8">
        <v>2020</v>
      </c>
    </row>
    <row r="9" spans="1:2" x14ac:dyDescent="0.25">
      <c r="A9" s="8" t="s">
        <v>31</v>
      </c>
      <c r="B9">
        <v>2021</v>
      </c>
    </row>
    <row r="10" spans="1:2" x14ac:dyDescent="0.25">
      <c r="A10" s="8" t="s">
        <v>32</v>
      </c>
      <c r="B10">
        <v>2022</v>
      </c>
    </row>
    <row r="11" spans="1:2" x14ac:dyDescent="0.25">
      <c r="A11" s="8" t="s">
        <v>33</v>
      </c>
      <c r="B11">
        <v>2023</v>
      </c>
    </row>
    <row r="12" spans="1:2" x14ac:dyDescent="0.25">
      <c r="A12" s="8" t="s">
        <v>34</v>
      </c>
      <c r="B12">
        <v>2024</v>
      </c>
    </row>
    <row r="13" spans="1:2" x14ac:dyDescent="0.25">
      <c r="A13" s="8" t="s">
        <v>35</v>
      </c>
      <c r="B13">
        <v>2025</v>
      </c>
    </row>
    <row r="14" spans="1:2" x14ac:dyDescent="0.25">
      <c r="A14" s="8" t="s">
        <v>36</v>
      </c>
      <c r="B14">
        <v>2026</v>
      </c>
    </row>
    <row r="15" spans="1:2" x14ac:dyDescent="0.25">
      <c r="A15" s="8" t="s">
        <v>37</v>
      </c>
      <c r="B15">
        <v>2027</v>
      </c>
    </row>
    <row r="16" spans="1:2" x14ac:dyDescent="0.25">
      <c r="A16" s="8" t="s">
        <v>38</v>
      </c>
      <c r="B16">
        <v>2028</v>
      </c>
    </row>
    <row r="17" spans="1:5" x14ac:dyDescent="0.25">
      <c r="A17" s="8" t="s">
        <v>39</v>
      </c>
      <c r="B17">
        <v>2029</v>
      </c>
    </row>
    <row r="18" spans="1:5" x14ac:dyDescent="0.25">
      <c r="A18" s="8" t="s">
        <v>40</v>
      </c>
      <c r="B18">
        <v>2030</v>
      </c>
    </row>
    <row r="19" spans="1:5" x14ac:dyDescent="0.25">
      <c r="A19" s="8" t="s">
        <v>41</v>
      </c>
      <c r="B19">
        <v>2031</v>
      </c>
    </row>
    <row r="20" spans="1:5" x14ac:dyDescent="0.25">
      <c r="A20" s="8" t="s">
        <v>42</v>
      </c>
      <c r="B20">
        <v>2032</v>
      </c>
    </row>
    <row r="21" spans="1:5" x14ac:dyDescent="0.25">
      <c r="A21" s="8" t="s">
        <v>43</v>
      </c>
      <c r="B21">
        <v>2033</v>
      </c>
    </row>
    <row r="22" spans="1:5" x14ac:dyDescent="0.25">
      <c r="A22" t="s">
        <v>119</v>
      </c>
      <c r="B22">
        <v>2034</v>
      </c>
    </row>
    <row r="24" spans="1:5" s="5" customFormat="1" x14ac:dyDescent="0.25">
      <c r="A24" s="5" t="s">
        <v>44</v>
      </c>
    </row>
    <row r="25" spans="1:5" x14ac:dyDescent="0.25">
      <c r="A25" t="s">
        <v>45</v>
      </c>
      <c r="B25" t="s">
        <v>46</v>
      </c>
      <c r="C25" t="s">
        <v>47</v>
      </c>
      <c r="D25" t="s">
        <v>10</v>
      </c>
      <c r="E25" t="s">
        <v>48</v>
      </c>
    </row>
    <row r="26" spans="1:5" x14ac:dyDescent="0.25">
      <c r="A26" t="s">
        <v>49</v>
      </c>
      <c r="B26" t="s">
        <v>50</v>
      </c>
      <c r="C26" s="6">
        <v>5719000</v>
      </c>
      <c r="D26" t="s">
        <v>51</v>
      </c>
      <c r="E26" t="s">
        <v>52</v>
      </c>
    </row>
    <row r="27" spans="1:5" x14ac:dyDescent="0.25">
      <c r="A27" t="s">
        <v>53</v>
      </c>
      <c r="B27" t="s">
        <v>4</v>
      </c>
      <c r="C27" s="6">
        <v>1000000</v>
      </c>
      <c r="D27" t="s">
        <v>54</v>
      </c>
      <c r="E27" t="s">
        <v>55</v>
      </c>
    </row>
    <row r="28" spans="1:5" x14ac:dyDescent="0.25">
      <c r="A28" t="s">
        <v>56</v>
      </c>
      <c r="B28" t="s">
        <v>21</v>
      </c>
      <c r="C28" s="6">
        <v>6287000</v>
      </c>
      <c r="D28" t="s">
        <v>51</v>
      </c>
      <c r="E28" t="s">
        <v>57</v>
      </c>
    </row>
    <row r="29" spans="1:5" x14ac:dyDescent="0.25">
      <c r="A29" t="s">
        <v>58</v>
      </c>
      <c r="B29" t="s">
        <v>6</v>
      </c>
      <c r="C29" s="6">
        <v>5778000</v>
      </c>
      <c r="D29" t="s">
        <v>51</v>
      </c>
      <c r="E29" s="2" t="s">
        <v>59</v>
      </c>
    </row>
    <row r="30" spans="1:5" x14ac:dyDescent="0.25">
      <c r="A30" t="s">
        <v>60</v>
      </c>
      <c r="B30" t="s">
        <v>2</v>
      </c>
      <c r="C30" s="6">
        <v>3412141630</v>
      </c>
      <c r="D30" t="s">
        <v>61</v>
      </c>
      <c r="E30" t="s">
        <v>55</v>
      </c>
    </row>
    <row r="31" spans="1:5" x14ac:dyDescent="0.25">
      <c r="A31" t="s">
        <v>62</v>
      </c>
      <c r="B31" t="s">
        <v>2</v>
      </c>
      <c r="C31" s="6">
        <v>3412141630000</v>
      </c>
      <c r="D31" t="s">
        <v>63</v>
      </c>
      <c r="E31" t="s">
        <v>55</v>
      </c>
    </row>
    <row r="32" spans="1:5" x14ac:dyDescent="0.25">
      <c r="A32" t="s">
        <v>64</v>
      </c>
      <c r="B32" t="s">
        <v>6</v>
      </c>
      <c r="C32" s="6">
        <v>2600000</v>
      </c>
      <c r="D32" t="s">
        <v>65</v>
      </c>
      <c r="E32" s="9" t="s">
        <v>66</v>
      </c>
    </row>
    <row r="33" spans="1:8" x14ac:dyDescent="0.25">
      <c r="A33" t="s">
        <v>67</v>
      </c>
      <c r="B33" t="s">
        <v>6</v>
      </c>
      <c r="C33" s="6">
        <v>3830000</v>
      </c>
      <c r="D33" t="s">
        <v>65</v>
      </c>
      <c r="E33" s="9" t="s">
        <v>66</v>
      </c>
    </row>
    <row r="35" spans="1:8" s="7" customFormat="1" x14ac:dyDescent="0.25">
      <c r="A35" s="5" t="s">
        <v>68</v>
      </c>
    </row>
    <row r="36" spans="1:8" x14ac:dyDescent="0.25">
      <c r="A36" t="s">
        <v>69</v>
      </c>
      <c r="B36" t="s">
        <v>70</v>
      </c>
      <c r="C36" t="s">
        <v>71</v>
      </c>
    </row>
    <row r="37" spans="1:8" x14ac:dyDescent="0.25">
      <c r="A37" t="s">
        <v>120</v>
      </c>
      <c r="B37" t="s">
        <v>73</v>
      </c>
      <c r="C37">
        <v>1000000000000</v>
      </c>
    </row>
    <row r="38" spans="1:8" x14ac:dyDescent="0.25">
      <c r="A38" t="s">
        <v>72</v>
      </c>
      <c r="B38" t="s">
        <v>73</v>
      </c>
      <c r="C38" s="6">
        <v>1000000</v>
      </c>
    </row>
    <row r="39" spans="1:8" x14ac:dyDescent="0.25">
      <c r="A39" t="s">
        <v>74</v>
      </c>
      <c r="B39" t="s">
        <v>73</v>
      </c>
      <c r="C39" s="6">
        <v>3412141.63</v>
      </c>
    </row>
    <row r="40" spans="1:8" x14ac:dyDescent="0.25">
      <c r="A40" t="s">
        <v>19</v>
      </c>
      <c r="B40" t="s">
        <v>73</v>
      </c>
      <c r="C40" s="6">
        <v>3412141630</v>
      </c>
    </row>
    <row r="41" spans="1:8" x14ac:dyDescent="0.25">
      <c r="A41" t="s">
        <v>75</v>
      </c>
      <c r="B41" t="s">
        <v>73</v>
      </c>
      <c r="C41" s="6">
        <v>3412141630000</v>
      </c>
    </row>
    <row r="42" spans="1:8" x14ac:dyDescent="0.25">
      <c r="A42" t="s">
        <v>17</v>
      </c>
      <c r="B42" t="s">
        <v>73</v>
      </c>
      <c r="C42" s="6">
        <v>947817120</v>
      </c>
    </row>
    <row r="43" spans="1:8" x14ac:dyDescent="0.25">
      <c r="A43" t="s">
        <v>121</v>
      </c>
      <c r="B43" t="s">
        <v>73</v>
      </c>
      <c r="C43" s="6">
        <v>38102248331.213936</v>
      </c>
    </row>
    <row r="44" spans="1:8" x14ac:dyDescent="0.25">
      <c r="A44" t="s">
        <v>122</v>
      </c>
      <c r="B44" t="s">
        <v>73</v>
      </c>
      <c r="C44" s="6">
        <v>42651770520.015602</v>
      </c>
      <c r="D44" s="6"/>
      <c r="G44" s="6"/>
    </row>
    <row r="45" spans="1:8" x14ac:dyDescent="0.25">
      <c r="A45" t="s">
        <v>123</v>
      </c>
      <c r="B45" t="s">
        <v>73</v>
      </c>
      <c r="C45" s="6">
        <v>41040481411.481674</v>
      </c>
      <c r="H45" s="6"/>
    </row>
    <row r="46" spans="1:8" x14ac:dyDescent="0.25">
      <c r="A46" t="s">
        <v>124</v>
      </c>
      <c r="B46" t="s">
        <v>73</v>
      </c>
      <c r="C46" s="6">
        <v>44831749902.149727</v>
      </c>
    </row>
    <row r="47" spans="1:8" x14ac:dyDescent="0.25">
      <c r="A47" t="s">
        <v>125</v>
      </c>
      <c r="B47" t="s">
        <v>73</v>
      </c>
      <c r="C47" s="6">
        <v>44831749902.149727</v>
      </c>
      <c r="D47" t="s">
        <v>126</v>
      </c>
    </row>
    <row r="48" spans="1:8" x14ac:dyDescent="0.25">
      <c r="A48" t="s">
        <v>127</v>
      </c>
      <c r="B48" t="s">
        <v>73</v>
      </c>
      <c r="C48" s="6">
        <v>45269499418.384377</v>
      </c>
    </row>
    <row r="50" spans="1:6" s="5" customFormat="1" x14ac:dyDescent="0.25">
      <c r="A50" s="5" t="s">
        <v>76</v>
      </c>
    </row>
    <row r="51" spans="1:6" x14ac:dyDescent="0.25">
      <c r="A51" t="s">
        <v>77</v>
      </c>
      <c r="B51" t="s">
        <v>78</v>
      </c>
      <c r="C51" t="s">
        <v>79</v>
      </c>
      <c r="D51" t="s">
        <v>80</v>
      </c>
    </row>
    <row r="52" spans="1:6" x14ac:dyDescent="0.25">
      <c r="A52" t="s">
        <v>142</v>
      </c>
      <c r="B52" t="s">
        <v>81</v>
      </c>
      <c r="C52" t="s">
        <v>20</v>
      </c>
      <c r="D52" s="6">
        <v>5719000</v>
      </c>
    </row>
    <row r="53" spans="1:6" x14ac:dyDescent="0.25">
      <c r="A53" t="s">
        <v>143</v>
      </c>
      <c r="B53" t="s">
        <v>81</v>
      </c>
      <c r="C53" t="s">
        <v>18</v>
      </c>
      <c r="D53" s="10"/>
    </row>
    <row r="54" spans="1:6" x14ac:dyDescent="0.25">
      <c r="A54" t="s">
        <v>144</v>
      </c>
      <c r="B54" t="s">
        <v>81</v>
      </c>
      <c r="C54" t="s">
        <v>56</v>
      </c>
      <c r="D54" s="6">
        <v>6287000</v>
      </c>
    </row>
    <row r="55" spans="1:6" x14ac:dyDescent="0.25">
      <c r="A55" t="s">
        <v>145</v>
      </c>
      <c r="B55" t="s">
        <v>81</v>
      </c>
      <c r="C55" t="s">
        <v>53</v>
      </c>
      <c r="D55" s="6">
        <v>1000000</v>
      </c>
      <c r="F55" s="2"/>
    </row>
    <row r="56" spans="1:6" x14ac:dyDescent="0.25">
      <c r="A56" t="s">
        <v>146</v>
      </c>
      <c r="B56" t="s">
        <v>82</v>
      </c>
      <c r="C56" t="s">
        <v>20</v>
      </c>
      <c r="D56" s="6">
        <v>5719000</v>
      </c>
    </row>
    <row r="57" spans="1:6" x14ac:dyDescent="0.25">
      <c r="A57" t="s">
        <v>147</v>
      </c>
      <c r="B57" t="s">
        <v>82</v>
      </c>
      <c r="C57" t="s">
        <v>58</v>
      </c>
      <c r="D57" s="6">
        <v>5778000</v>
      </c>
    </row>
    <row r="58" spans="1:6" x14ac:dyDescent="0.25">
      <c r="A58" t="s">
        <v>148</v>
      </c>
      <c r="B58" t="s">
        <v>82</v>
      </c>
      <c r="C58" t="s">
        <v>83</v>
      </c>
      <c r="D58" s="11"/>
    </row>
    <row r="59" spans="1:6" x14ac:dyDescent="0.25">
      <c r="A59" t="s">
        <v>149</v>
      </c>
      <c r="B59" t="s">
        <v>82</v>
      </c>
      <c r="C59" t="s">
        <v>84</v>
      </c>
      <c r="D59" s="11"/>
    </row>
    <row r="60" spans="1:6" x14ac:dyDescent="0.25">
      <c r="A60" t="s">
        <v>150</v>
      </c>
      <c r="B60" t="s">
        <v>82</v>
      </c>
      <c r="C60" t="s">
        <v>56</v>
      </c>
      <c r="D60" s="6">
        <v>6287000</v>
      </c>
    </row>
    <row r="61" spans="1:6" x14ac:dyDescent="0.25">
      <c r="A61" t="s">
        <v>151</v>
      </c>
      <c r="B61" t="s">
        <v>82</v>
      </c>
      <c r="C61" t="s">
        <v>53</v>
      </c>
      <c r="D61" s="6">
        <v>1000000</v>
      </c>
    </row>
    <row r="62" spans="1:6" x14ac:dyDescent="0.25">
      <c r="A62" t="s">
        <v>152</v>
      </c>
      <c r="B62" t="s">
        <v>85</v>
      </c>
      <c r="C62" t="s">
        <v>18</v>
      </c>
      <c r="D62" s="11"/>
    </row>
    <row r="63" spans="1:6" x14ac:dyDescent="0.25">
      <c r="A63" t="s">
        <v>153</v>
      </c>
      <c r="B63" t="s">
        <v>85</v>
      </c>
      <c r="C63" t="s">
        <v>53</v>
      </c>
      <c r="D63" s="6">
        <v>1000000</v>
      </c>
    </row>
    <row r="64" spans="1:6" x14ac:dyDescent="0.25">
      <c r="A64" t="s">
        <v>154</v>
      </c>
      <c r="B64" t="s">
        <v>86</v>
      </c>
      <c r="C64" t="s">
        <v>18</v>
      </c>
      <c r="D64" s="11"/>
    </row>
    <row r="65" spans="1:6" x14ac:dyDescent="0.25">
      <c r="A65" t="s">
        <v>155</v>
      </c>
      <c r="B65" t="s">
        <v>86</v>
      </c>
      <c r="C65" t="s">
        <v>64</v>
      </c>
      <c r="D65" s="12">
        <v>2600000</v>
      </c>
      <c r="F65" s="9"/>
    </row>
    <row r="66" spans="1:6" x14ac:dyDescent="0.25">
      <c r="A66" t="s">
        <v>156</v>
      </c>
      <c r="B66" t="s">
        <v>86</v>
      </c>
      <c r="C66" t="s">
        <v>53</v>
      </c>
      <c r="D66" s="6">
        <v>1000000</v>
      </c>
    </row>
    <row r="67" spans="1:6" x14ac:dyDescent="0.25">
      <c r="A67" t="s">
        <v>157</v>
      </c>
      <c r="B67" t="s">
        <v>86</v>
      </c>
      <c r="C67" t="s">
        <v>67</v>
      </c>
      <c r="D67" s="12">
        <v>3830000</v>
      </c>
      <c r="F67" s="9"/>
    </row>
    <row r="69" spans="1:6" s="5" customFormat="1" x14ac:dyDescent="0.25">
      <c r="A69" s="5" t="s">
        <v>87</v>
      </c>
    </row>
    <row r="70" spans="1:6" x14ac:dyDescent="0.25">
      <c r="A70" t="s">
        <v>88</v>
      </c>
      <c r="B70" t="s">
        <v>89</v>
      </c>
      <c r="C70" t="s">
        <v>90</v>
      </c>
    </row>
    <row r="71" spans="1:6" x14ac:dyDescent="0.25">
      <c r="A71" t="s">
        <v>18</v>
      </c>
      <c r="B71" t="s">
        <v>18</v>
      </c>
    </row>
    <row r="72" spans="1:6" x14ac:dyDescent="0.25">
      <c r="A72" s="8" t="s">
        <v>56</v>
      </c>
      <c r="B72" t="s">
        <v>21</v>
      </c>
      <c r="C72" t="s">
        <v>21</v>
      </c>
    </row>
    <row r="73" spans="1:6" x14ac:dyDescent="0.25">
      <c r="A73" s="8" t="s">
        <v>53</v>
      </c>
      <c r="B73" t="s">
        <v>16</v>
      </c>
    </row>
    <row r="74" spans="1:6" x14ac:dyDescent="0.25">
      <c r="A74" s="8" t="s">
        <v>91</v>
      </c>
      <c r="B74" t="s">
        <v>50</v>
      </c>
    </row>
    <row r="75" spans="1:6" x14ac:dyDescent="0.25">
      <c r="A75" s="8" t="s">
        <v>64</v>
      </c>
      <c r="B75" t="s">
        <v>160</v>
      </c>
    </row>
    <row r="76" spans="1:6" x14ac:dyDescent="0.25">
      <c r="A76" s="8" t="s">
        <v>67</v>
      </c>
      <c r="B76" t="s">
        <v>160</v>
      </c>
    </row>
    <row r="77" spans="1:6" x14ac:dyDescent="0.25">
      <c r="A77" t="s">
        <v>83</v>
      </c>
      <c r="B77" t="s">
        <v>18</v>
      </c>
    </row>
    <row r="78" spans="1:6" x14ac:dyDescent="0.25">
      <c r="A78" t="s">
        <v>84</v>
      </c>
      <c r="B78" t="s">
        <v>18</v>
      </c>
    </row>
    <row r="79" spans="1:6" x14ac:dyDescent="0.25">
      <c r="A79" s="8" t="s">
        <v>58</v>
      </c>
      <c r="B79" t="s">
        <v>92</v>
      </c>
    </row>
    <row r="80" spans="1:6" x14ac:dyDescent="0.25">
      <c r="A80" s="8" t="s">
        <v>93</v>
      </c>
      <c r="B80" t="s">
        <v>50</v>
      </c>
    </row>
    <row r="81" spans="1:4" x14ac:dyDescent="0.25">
      <c r="A81" s="8" t="s">
        <v>128</v>
      </c>
      <c r="B81" t="s">
        <v>92</v>
      </c>
      <c r="C81" t="s">
        <v>129</v>
      </c>
    </row>
    <row r="82" spans="1:4" x14ac:dyDescent="0.25">
      <c r="A82" s="8" t="s">
        <v>94</v>
      </c>
      <c r="B82" t="s">
        <v>160</v>
      </c>
      <c r="C82" t="s">
        <v>95</v>
      </c>
    </row>
    <row r="83" spans="1:4" x14ac:dyDescent="0.25">
      <c r="A83" s="8" t="s">
        <v>96</v>
      </c>
      <c r="B83" t="s">
        <v>50</v>
      </c>
    </row>
    <row r="84" spans="1:4" x14ac:dyDescent="0.25">
      <c r="A84" s="8" t="s">
        <v>130</v>
      </c>
      <c r="B84" t="s">
        <v>131</v>
      </c>
    </row>
    <row r="85" spans="1:4" x14ac:dyDescent="0.25">
      <c r="A85" t="s">
        <v>132</v>
      </c>
      <c r="B85" t="s">
        <v>131</v>
      </c>
    </row>
    <row r="86" spans="1:4" x14ac:dyDescent="0.25">
      <c r="A86" t="s">
        <v>133</v>
      </c>
      <c r="B86" t="s">
        <v>131</v>
      </c>
    </row>
    <row r="87" spans="1:4" x14ac:dyDescent="0.25">
      <c r="A87" t="s">
        <v>134</v>
      </c>
      <c r="B87" t="s">
        <v>131</v>
      </c>
    </row>
    <row r="88" spans="1:4" x14ac:dyDescent="0.25">
      <c r="A88" t="s">
        <v>135</v>
      </c>
      <c r="B88" t="s">
        <v>131</v>
      </c>
    </row>
    <row r="90" spans="1:4" s="5" customFormat="1" x14ac:dyDescent="0.25">
      <c r="A90" s="5" t="s">
        <v>97</v>
      </c>
    </row>
    <row r="91" spans="1:4" x14ac:dyDescent="0.25">
      <c r="A91" t="s">
        <v>79</v>
      </c>
      <c r="B91" t="s">
        <v>10</v>
      </c>
      <c r="C91" t="s">
        <v>98</v>
      </c>
    </row>
    <row r="92" spans="1:4" x14ac:dyDescent="0.25">
      <c r="A92" t="s">
        <v>18</v>
      </c>
      <c r="B92" t="s">
        <v>75</v>
      </c>
      <c r="C92">
        <v>3412141630000</v>
      </c>
      <c r="D92" t="s">
        <v>99</v>
      </c>
    </row>
    <row r="93" spans="1:4" x14ac:dyDescent="0.25">
      <c r="A93" s="8" t="s">
        <v>56</v>
      </c>
      <c r="B93" t="s">
        <v>100</v>
      </c>
      <c r="C93">
        <v>36600000000000</v>
      </c>
      <c r="D93" s="13" t="s">
        <v>101</v>
      </c>
    </row>
    <row r="94" spans="1:4" x14ac:dyDescent="0.25">
      <c r="A94" s="8" t="s">
        <v>53</v>
      </c>
      <c r="B94" t="s">
        <v>102</v>
      </c>
      <c r="C94">
        <v>1000000000000</v>
      </c>
    </row>
    <row r="95" spans="1:4" x14ac:dyDescent="0.25">
      <c r="A95" s="8" t="s">
        <v>91</v>
      </c>
      <c r="B95" t="s">
        <v>103</v>
      </c>
      <c r="C95">
        <v>5719000000000</v>
      </c>
    </row>
    <row r="96" spans="1:4" x14ac:dyDescent="0.25">
      <c r="A96" s="8" t="s">
        <v>64</v>
      </c>
      <c r="B96" t="s">
        <v>102</v>
      </c>
      <c r="C96">
        <v>1000000000000</v>
      </c>
    </row>
    <row r="97" spans="1:4" x14ac:dyDescent="0.25">
      <c r="A97" s="8" t="s">
        <v>67</v>
      </c>
      <c r="B97" t="s">
        <v>102</v>
      </c>
      <c r="C97">
        <v>1000000000000</v>
      </c>
    </row>
    <row r="98" spans="1:4" x14ac:dyDescent="0.25">
      <c r="A98" t="s">
        <v>83</v>
      </c>
      <c r="B98" t="s">
        <v>75</v>
      </c>
      <c r="C98">
        <v>3412141630000</v>
      </c>
    </row>
    <row r="99" spans="1:4" x14ac:dyDescent="0.25">
      <c r="A99" t="s">
        <v>84</v>
      </c>
      <c r="B99" t="s">
        <v>75</v>
      </c>
      <c r="C99">
        <v>3412141630000</v>
      </c>
    </row>
    <row r="100" spans="1:4" x14ac:dyDescent="0.25">
      <c r="A100" s="8" t="s">
        <v>58</v>
      </c>
      <c r="B100" t="s">
        <v>100</v>
      </c>
      <c r="C100">
        <v>33636837919516.461</v>
      </c>
      <c r="D100" t="s">
        <v>104</v>
      </c>
    </row>
    <row r="101" spans="1:4" x14ac:dyDescent="0.25">
      <c r="A101" s="8" t="s">
        <v>53</v>
      </c>
      <c r="B101" t="s">
        <v>105</v>
      </c>
      <c r="C101">
        <v>1000000000000</v>
      </c>
    </row>
    <row r="102" spans="1:4" x14ac:dyDescent="0.25">
      <c r="A102" s="8" t="s">
        <v>93</v>
      </c>
      <c r="B102" t="s">
        <v>105</v>
      </c>
      <c r="C102">
        <v>5719000000000</v>
      </c>
    </row>
    <row r="103" spans="1:4" x14ac:dyDescent="0.25">
      <c r="A103" s="8" t="s">
        <v>94</v>
      </c>
      <c r="B103" t="s">
        <v>102</v>
      </c>
      <c r="C103">
        <v>1000000000000</v>
      </c>
    </row>
    <row r="104" spans="1:4" x14ac:dyDescent="0.25">
      <c r="A104" s="8" t="s">
        <v>96</v>
      </c>
      <c r="B104" t="s">
        <v>106</v>
      </c>
      <c r="C104">
        <v>5719000000000</v>
      </c>
    </row>
    <row r="106" spans="1:4" s="5" customFormat="1" x14ac:dyDescent="0.25">
      <c r="A106" s="5" t="s">
        <v>107</v>
      </c>
    </row>
    <row r="107" spans="1:4" x14ac:dyDescent="0.25">
      <c r="A107" t="s">
        <v>79</v>
      </c>
      <c r="B107" t="s">
        <v>108</v>
      </c>
      <c r="C107" t="s">
        <v>98</v>
      </c>
      <c r="D107" t="s">
        <v>48</v>
      </c>
    </row>
    <row r="108" spans="1:4" x14ac:dyDescent="0.25">
      <c r="A108" t="s">
        <v>50</v>
      </c>
      <c r="B108" t="s">
        <v>77</v>
      </c>
      <c r="C108" s="14">
        <v>9807513.1000000015</v>
      </c>
      <c r="D108" t="s">
        <v>109</v>
      </c>
    </row>
    <row r="109" spans="1:4" x14ac:dyDescent="0.25">
      <c r="A109" t="s">
        <v>110</v>
      </c>
      <c r="B109" t="s">
        <v>77</v>
      </c>
      <c r="C109" s="14">
        <v>7249074.9400349921</v>
      </c>
    </row>
    <row r="110" spans="1:4" x14ac:dyDescent="0.25">
      <c r="A110" t="s">
        <v>16</v>
      </c>
      <c r="B110" t="s">
        <v>77</v>
      </c>
      <c r="C110" s="14">
        <v>8870600</v>
      </c>
    </row>
  </sheetData>
  <hyperlinks>
    <hyperlink ref="E32" r:id="rId1"/>
    <hyperlink ref="E33" r:id="rId2"/>
    <hyperlink ref="D93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4"/>
  <sheetViews>
    <sheetView topLeftCell="A10" workbookViewId="0">
      <selection sqref="A1:XFD1048576"/>
    </sheetView>
  </sheetViews>
  <sheetFormatPr defaultRowHeight="15" x14ac:dyDescent="0.25"/>
  <cols>
    <col min="1" max="1" width="32.140625" customWidth="1"/>
    <col min="2" max="2" width="36.85546875" customWidth="1"/>
    <col min="3" max="3" width="20.7109375" customWidth="1"/>
    <col min="4" max="4" width="21.5703125" customWidth="1"/>
    <col min="5" max="24" width="8.5703125" customWidth="1"/>
    <col min="25" max="25" width="9.140625" customWidth="1"/>
    <col min="26" max="41" width="24" bestFit="1" customWidth="1"/>
  </cols>
  <sheetData>
    <row r="1" spans="1:24" s="5" customFormat="1" x14ac:dyDescent="0.25">
      <c r="A1" s="5" t="s">
        <v>200</v>
      </c>
    </row>
    <row r="3" spans="1:24" x14ac:dyDescent="0.25">
      <c r="B3" s="37" t="s">
        <v>201</v>
      </c>
      <c r="E3" s="37" t="s">
        <v>24</v>
      </c>
    </row>
    <row r="4" spans="1:24" x14ac:dyDescent="0.25">
      <c r="A4" t="s">
        <v>202</v>
      </c>
      <c r="B4" s="37" t="s">
        <v>78</v>
      </c>
      <c r="C4" s="37" t="s">
        <v>79</v>
      </c>
      <c r="D4" s="37" t="s">
        <v>203</v>
      </c>
      <c r="E4">
        <v>2015</v>
      </c>
      <c r="F4">
        <v>2016</v>
      </c>
      <c r="G4">
        <v>2017</v>
      </c>
      <c r="H4">
        <v>2018</v>
      </c>
      <c r="I4">
        <v>2019</v>
      </c>
      <c r="J4">
        <v>2020</v>
      </c>
      <c r="K4">
        <v>2021</v>
      </c>
      <c r="L4">
        <v>2022</v>
      </c>
      <c r="M4">
        <v>2023</v>
      </c>
      <c r="N4">
        <v>2024</v>
      </c>
      <c r="O4">
        <v>2025</v>
      </c>
      <c r="P4">
        <v>2026</v>
      </c>
      <c r="Q4">
        <v>2027</v>
      </c>
      <c r="R4">
        <v>2028</v>
      </c>
      <c r="S4">
        <v>2029</v>
      </c>
      <c r="T4">
        <v>2030</v>
      </c>
      <c r="U4">
        <v>2031</v>
      </c>
      <c r="V4">
        <v>2032</v>
      </c>
      <c r="W4">
        <v>2033</v>
      </c>
      <c r="X4">
        <v>2034</v>
      </c>
    </row>
    <row r="5" spans="1:24" x14ac:dyDescent="0.25">
      <c r="A5" t="s">
        <v>204</v>
      </c>
      <c r="B5" t="s">
        <v>81</v>
      </c>
      <c r="C5" t="s">
        <v>91</v>
      </c>
      <c r="D5" t="s">
        <v>50</v>
      </c>
      <c r="E5" s="6">
        <v>62961624000000.016</v>
      </c>
      <c r="F5" s="6">
        <v>65337534336058.781</v>
      </c>
      <c r="G5" s="6">
        <v>67119467103843.273</v>
      </c>
      <c r="H5" s="6">
        <v>69495377439902.047</v>
      </c>
      <c r="I5" s="6">
        <v>71871287775960.844</v>
      </c>
      <c r="J5" s="6">
        <v>73653220543745.313</v>
      </c>
      <c r="K5" s="6">
        <v>75691780958932.672</v>
      </c>
      <c r="L5" s="6">
        <v>75583250219518.219</v>
      </c>
      <c r="M5" s="6">
        <v>73946787257654.328</v>
      </c>
      <c r="N5" s="6">
        <v>72098474602723.719</v>
      </c>
      <c r="O5" s="6">
        <v>70292931240559.68</v>
      </c>
      <c r="P5" s="6">
        <v>80051089696580</v>
      </c>
      <c r="Q5" s="6">
        <v>86589187668884.328</v>
      </c>
      <c r="R5" s="6">
        <v>86589212332839</v>
      </c>
      <c r="S5" s="6">
        <v>86589212331859.406</v>
      </c>
      <c r="T5" s="6">
        <v>86589212331825.281</v>
      </c>
      <c r="U5" s="6">
        <v>86589212331910.344</v>
      </c>
      <c r="V5" s="6">
        <v>86589212331912.016</v>
      </c>
      <c r="W5" s="6">
        <v>86589212332815.063</v>
      </c>
      <c r="X5" s="6">
        <v>86589212333012.859</v>
      </c>
    </row>
    <row r="6" spans="1:24" x14ac:dyDescent="0.25">
      <c r="A6" t="s">
        <v>143</v>
      </c>
      <c r="B6" t="s">
        <v>81</v>
      </c>
      <c r="C6" t="s">
        <v>18</v>
      </c>
      <c r="D6" t="s">
        <v>18</v>
      </c>
      <c r="E6" s="6">
        <v>7093040020136.4814</v>
      </c>
      <c r="F6" s="6">
        <v>8505661849035.8867</v>
      </c>
      <c r="G6" s="6">
        <v>6973386922588.8252</v>
      </c>
      <c r="H6" s="6">
        <v>5842880370598.8955</v>
      </c>
      <c r="I6" s="6">
        <v>4697910822275.6563</v>
      </c>
      <c r="J6" s="6">
        <v>3172013964883.978</v>
      </c>
      <c r="K6" s="6">
        <v>2189964750613.1318</v>
      </c>
      <c r="L6" s="6">
        <v>2395826111173.3276</v>
      </c>
      <c r="M6" s="6">
        <v>2454742969282.5723</v>
      </c>
      <c r="N6" s="6">
        <v>2572422177927.4277</v>
      </c>
      <c r="O6" s="6">
        <v>2678238144601.0181</v>
      </c>
      <c r="P6" s="6">
        <v>2825337157755.9639</v>
      </c>
      <c r="Q6" s="6">
        <v>3294816255554.145</v>
      </c>
      <c r="R6" s="6">
        <v>3294794828565.666</v>
      </c>
      <c r="S6" s="6">
        <v>3294794858635.7207</v>
      </c>
      <c r="T6" s="6">
        <v>3294794853955.29</v>
      </c>
      <c r="U6" s="6">
        <v>3294794853949.0479</v>
      </c>
      <c r="V6" s="6">
        <v>3294794853942.2109</v>
      </c>
      <c r="W6" s="6">
        <v>3294794828587.1489</v>
      </c>
      <c r="X6" s="6">
        <v>3294794828815.375</v>
      </c>
    </row>
    <row r="7" spans="1:24" x14ac:dyDescent="0.25">
      <c r="A7" t="s">
        <v>205</v>
      </c>
      <c r="B7" t="s">
        <v>81</v>
      </c>
      <c r="C7" t="s">
        <v>56</v>
      </c>
      <c r="D7" t="s">
        <v>21</v>
      </c>
      <c r="E7" s="6">
        <v>159097200000000</v>
      </c>
      <c r="F7" s="6">
        <v>165100867915522.78</v>
      </c>
      <c r="G7" s="6">
        <v>169603618891939.19</v>
      </c>
      <c r="H7" s="6">
        <v>175607286807462</v>
      </c>
      <c r="I7" s="6">
        <v>181610954722984.81</v>
      </c>
      <c r="J7" s="6">
        <v>186113705699401.22</v>
      </c>
      <c r="K7" s="6">
        <v>192117373614923.97</v>
      </c>
      <c r="L7" s="6">
        <v>199621958469553.19</v>
      </c>
      <c r="M7" s="6">
        <v>205625626385076.03</v>
      </c>
      <c r="N7" s="6">
        <v>211629294300598.81</v>
      </c>
      <c r="O7" s="6">
        <v>217632962216121.63</v>
      </c>
      <c r="P7" s="6">
        <v>225137547229848</v>
      </c>
      <c r="Q7" s="6">
        <v>231141215145370.78</v>
      </c>
      <c r="R7" s="6">
        <v>231141215145370.78</v>
      </c>
      <c r="S7" s="6">
        <v>231141215145370.78</v>
      </c>
      <c r="T7" s="6">
        <v>231141215145370.78</v>
      </c>
      <c r="U7" s="6">
        <v>231141215145370.78</v>
      </c>
      <c r="V7" s="6">
        <v>231141215145370.78</v>
      </c>
      <c r="W7" s="6">
        <v>231141215145370.78</v>
      </c>
      <c r="X7" s="6">
        <v>231141215145370.78</v>
      </c>
    </row>
    <row r="8" spans="1:24" x14ac:dyDescent="0.25">
      <c r="A8" t="s">
        <v>206</v>
      </c>
      <c r="B8" t="s">
        <v>81</v>
      </c>
      <c r="C8" t="s">
        <v>53</v>
      </c>
      <c r="D8" t="s">
        <v>16</v>
      </c>
      <c r="E8" s="6">
        <v>77340868059849.125</v>
      </c>
      <c r="F8" s="6">
        <v>79970457573884</v>
      </c>
      <c r="G8" s="6">
        <v>89638066081365.156</v>
      </c>
      <c r="H8" s="6">
        <v>99305674588846.281</v>
      </c>
      <c r="I8" s="6">
        <v>108973283096327.44</v>
      </c>
      <c r="J8" s="6">
        <v>118640891603808.56</v>
      </c>
      <c r="K8" s="6">
        <v>128308500111289.73</v>
      </c>
      <c r="L8" s="6">
        <v>137898767750710.98</v>
      </c>
      <c r="M8" s="6">
        <v>147489035390132.31</v>
      </c>
      <c r="N8" s="6">
        <v>157079303029553.63</v>
      </c>
      <c r="O8" s="6">
        <v>166669570668974.88</v>
      </c>
      <c r="P8" s="6">
        <v>166669570668974.88</v>
      </c>
      <c r="Q8" s="6">
        <v>166669570668974.88</v>
      </c>
      <c r="R8" s="6">
        <v>166669570668974.88</v>
      </c>
      <c r="S8" s="6">
        <v>166669570668974.88</v>
      </c>
      <c r="T8" s="6">
        <v>166669570668974.88</v>
      </c>
      <c r="U8" s="6">
        <v>166669570668974.88</v>
      </c>
      <c r="V8" s="6">
        <v>166669570668974.88</v>
      </c>
      <c r="W8" s="6">
        <v>166669570668974.88</v>
      </c>
      <c r="X8" s="6">
        <v>166669570668974.88</v>
      </c>
    </row>
    <row r="9" spans="1:24" x14ac:dyDescent="0.25">
      <c r="A9" t="s">
        <v>207</v>
      </c>
      <c r="B9" t="s">
        <v>82</v>
      </c>
      <c r="C9" t="s">
        <v>93</v>
      </c>
      <c r="D9" t="s">
        <v>50</v>
      </c>
      <c r="E9" s="6">
        <v>133366119634467.2</v>
      </c>
      <c r="F9" s="6">
        <v>140429335049920.27</v>
      </c>
      <c r="G9" s="6">
        <v>146120277417616.69</v>
      </c>
      <c r="H9" s="6">
        <v>152419925653370.44</v>
      </c>
      <c r="I9" s="6">
        <v>166014673557887.34</v>
      </c>
      <c r="J9" s="6">
        <v>171958795808097.78</v>
      </c>
      <c r="K9" s="6">
        <v>176357366289198.19</v>
      </c>
      <c r="L9" s="6">
        <v>180767436955304.16</v>
      </c>
      <c r="M9" s="6">
        <v>272191608884682.91</v>
      </c>
      <c r="N9" s="6">
        <v>281735382154863.19</v>
      </c>
      <c r="O9" s="6">
        <v>291278714062329.88</v>
      </c>
      <c r="P9" s="6">
        <v>301670569861690.63</v>
      </c>
      <c r="Q9" s="6">
        <v>312258910696050.88</v>
      </c>
      <c r="R9" s="6">
        <v>339161776330504.69</v>
      </c>
      <c r="S9" s="6">
        <v>349749885517836.31</v>
      </c>
      <c r="T9" s="6">
        <v>360337994706565.88</v>
      </c>
      <c r="U9" s="6">
        <v>368963229420970.5</v>
      </c>
      <c r="V9" s="6">
        <v>368963229420799.88</v>
      </c>
      <c r="W9" s="6">
        <v>368963228095759.94</v>
      </c>
      <c r="X9" s="6">
        <v>368963228614094.13</v>
      </c>
    </row>
    <row r="10" spans="1:24" x14ac:dyDescent="0.25">
      <c r="A10" t="s">
        <v>208</v>
      </c>
      <c r="B10" t="s">
        <v>82</v>
      </c>
      <c r="C10" t="s">
        <v>58</v>
      </c>
      <c r="D10" t="s">
        <v>92</v>
      </c>
      <c r="E10" s="6">
        <v>8295213000000</v>
      </c>
      <c r="F10" s="6">
        <v>8295212999999.9502</v>
      </c>
      <c r="G10" s="6">
        <v>8295212999999.9521</v>
      </c>
      <c r="H10" s="6">
        <v>8295212999999.5137</v>
      </c>
      <c r="I10" s="6">
        <v>8295213000000</v>
      </c>
      <c r="J10" s="6">
        <v>8295212999999.9648</v>
      </c>
      <c r="K10" s="6">
        <v>8295212999999.8887</v>
      </c>
      <c r="L10" s="6">
        <v>8295213000000</v>
      </c>
      <c r="M10" s="6">
        <v>8295212999999.3896</v>
      </c>
      <c r="N10" s="6">
        <v>8295213000000.1855</v>
      </c>
      <c r="O10" s="6">
        <v>8295213000000.6436</v>
      </c>
      <c r="P10" s="6">
        <v>8295213000000</v>
      </c>
      <c r="Q10" s="6">
        <v>8295213000000.2471</v>
      </c>
      <c r="R10" s="6">
        <v>8295212999999.9756</v>
      </c>
      <c r="S10" s="6">
        <v>8295212999999.9951</v>
      </c>
      <c r="T10" s="6">
        <v>8295212999999.9951</v>
      </c>
      <c r="U10" s="6">
        <v>8295213000000</v>
      </c>
      <c r="V10" s="6">
        <v>8295213000000.1709</v>
      </c>
      <c r="W10" s="6">
        <v>8295213000000.2246</v>
      </c>
      <c r="X10" s="6">
        <v>8295213000000.4834</v>
      </c>
    </row>
    <row r="11" spans="1:24" x14ac:dyDescent="0.25">
      <c r="A11" t="s">
        <v>209</v>
      </c>
      <c r="B11" t="s">
        <v>82</v>
      </c>
      <c r="C11" t="s">
        <v>83</v>
      </c>
      <c r="D11" t="s">
        <v>18</v>
      </c>
      <c r="E11" s="6">
        <v>3300002303347.5815</v>
      </c>
      <c r="F11" s="6">
        <v>3300002303349.104</v>
      </c>
      <c r="G11" s="6">
        <v>3300002303354.0522</v>
      </c>
      <c r="H11" s="6">
        <v>3300002303357.5791</v>
      </c>
      <c r="I11" s="6">
        <v>3300002303349.9409</v>
      </c>
      <c r="J11" s="6">
        <v>3300002303372.0371</v>
      </c>
      <c r="K11" s="6">
        <v>3300002303356.4468</v>
      </c>
      <c r="L11" s="6">
        <v>3300002303349.4912</v>
      </c>
      <c r="M11" s="6">
        <v>3300002303322.1113</v>
      </c>
      <c r="N11" s="6">
        <v>3300002303359.9214</v>
      </c>
      <c r="O11" s="6">
        <v>3300002303347.7783</v>
      </c>
      <c r="P11" s="6">
        <v>3300002303402.5034</v>
      </c>
      <c r="Q11" s="6">
        <v>3300002303349.4409</v>
      </c>
      <c r="R11" s="6">
        <v>3300002303440.1699</v>
      </c>
      <c r="S11" s="6">
        <v>3300002303438.8364</v>
      </c>
      <c r="T11" s="6">
        <v>3300002303352.9722</v>
      </c>
      <c r="U11" s="6">
        <v>3472876198225.2974</v>
      </c>
      <c r="V11" s="6">
        <v>3517879254497.9565</v>
      </c>
      <c r="W11" s="6">
        <v>3563805064579.8911</v>
      </c>
      <c r="X11" s="6">
        <v>3535572565591.0293</v>
      </c>
    </row>
    <row r="12" spans="1:24" x14ac:dyDescent="0.25">
      <c r="A12" t="s">
        <v>209</v>
      </c>
      <c r="B12" t="s">
        <v>82</v>
      </c>
      <c r="C12" t="s">
        <v>84</v>
      </c>
      <c r="D12" t="s">
        <v>18</v>
      </c>
      <c r="E12" s="6">
        <v>206787989927871.31</v>
      </c>
      <c r="F12" s="6">
        <v>209359375323965.72</v>
      </c>
      <c r="G12" s="6">
        <v>211941027981971.5</v>
      </c>
      <c r="H12" s="6">
        <v>214572722751381.5</v>
      </c>
      <c r="I12" s="6">
        <v>221566060869363.97</v>
      </c>
      <c r="J12" s="6">
        <v>224120471733122.16</v>
      </c>
      <c r="K12" s="6">
        <v>226866631327340.66</v>
      </c>
      <c r="L12" s="6">
        <v>229801473556192.75</v>
      </c>
      <c r="M12" s="6">
        <v>249533472067331.75</v>
      </c>
      <c r="N12" s="6">
        <v>253391699918652.16</v>
      </c>
      <c r="O12" s="6">
        <v>257249772536909.78</v>
      </c>
      <c r="P12" s="6">
        <v>260803127278681.84</v>
      </c>
      <c r="Q12" s="6">
        <v>264356559760892.59</v>
      </c>
      <c r="R12" s="6">
        <v>270705655304589.44</v>
      </c>
      <c r="S12" s="6">
        <v>274259010046577.56</v>
      </c>
      <c r="T12" s="6">
        <v>278628290510506.34</v>
      </c>
      <c r="U12" s="6">
        <v>279967066952749.78</v>
      </c>
      <c r="V12" s="6">
        <v>279967066952714.31</v>
      </c>
      <c r="W12" s="6">
        <v>279967066952776.72</v>
      </c>
      <c r="X12" s="6">
        <v>279967066952619.38</v>
      </c>
    </row>
    <row r="13" spans="1:24" x14ac:dyDescent="0.25">
      <c r="A13" t="s">
        <v>210</v>
      </c>
      <c r="B13" t="s">
        <v>82</v>
      </c>
      <c r="C13" t="s">
        <v>56</v>
      </c>
      <c r="D13" t="s">
        <v>21</v>
      </c>
      <c r="E13" s="6">
        <v>118384692271340</v>
      </c>
      <c r="F13" s="6">
        <v>118384692271339.94</v>
      </c>
      <c r="G13" s="6">
        <v>118384692271339.97</v>
      </c>
      <c r="H13" s="6">
        <v>118384692271339.55</v>
      </c>
      <c r="I13" s="6">
        <v>118384692271340</v>
      </c>
      <c r="J13" s="6">
        <v>118384692271339.95</v>
      </c>
      <c r="K13" s="6">
        <v>118384692271339.91</v>
      </c>
      <c r="L13" s="6">
        <v>118384692271340</v>
      </c>
      <c r="M13" s="6">
        <v>118384692271339.5</v>
      </c>
      <c r="N13" s="6">
        <v>118384692271340.13</v>
      </c>
      <c r="O13" s="6">
        <v>118384692271339.86</v>
      </c>
      <c r="P13" s="6">
        <v>118384692271340</v>
      </c>
      <c r="Q13" s="6">
        <v>118384692271339.98</v>
      </c>
      <c r="R13" s="6">
        <v>118384692271339.98</v>
      </c>
      <c r="S13" s="6">
        <v>118384692271340</v>
      </c>
      <c r="T13" s="6">
        <v>118384692271340</v>
      </c>
      <c r="U13" s="6">
        <v>118384692271340.02</v>
      </c>
      <c r="V13" s="6">
        <v>118384692271340.14</v>
      </c>
      <c r="W13" s="6">
        <v>118384692271340.22</v>
      </c>
      <c r="X13" s="6">
        <v>118384692271340.44</v>
      </c>
    </row>
    <row r="14" spans="1:24" x14ac:dyDescent="0.25">
      <c r="A14" t="s">
        <v>211</v>
      </c>
      <c r="B14" t="s">
        <v>82</v>
      </c>
      <c r="C14" t="s">
        <v>53</v>
      </c>
      <c r="D14" t="s">
        <v>16</v>
      </c>
      <c r="E14" s="6">
        <v>347658295047183.94</v>
      </c>
      <c r="F14" s="6">
        <v>352978821883513.44</v>
      </c>
      <c r="G14" s="6">
        <v>359345812428331.81</v>
      </c>
      <c r="H14" s="6">
        <v>365712889897700.13</v>
      </c>
      <c r="I14" s="6">
        <v>384446658000642.5</v>
      </c>
      <c r="J14" s="6">
        <v>390813648266069.44</v>
      </c>
      <c r="K14" s="6">
        <v>401270282697924.5</v>
      </c>
      <c r="L14" s="6">
        <v>412676861328288.5</v>
      </c>
      <c r="M14" s="6">
        <v>424083439961302.13</v>
      </c>
      <c r="N14" s="6">
        <v>435490219692447.19</v>
      </c>
      <c r="O14" s="6">
        <v>446896597856168.56</v>
      </c>
      <c r="P14" s="6">
        <v>456088643322718.5</v>
      </c>
      <c r="Q14" s="6">
        <v>465280889893618.56</v>
      </c>
      <c r="R14" s="6">
        <v>474472935359821.38</v>
      </c>
      <c r="S14" s="6">
        <v>483664980827388.94</v>
      </c>
      <c r="T14" s="6">
        <v>496831537572983.81</v>
      </c>
      <c r="U14" s="6">
        <v>496831537572999.31</v>
      </c>
      <c r="V14" s="6">
        <v>496831537572993.38</v>
      </c>
      <c r="W14" s="6">
        <v>496831537572988.25</v>
      </c>
      <c r="X14" s="6">
        <v>496831537572978.44</v>
      </c>
    </row>
    <row r="15" spans="1:24" x14ac:dyDescent="0.25">
      <c r="A15" t="s">
        <v>212</v>
      </c>
      <c r="B15" t="s">
        <v>85</v>
      </c>
      <c r="C15" t="s">
        <v>91</v>
      </c>
      <c r="D15" t="s">
        <v>50</v>
      </c>
      <c r="E15" s="6">
        <v>893340953999999.88</v>
      </c>
      <c r="F15" s="6">
        <v>902099199032421.5</v>
      </c>
      <c r="G15" s="6">
        <v>910857443171502.13</v>
      </c>
      <c r="H15" s="6">
        <v>910857443171502.13</v>
      </c>
      <c r="I15" s="6">
        <v>919615688203923.75</v>
      </c>
      <c r="J15" s="6">
        <v>928373932343004.25</v>
      </c>
      <c r="K15" s="6">
        <v>937132177375426.13</v>
      </c>
      <c r="L15" s="6">
        <v>945890421514506.63</v>
      </c>
      <c r="M15" s="6">
        <v>954648666546928.25</v>
      </c>
      <c r="N15" s="6">
        <v>963406911579349.75</v>
      </c>
      <c r="O15" s="6">
        <v>972165155718430.5</v>
      </c>
      <c r="P15" s="6">
        <v>980923400750852.13</v>
      </c>
      <c r="Q15" s="6">
        <v>980923400750852.13</v>
      </c>
      <c r="R15" s="6">
        <v>980923400750852.13</v>
      </c>
      <c r="S15" s="6">
        <v>980923400750852.13</v>
      </c>
      <c r="T15" s="6">
        <v>980923400750852.13</v>
      </c>
      <c r="U15" s="6">
        <v>980923400750852.13</v>
      </c>
      <c r="V15" s="6">
        <v>980923400750852.13</v>
      </c>
      <c r="W15" s="6">
        <v>980923400750852.13</v>
      </c>
      <c r="X15" s="6">
        <v>980923400750852.13</v>
      </c>
    </row>
    <row r="16" spans="1:24" x14ac:dyDescent="0.25">
      <c r="A16" t="s">
        <v>213</v>
      </c>
      <c r="B16" t="s">
        <v>85</v>
      </c>
      <c r="C16" t="s">
        <v>58</v>
      </c>
      <c r="D16" t="s">
        <v>92</v>
      </c>
      <c r="E16" s="6">
        <v>1026595800000000</v>
      </c>
      <c r="F16" s="6">
        <v>1049064689173843.9</v>
      </c>
      <c r="G16" s="6">
        <v>1065916356203083.3</v>
      </c>
      <c r="H16" s="6">
        <v>1088385245376927</v>
      </c>
      <c r="I16" s="6">
        <v>1110854134550770.9</v>
      </c>
      <c r="J16" s="6">
        <v>1127705801580010</v>
      </c>
      <c r="K16" s="6">
        <v>1150174690753854</v>
      </c>
      <c r="L16" s="6">
        <v>1178260802072302.5</v>
      </c>
      <c r="M16" s="6">
        <v>1200729691246146</v>
      </c>
      <c r="N16" s="6">
        <v>1223198580419990</v>
      </c>
      <c r="O16" s="6">
        <v>1245667469593834</v>
      </c>
      <c r="P16" s="6">
        <v>1273753581507707.8</v>
      </c>
      <c r="Q16" s="6">
        <v>1296222470681551.5</v>
      </c>
      <c r="R16" s="6">
        <v>1296222470681551.5</v>
      </c>
      <c r="S16" s="6">
        <v>1296222470681551.5</v>
      </c>
      <c r="T16" s="6">
        <v>1296222470681551.5</v>
      </c>
      <c r="U16" s="6">
        <v>1296222470681551.5</v>
      </c>
      <c r="V16" s="6">
        <v>1296222470681551.5</v>
      </c>
      <c r="W16" s="6">
        <v>1296222470681551.5</v>
      </c>
      <c r="X16" s="6">
        <v>1296222470681551.5</v>
      </c>
    </row>
    <row r="17" spans="1:24" x14ac:dyDescent="0.25">
      <c r="A17" t="s">
        <v>152</v>
      </c>
      <c r="B17" t="s">
        <v>85</v>
      </c>
      <c r="C17" t="s">
        <v>18</v>
      </c>
      <c r="D17" t="s">
        <v>18</v>
      </c>
      <c r="E17" s="6">
        <v>1119416162456662.8</v>
      </c>
      <c r="F17" s="6">
        <v>1173400776046149.3</v>
      </c>
      <c r="G17" s="6">
        <v>1234594179644281.3</v>
      </c>
      <c r="H17" s="6">
        <v>1298022645005230.8</v>
      </c>
      <c r="I17" s="6">
        <v>1347997269543201.3</v>
      </c>
      <c r="J17" s="6">
        <v>1415644203943042</v>
      </c>
      <c r="K17" s="6">
        <v>1482449211107425.3</v>
      </c>
      <c r="L17" s="6">
        <v>1568684296245033.5</v>
      </c>
      <c r="M17" s="6">
        <v>1649151624219772.8</v>
      </c>
      <c r="N17" s="6">
        <v>1742139792964250.3</v>
      </c>
      <c r="O17" s="6">
        <v>1837497589818480.8</v>
      </c>
      <c r="P17" s="6">
        <v>1939764623876199</v>
      </c>
      <c r="Q17" s="6">
        <v>2027227857082945.5</v>
      </c>
      <c r="R17" s="6">
        <v>2118067632093128.5</v>
      </c>
      <c r="S17" s="6">
        <v>2221042027039366.5</v>
      </c>
      <c r="T17" s="6">
        <v>2317272171240342</v>
      </c>
      <c r="U17" s="6">
        <v>2423332388046457</v>
      </c>
      <c r="V17" s="6">
        <v>2495913985235314.5</v>
      </c>
      <c r="W17" s="6">
        <v>2572714051463061.5</v>
      </c>
      <c r="X17" s="6">
        <v>2645981422290756</v>
      </c>
    </row>
    <row r="18" spans="1:24" x14ac:dyDescent="0.25">
      <c r="A18" t="s">
        <v>214</v>
      </c>
      <c r="B18" t="s">
        <v>85</v>
      </c>
      <c r="C18" t="s">
        <v>56</v>
      </c>
      <c r="D18" t="s">
        <v>21</v>
      </c>
      <c r="E18" s="6">
        <v>271298392400000</v>
      </c>
      <c r="F18" s="6">
        <v>277236243998338.47</v>
      </c>
      <c r="G18" s="6">
        <v>281689632736430.69</v>
      </c>
      <c r="H18" s="6">
        <v>287627484334769.19</v>
      </c>
      <c r="I18" s="6">
        <v>293565335933107.69</v>
      </c>
      <c r="J18" s="6">
        <v>298018724671199.75</v>
      </c>
      <c r="K18" s="6">
        <v>303956576269538.38</v>
      </c>
      <c r="L18" s="6">
        <v>311378890728123.25</v>
      </c>
      <c r="M18" s="6">
        <v>317316742326461.75</v>
      </c>
      <c r="N18" s="6">
        <v>323254593924800.13</v>
      </c>
      <c r="O18" s="6">
        <v>329192445523138.69</v>
      </c>
      <c r="P18" s="6">
        <v>336614760139076.69</v>
      </c>
      <c r="Q18" s="6">
        <v>342552611737415.13</v>
      </c>
      <c r="R18" s="6">
        <v>342552611737415.13</v>
      </c>
      <c r="S18" s="6">
        <v>342552611737415.13</v>
      </c>
      <c r="T18" s="6">
        <v>342552611737415.13</v>
      </c>
      <c r="U18" s="6">
        <v>342552611737415.13</v>
      </c>
      <c r="V18" s="6">
        <v>342552611737415.13</v>
      </c>
      <c r="W18" s="6">
        <v>342552611737415.13</v>
      </c>
      <c r="X18" s="6">
        <v>342552611737415.13</v>
      </c>
    </row>
    <row r="19" spans="1:24" x14ac:dyDescent="0.25">
      <c r="A19" t="s">
        <v>215</v>
      </c>
      <c r="B19" t="s">
        <v>85</v>
      </c>
      <c r="C19" t="s">
        <v>53</v>
      </c>
      <c r="D19" t="s">
        <v>16</v>
      </c>
      <c r="E19" s="6">
        <v>560000000000000</v>
      </c>
      <c r="F19" s="6">
        <v>579040000000000</v>
      </c>
      <c r="G19" s="6">
        <v>649040000000000</v>
      </c>
      <c r="H19" s="6">
        <v>719040000000000</v>
      </c>
      <c r="I19" s="6">
        <v>789040000000000</v>
      </c>
      <c r="J19" s="6">
        <v>859040000000000</v>
      </c>
      <c r="K19" s="6">
        <v>929040000000000</v>
      </c>
      <c r="L19" s="6">
        <v>998479999999999.88</v>
      </c>
      <c r="M19" s="6">
        <v>1067920000000000.1</v>
      </c>
      <c r="N19" s="6">
        <v>1137360000000000.3</v>
      </c>
      <c r="O19" s="6">
        <v>1206800000000000</v>
      </c>
      <c r="P19" s="6">
        <v>1206800000000000</v>
      </c>
      <c r="Q19" s="6">
        <v>1206800000000000</v>
      </c>
      <c r="R19" s="6">
        <v>1206800000000000</v>
      </c>
      <c r="S19" s="6">
        <v>1206800000000000</v>
      </c>
      <c r="T19" s="6">
        <v>1206800000000000</v>
      </c>
      <c r="U19" s="6">
        <v>1206800000000000</v>
      </c>
      <c r="V19" s="6">
        <v>1206800000000000</v>
      </c>
      <c r="W19" s="6">
        <v>1206800000000000</v>
      </c>
      <c r="X19" s="6">
        <v>1206800000000000</v>
      </c>
    </row>
    <row r="20" spans="1:24" x14ac:dyDescent="0.25">
      <c r="A20" t="s">
        <v>216</v>
      </c>
      <c r="B20" t="s">
        <v>85</v>
      </c>
      <c r="C20" t="s">
        <v>130</v>
      </c>
      <c r="D20" t="s">
        <v>131</v>
      </c>
      <c r="E20" s="6">
        <v>74476000000000</v>
      </c>
      <c r="F20" s="6">
        <v>76106040752271.906</v>
      </c>
      <c r="G20" s="6">
        <v>77328571327274.891</v>
      </c>
      <c r="H20" s="6">
        <v>78958612079546.797</v>
      </c>
      <c r="I20" s="6">
        <v>80588652831818.719</v>
      </c>
      <c r="J20" s="6">
        <v>81811183406821.672</v>
      </c>
      <c r="K20" s="6">
        <v>83441224159093.609</v>
      </c>
      <c r="L20" s="6">
        <v>85478775088634.484</v>
      </c>
      <c r="M20" s="6">
        <v>87108815840906.406</v>
      </c>
      <c r="N20" s="6">
        <v>88738856593178.313</v>
      </c>
      <c r="O20" s="6">
        <v>90368897345450.234</v>
      </c>
      <c r="P20" s="6">
        <v>92406448318187.203</v>
      </c>
      <c r="Q20" s="6">
        <v>94036489070459.109</v>
      </c>
      <c r="R20" s="6">
        <v>94036489070459.109</v>
      </c>
      <c r="S20" s="6">
        <v>94036489070459.109</v>
      </c>
      <c r="T20" s="6">
        <v>94036489070459.109</v>
      </c>
      <c r="U20" s="6">
        <v>94036489070459.109</v>
      </c>
      <c r="V20" s="6">
        <v>94036489070459.109</v>
      </c>
      <c r="W20" s="6">
        <v>94036489070459.109</v>
      </c>
      <c r="X20" s="6">
        <v>94036489070459.109</v>
      </c>
    </row>
    <row r="21" spans="1:24" x14ac:dyDescent="0.25">
      <c r="A21" t="s">
        <v>216</v>
      </c>
      <c r="B21" t="s">
        <v>85</v>
      </c>
      <c r="C21" t="s">
        <v>132</v>
      </c>
      <c r="D21" t="s">
        <v>131</v>
      </c>
      <c r="E21" s="6">
        <v>283850130000000</v>
      </c>
      <c r="F21" s="6">
        <v>290062698873699.94</v>
      </c>
      <c r="G21" s="6">
        <v>294722125570133.31</v>
      </c>
      <c r="H21" s="6">
        <v>300934694443833.31</v>
      </c>
      <c r="I21" s="6">
        <v>307147263317533.38</v>
      </c>
      <c r="J21" s="6">
        <v>311806690013966.63</v>
      </c>
      <c r="K21" s="6">
        <v>318019258887666.63</v>
      </c>
      <c r="L21" s="6">
        <v>325784969938633.38</v>
      </c>
      <c r="M21" s="6">
        <v>331997538812333.38</v>
      </c>
      <c r="N21" s="6">
        <v>338210107686033.31</v>
      </c>
      <c r="O21" s="6">
        <v>344422676559733.44</v>
      </c>
      <c r="P21" s="6">
        <v>352188387775333.19</v>
      </c>
      <c r="Q21" s="6">
        <v>358400956649033.25</v>
      </c>
      <c r="R21" s="6">
        <v>358400956649033.25</v>
      </c>
      <c r="S21" s="6">
        <v>358400956649033.25</v>
      </c>
      <c r="T21" s="6">
        <v>358400956649033.25</v>
      </c>
      <c r="U21" s="6">
        <v>358400956649033.25</v>
      </c>
      <c r="V21" s="6">
        <v>358400956649033.25</v>
      </c>
      <c r="W21" s="6">
        <v>358400956649033.25</v>
      </c>
      <c r="X21" s="6">
        <v>358400956649033.25</v>
      </c>
    </row>
    <row r="22" spans="1:24" x14ac:dyDescent="0.25">
      <c r="A22" t="s">
        <v>216</v>
      </c>
      <c r="B22" t="s">
        <v>85</v>
      </c>
      <c r="C22" t="s">
        <v>133</v>
      </c>
      <c r="D22" t="s">
        <v>131</v>
      </c>
      <c r="E22" s="6">
        <v>631781770000000</v>
      </c>
      <c r="F22" s="6">
        <v>645609446454730.25</v>
      </c>
      <c r="G22" s="6">
        <v>655980203887386.25</v>
      </c>
      <c r="H22" s="6">
        <v>669807880342116.25</v>
      </c>
      <c r="I22" s="6">
        <v>683635556796846.63</v>
      </c>
      <c r="J22" s="6">
        <v>694006314229502.5</v>
      </c>
      <c r="K22" s="6">
        <v>707833990684232.75</v>
      </c>
      <c r="L22" s="6">
        <v>725118586161037.13</v>
      </c>
      <c r="M22" s="6">
        <v>738946262615767.25</v>
      </c>
      <c r="N22" s="6">
        <v>752773939070497.38</v>
      </c>
      <c r="O22" s="6">
        <v>766601615525227.5</v>
      </c>
      <c r="P22" s="6">
        <v>783886211368465.38</v>
      </c>
      <c r="Q22" s="6">
        <v>797713887823195.63</v>
      </c>
      <c r="R22" s="6">
        <v>797713887823195.63</v>
      </c>
      <c r="S22" s="6">
        <v>797713887823195.63</v>
      </c>
      <c r="T22" s="6">
        <v>797713887823195.63</v>
      </c>
      <c r="U22" s="6">
        <v>797713887823195.63</v>
      </c>
      <c r="V22" s="6">
        <v>797713887823195.63</v>
      </c>
      <c r="W22" s="6">
        <v>797713887823195.63</v>
      </c>
      <c r="X22" s="6">
        <v>797713887823195.63</v>
      </c>
    </row>
    <row r="23" spans="1:24" x14ac:dyDescent="0.25">
      <c r="A23" t="s">
        <v>216</v>
      </c>
      <c r="B23" t="s">
        <v>85</v>
      </c>
      <c r="C23" t="s">
        <v>134</v>
      </c>
      <c r="D23" t="s">
        <v>131</v>
      </c>
      <c r="E23" s="6">
        <v>57561840000000</v>
      </c>
      <c r="F23" s="6">
        <v>58821684043393.25</v>
      </c>
      <c r="G23" s="6">
        <v>59766567084284.656</v>
      </c>
      <c r="H23" s="6">
        <v>61026411127677.906</v>
      </c>
      <c r="I23" s="6">
        <v>62286255171071.172</v>
      </c>
      <c r="J23" s="6">
        <v>63231138211962.563</v>
      </c>
      <c r="K23" s="6">
        <v>64490982255355.828</v>
      </c>
      <c r="L23" s="6">
        <v>66065787301250.922</v>
      </c>
      <c r="M23" s="6">
        <v>67325631344644.18</v>
      </c>
      <c r="N23" s="6">
        <v>68585475388037.422</v>
      </c>
      <c r="O23" s="6">
        <v>69845319431430.68</v>
      </c>
      <c r="P23" s="6">
        <v>71420124510711.641</v>
      </c>
      <c r="Q23" s="6">
        <v>72679968554104.906</v>
      </c>
      <c r="R23" s="6">
        <v>72679968554104.906</v>
      </c>
      <c r="S23" s="6">
        <v>72679968554104.906</v>
      </c>
      <c r="T23" s="6">
        <v>72679968554104.906</v>
      </c>
      <c r="U23" s="6">
        <v>72679968554104.906</v>
      </c>
      <c r="V23" s="6">
        <v>72679968554104.906</v>
      </c>
      <c r="W23" s="6">
        <v>72679968554104.906</v>
      </c>
      <c r="X23" s="6">
        <v>72679968554104.906</v>
      </c>
    </row>
    <row r="24" spans="1:24" x14ac:dyDescent="0.25">
      <c r="A24" t="s">
        <v>216</v>
      </c>
      <c r="B24" t="s">
        <v>85</v>
      </c>
      <c r="C24" t="s">
        <v>217</v>
      </c>
      <c r="D24" t="s">
        <v>131</v>
      </c>
      <c r="E24" s="6">
        <v>133007850000000.02</v>
      </c>
      <c r="F24" s="6">
        <v>135918965203180.5</v>
      </c>
      <c r="G24" s="6">
        <v>138102301624852</v>
      </c>
      <c r="H24" s="6">
        <v>141013416828032.53</v>
      </c>
      <c r="I24" s="6">
        <v>143924532031213</v>
      </c>
      <c r="J24" s="6">
        <v>146107868452884.5</v>
      </c>
      <c r="K24" s="6">
        <v>149018983656065.03</v>
      </c>
      <c r="L24" s="6">
        <v>152657877640754.53</v>
      </c>
      <c r="M24" s="6">
        <v>155568992843935</v>
      </c>
      <c r="N24" s="6">
        <v>158480108047115.47</v>
      </c>
      <c r="O24" s="6">
        <v>161391223250295.97</v>
      </c>
      <c r="P24" s="6">
        <v>165030117312130.03</v>
      </c>
      <c r="Q24" s="6">
        <v>167941232515310.5</v>
      </c>
      <c r="R24" s="6">
        <v>167941232515310.5</v>
      </c>
      <c r="S24" s="6">
        <v>167941232515310.5</v>
      </c>
      <c r="T24" s="6">
        <v>167941232515310.5</v>
      </c>
      <c r="U24" s="6">
        <v>167941232515310.5</v>
      </c>
      <c r="V24" s="6">
        <v>167941232515310.5</v>
      </c>
      <c r="W24" s="6">
        <v>167941232515310.5</v>
      </c>
      <c r="X24" s="6">
        <v>167941232515310.5</v>
      </c>
    </row>
    <row r="25" spans="1:24" x14ac:dyDescent="0.25">
      <c r="A25" t="s">
        <v>154</v>
      </c>
      <c r="B25" t="s">
        <v>86</v>
      </c>
      <c r="C25" t="s">
        <v>18</v>
      </c>
      <c r="D25" t="s">
        <v>18</v>
      </c>
      <c r="E25" s="6">
        <v>25910660482496.516</v>
      </c>
      <c r="F25" s="6">
        <v>27429122064129.852</v>
      </c>
      <c r="G25" s="6">
        <v>28732229675491.582</v>
      </c>
      <c r="H25" s="6">
        <v>30510771260039.16</v>
      </c>
      <c r="I25" s="6">
        <v>32158538483734.09</v>
      </c>
      <c r="J25" s="6">
        <v>34047853784755.445</v>
      </c>
      <c r="K25" s="6">
        <v>36174617248801.453</v>
      </c>
      <c r="L25" s="6">
        <v>38067130045658.227</v>
      </c>
      <c r="M25" s="6">
        <v>40264302051543.695</v>
      </c>
      <c r="N25" s="6">
        <v>42389338057843.508</v>
      </c>
      <c r="O25" s="6">
        <v>44741034883864.688</v>
      </c>
      <c r="P25" s="6">
        <v>47102490423265.313</v>
      </c>
      <c r="Q25" s="6">
        <v>49693479853932.094</v>
      </c>
      <c r="R25" s="6">
        <v>49693479853965.586</v>
      </c>
      <c r="S25" s="6">
        <v>49693479853936.891</v>
      </c>
      <c r="T25" s="6">
        <v>49693479853938.039</v>
      </c>
      <c r="U25" s="6">
        <v>49693479853937.148</v>
      </c>
      <c r="V25" s="6">
        <v>49693479853940.664</v>
      </c>
      <c r="W25" s="6">
        <v>49755280117067.75</v>
      </c>
      <c r="X25" s="6">
        <v>49755280129296.867</v>
      </c>
    </row>
    <row r="26" spans="1:24" x14ac:dyDescent="0.25">
      <c r="A26" t="s">
        <v>218</v>
      </c>
      <c r="B26" t="s">
        <v>86</v>
      </c>
      <c r="C26" t="s">
        <v>64</v>
      </c>
      <c r="D26" t="s">
        <v>160</v>
      </c>
      <c r="E26" s="6">
        <v>470669376886038</v>
      </c>
      <c r="F26" s="6">
        <v>504500159511011.25</v>
      </c>
      <c r="G26" s="6">
        <v>534240767573880.81</v>
      </c>
      <c r="H26" s="6">
        <v>559336507275236.25</v>
      </c>
      <c r="I26" s="6">
        <v>588799768438396.5</v>
      </c>
      <c r="J26" s="6">
        <v>622907897963075</v>
      </c>
      <c r="K26" s="6">
        <v>661106202049857.88</v>
      </c>
      <c r="L26" s="6">
        <v>694659637294695.75</v>
      </c>
      <c r="M26" s="6">
        <v>732857941381504.13</v>
      </c>
      <c r="N26" s="6">
        <v>771056244987853</v>
      </c>
      <c r="O26" s="6">
        <v>813622070536436.88</v>
      </c>
      <c r="P26" s="6">
        <v>855910548675484.63</v>
      </c>
      <c r="Q26" s="6">
        <v>902843895685885.13</v>
      </c>
      <c r="R26" s="6">
        <v>902843895685952.5</v>
      </c>
      <c r="S26" s="6">
        <v>902843895685885.88</v>
      </c>
      <c r="T26" s="6">
        <v>902843895685884.88</v>
      </c>
      <c r="U26" s="6">
        <v>902843895685885</v>
      </c>
      <c r="V26" s="6">
        <v>902843895685893.13</v>
      </c>
      <c r="W26" s="6">
        <v>904020776619762.25</v>
      </c>
      <c r="X26" s="6">
        <v>904020776619764.5</v>
      </c>
    </row>
    <row r="27" spans="1:24" x14ac:dyDescent="0.25">
      <c r="A27" t="s">
        <v>219</v>
      </c>
      <c r="B27" t="s">
        <v>86</v>
      </c>
      <c r="C27" t="s">
        <v>53</v>
      </c>
      <c r="D27" t="s">
        <v>16</v>
      </c>
      <c r="E27" s="6">
        <v>792167615913998.63</v>
      </c>
      <c r="F27" s="6">
        <v>829168365494164.88</v>
      </c>
      <c r="G27" s="6">
        <v>878739712957749.13</v>
      </c>
      <c r="H27" s="6">
        <v>922760791936819</v>
      </c>
      <c r="I27" s="6">
        <v>972613202044254.63</v>
      </c>
      <c r="J27" s="6">
        <v>1029312613990881.8</v>
      </c>
      <c r="K27" s="6">
        <v>1093412721258384.1</v>
      </c>
      <c r="L27" s="6">
        <v>1151064813035897.3</v>
      </c>
      <c r="M27" s="6">
        <v>1217272571945797.3</v>
      </c>
      <c r="N27" s="6">
        <v>1281184189176715.8</v>
      </c>
      <c r="O27" s="6">
        <v>1351506920200286</v>
      </c>
      <c r="P27" s="6">
        <v>1422753050826373</v>
      </c>
      <c r="Q27" s="6">
        <v>1500177538792306.5</v>
      </c>
      <c r="R27" s="6">
        <v>1500177538793888.8</v>
      </c>
      <c r="S27" s="6">
        <v>1500177538792543.3</v>
      </c>
      <c r="T27" s="6">
        <v>1500177538792543.3</v>
      </c>
      <c r="U27" s="6">
        <v>1500177538792544.8</v>
      </c>
      <c r="V27" s="6">
        <v>1500177538792728.3</v>
      </c>
      <c r="W27" s="6">
        <v>1500617699878408.5</v>
      </c>
      <c r="X27" s="6">
        <v>1500617700547321.5</v>
      </c>
    </row>
    <row r="28" spans="1:24" x14ac:dyDescent="0.25">
      <c r="A28" t="s">
        <v>218</v>
      </c>
      <c r="B28" t="s">
        <v>86</v>
      </c>
      <c r="C28" t="s">
        <v>67</v>
      </c>
      <c r="D28" t="s">
        <v>160</v>
      </c>
      <c r="E28" s="6">
        <v>233015239867180.13</v>
      </c>
      <c r="F28" s="6">
        <v>250200662102574.44</v>
      </c>
      <c r="G28" s="6">
        <v>251214984312418.66</v>
      </c>
      <c r="H28" s="6">
        <v>278097353473505.06</v>
      </c>
      <c r="I28" s="6">
        <v>293104978349127.44</v>
      </c>
      <c r="J28" s="6">
        <v>310349639563979.63</v>
      </c>
      <c r="K28" s="6">
        <v>329712859159141.69</v>
      </c>
      <c r="L28" s="6">
        <v>346839042175523.13</v>
      </c>
      <c r="M28" s="6">
        <v>366202261770693.31</v>
      </c>
      <c r="N28" s="6">
        <v>385565481126298.75</v>
      </c>
      <c r="O28" s="6">
        <v>407106498081230.94</v>
      </c>
      <c r="P28" s="6">
        <v>428588275810874.75</v>
      </c>
      <c r="Q28" s="6">
        <v>452307090125581.56</v>
      </c>
      <c r="R28" s="6">
        <v>452307090125580.44</v>
      </c>
      <c r="S28" s="6">
        <v>452307090125581.44</v>
      </c>
      <c r="T28" s="6">
        <v>452307090125581.31</v>
      </c>
      <c r="U28" s="6">
        <v>452307090125581.56</v>
      </c>
      <c r="V28" s="6">
        <v>452307090125581.56</v>
      </c>
      <c r="W28" s="6">
        <v>452291324263415.63</v>
      </c>
      <c r="X28" s="6">
        <v>452291324263415.88</v>
      </c>
    </row>
    <row r="29" spans="1:24" x14ac:dyDescent="0.25">
      <c r="A29" t="s">
        <v>220</v>
      </c>
      <c r="B29" t="s">
        <v>221</v>
      </c>
      <c r="C29" t="s">
        <v>93</v>
      </c>
      <c r="D29" t="s">
        <v>50</v>
      </c>
      <c r="E29" s="6">
        <v>4225969236333347</v>
      </c>
      <c r="F29" s="6">
        <v>5108660020999896</v>
      </c>
      <c r="G29" s="6">
        <v>5108660021000020</v>
      </c>
      <c r="H29" s="6">
        <v>5108660021000032</v>
      </c>
      <c r="I29" s="6">
        <v>5108660021000014</v>
      </c>
      <c r="J29" s="6">
        <v>5108660024035167</v>
      </c>
      <c r="K29" s="6">
        <v>5108660021000089</v>
      </c>
      <c r="L29" s="6">
        <v>5108660021000001</v>
      </c>
      <c r="M29" s="6">
        <v>5108660020999445</v>
      </c>
      <c r="N29" s="6">
        <v>5108660028078578</v>
      </c>
      <c r="O29" s="6">
        <v>5108660020999799</v>
      </c>
      <c r="P29" s="6">
        <v>5108660021000026</v>
      </c>
      <c r="Q29" s="6">
        <v>5108660020999941</v>
      </c>
      <c r="R29" s="6">
        <v>5108660020999928</v>
      </c>
      <c r="S29" s="6">
        <v>5108660021000017</v>
      </c>
      <c r="T29" s="6">
        <v>5108660021000002</v>
      </c>
      <c r="U29" s="6">
        <v>5108660020999997</v>
      </c>
      <c r="V29" s="6">
        <v>5108660020999969</v>
      </c>
      <c r="W29" s="6">
        <v>5108660020973532</v>
      </c>
      <c r="X29" s="6">
        <v>5108660020957964</v>
      </c>
    </row>
    <row r="30" spans="1:24" x14ac:dyDescent="0.25">
      <c r="A30" t="s">
        <v>222</v>
      </c>
      <c r="B30" t="s">
        <v>221</v>
      </c>
      <c r="C30" t="s">
        <v>94</v>
      </c>
      <c r="D30" t="s">
        <v>160</v>
      </c>
      <c r="E30" s="6">
        <v>478455000000000.13</v>
      </c>
      <c r="F30" s="6">
        <v>429026442994652.06</v>
      </c>
      <c r="G30" s="6">
        <v>552236319908917.13</v>
      </c>
      <c r="H30" s="6">
        <v>539422782774329.88</v>
      </c>
      <c r="I30" s="6">
        <v>674143095000000.13</v>
      </c>
      <c r="J30" s="6">
        <v>733949970023309</v>
      </c>
      <c r="K30" s="6">
        <v>793756844999999.63</v>
      </c>
      <c r="L30" s="6">
        <v>853085265000000.13</v>
      </c>
      <c r="M30" s="6">
        <v>912413684999998.13</v>
      </c>
      <c r="N30" s="6">
        <v>971742105054360.63</v>
      </c>
      <c r="O30" s="6">
        <v>1031070524999998.8</v>
      </c>
      <c r="P30" s="6">
        <v>1031070524999999.9</v>
      </c>
      <c r="Q30" s="6">
        <v>1031070525000000.1</v>
      </c>
      <c r="R30" s="6">
        <v>1031070524999997.4</v>
      </c>
      <c r="S30" s="6">
        <v>1031070524999999.4</v>
      </c>
      <c r="T30" s="6">
        <v>1031070524999999.4</v>
      </c>
      <c r="U30" s="6">
        <v>1031070524999999.4</v>
      </c>
      <c r="V30" s="6">
        <v>1031070524999999.1</v>
      </c>
      <c r="W30" s="6">
        <v>1031070524999304.1</v>
      </c>
      <c r="X30" s="6">
        <v>1031070524998323.9</v>
      </c>
    </row>
    <row r="31" spans="1:24" x14ac:dyDescent="0.25">
      <c r="A31" t="s">
        <v>223</v>
      </c>
      <c r="B31" t="s">
        <v>221</v>
      </c>
      <c r="C31" t="s">
        <v>128</v>
      </c>
      <c r="D31" t="s">
        <v>92</v>
      </c>
      <c r="E31" s="6">
        <v>3203643231472.9019</v>
      </c>
      <c r="F31" s="6">
        <v>1785674079661.5547</v>
      </c>
      <c r="G31" s="6">
        <v>1966851852389.5332</v>
      </c>
      <c r="H31" s="6">
        <v>2247712895912.7397</v>
      </c>
      <c r="I31" s="6">
        <v>2450547180715.0625</v>
      </c>
      <c r="J31" s="6">
        <v>2662304511321.1143</v>
      </c>
      <c r="K31" s="6">
        <v>2925591716275.4077</v>
      </c>
      <c r="L31" s="6">
        <v>3213372551567.7749</v>
      </c>
      <c r="M31" s="6">
        <v>3450283719658.3794</v>
      </c>
      <c r="N31" s="6">
        <v>3686830255584.3726</v>
      </c>
      <c r="O31" s="6">
        <v>3892644562506.9565</v>
      </c>
      <c r="P31" s="6">
        <v>4174019986465.9775</v>
      </c>
      <c r="Q31" s="6">
        <v>4406946099379.4189</v>
      </c>
      <c r="R31" s="6">
        <v>4406946099772.2344</v>
      </c>
      <c r="S31" s="6">
        <v>4406946099439.5557</v>
      </c>
      <c r="T31" s="6">
        <v>4406946099439.7559</v>
      </c>
      <c r="U31" s="6">
        <v>4406946099439.9395</v>
      </c>
      <c r="V31" s="6">
        <v>4406946099485.5059</v>
      </c>
      <c r="W31" s="6">
        <v>4406946159532.1367</v>
      </c>
      <c r="X31" s="6">
        <v>4406946328163.9873</v>
      </c>
    </row>
    <row r="33" spans="1:22" s="5" customFormat="1" x14ac:dyDescent="0.25">
      <c r="A33" s="5" t="s">
        <v>224</v>
      </c>
    </row>
    <row r="34" spans="1:22" x14ac:dyDescent="0.25">
      <c r="B34">
        <v>2015</v>
      </c>
    </row>
    <row r="35" spans="1:22" x14ac:dyDescent="0.25">
      <c r="A35" t="s">
        <v>225</v>
      </c>
      <c r="B35" s="6">
        <v>296012917273500</v>
      </c>
    </row>
    <row r="36" spans="1:22" x14ac:dyDescent="0.25">
      <c r="A36" t="s">
        <v>226</v>
      </c>
      <c r="B36" s="6">
        <v>318914521674501.44</v>
      </c>
    </row>
    <row r="37" spans="1:22" x14ac:dyDescent="0.25">
      <c r="A37" t="s">
        <v>227</v>
      </c>
      <c r="B37" s="16">
        <v>0.92818889437597996</v>
      </c>
    </row>
    <row r="39" spans="1:22" x14ac:dyDescent="0.25">
      <c r="B39">
        <v>2015</v>
      </c>
      <c r="C39">
        <v>2016</v>
      </c>
      <c r="D39">
        <v>2017</v>
      </c>
      <c r="E39">
        <v>2018</v>
      </c>
      <c r="F39">
        <v>2019</v>
      </c>
      <c r="G39">
        <v>2020</v>
      </c>
      <c r="H39">
        <v>2021</v>
      </c>
      <c r="I39">
        <v>2022</v>
      </c>
      <c r="J39">
        <v>2023</v>
      </c>
      <c r="K39">
        <v>2024</v>
      </c>
      <c r="L39">
        <v>2025</v>
      </c>
      <c r="M39">
        <v>2026</v>
      </c>
      <c r="N39">
        <v>2027</v>
      </c>
      <c r="O39">
        <v>2028</v>
      </c>
      <c r="P39">
        <v>2029</v>
      </c>
      <c r="Q39">
        <v>2030</v>
      </c>
      <c r="R39">
        <v>2031</v>
      </c>
      <c r="S39">
        <v>2032</v>
      </c>
      <c r="T39">
        <v>2033</v>
      </c>
      <c r="U39">
        <v>2034</v>
      </c>
    </row>
    <row r="40" spans="1:22" x14ac:dyDescent="0.25">
      <c r="A40" t="s">
        <v>50</v>
      </c>
      <c r="B40" s="6">
        <v>58440280168676.18</v>
      </c>
      <c r="C40" s="6">
        <v>60645573756639.031</v>
      </c>
      <c r="D40" s="6">
        <v>62299543962221.242</v>
      </c>
      <c r="E40" s="6">
        <v>64504837550184.102</v>
      </c>
      <c r="F40" s="6">
        <v>66710131138146.977</v>
      </c>
      <c r="G40" s="6">
        <v>68364101343729.172</v>
      </c>
      <c r="H40" s="6">
        <v>70256270481620.57</v>
      </c>
      <c r="I40" s="6">
        <v>70155533454597.656</v>
      </c>
      <c r="J40" s="6">
        <v>68636586707337.977</v>
      </c>
      <c r="K40" s="6">
        <v>66921003427696.797</v>
      </c>
      <c r="L40" s="6">
        <v>65245118130621.867</v>
      </c>
      <c r="M40" s="6">
        <v>74302532439060.984</v>
      </c>
      <c r="N40" s="6">
        <v>80371122367295.984</v>
      </c>
      <c r="O40" s="6">
        <v>80371145260104.797</v>
      </c>
      <c r="P40" s="6">
        <v>80371145259195.547</v>
      </c>
      <c r="Q40" s="6">
        <v>80371145259163.875</v>
      </c>
      <c r="R40" s="6">
        <v>80371145259242.828</v>
      </c>
      <c r="S40" s="6">
        <v>80371145259244.391</v>
      </c>
      <c r="T40" s="6">
        <v>80371145260082.578</v>
      </c>
      <c r="U40" s="6">
        <v>80371145260266.172</v>
      </c>
    </row>
    <row r="41" spans="1:22" x14ac:dyDescent="0.25">
      <c r="A41" t="s">
        <v>21</v>
      </c>
      <c r="B41" s="6">
        <v>147672254166314.16</v>
      </c>
      <c r="C41" s="6">
        <v>153244792051023.78</v>
      </c>
      <c r="D41" s="6">
        <v>157424195501474.09</v>
      </c>
      <c r="E41" s="6">
        <v>162996733386183.75</v>
      </c>
      <c r="F41" s="6">
        <v>168569271270893.44</v>
      </c>
      <c r="G41" s="6">
        <v>172748674721343.75</v>
      </c>
      <c r="H41" s="6">
        <v>178321212606053.34</v>
      </c>
      <c r="I41" s="6">
        <v>185286884925022.38</v>
      </c>
      <c r="J41" s="6">
        <v>190859422809732.06</v>
      </c>
      <c r="K41" s="6">
        <v>196431960694441.69</v>
      </c>
      <c r="L41" s="6">
        <v>202004498579151.34</v>
      </c>
      <c r="M41" s="6">
        <v>208970171045792.59</v>
      </c>
      <c r="N41" s="6">
        <v>214542708930502.22</v>
      </c>
      <c r="O41" s="6">
        <v>214542708930502.22</v>
      </c>
      <c r="P41" s="6">
        <v>214542708930502.22</v>
      </c>
      <c r="Q41" s="6">
        <v>214542708930502.22</v>
      </c>
      <c r="R41" s="6">
        <v>214542708930502.22</v>
      </c>
      <c r="S41" s="6">
        <v>214542708930502.22</v>
      </c>
      <c r="T41" s="6">
        <v>214542708930502.22</v>
      </c>
      <c r="U41" s="6">
        <v>214542708930502.22</v>
      </c>
    </row>
    <row r="42" spans="1:22" x14ac:dyDescent="0.25">
      <c r="A42" t="s">
        <v>18</v>
      </c>
      <c r="B42" s="6">
        <v>6583680974055.0596</v>
      </c>
      <c r="C42" s="6">
        <v>7894860867592.5732</v>
      </c>
      <c r="D42" s="6">
        <v>6472620297733.6387</v>
      </c>
      <c r="E42" s="6">
        <v>5423296671157.3047</v>
      </c>
      <c r="F42" s="6">
        <v>4360548652004.9922</v>
      </c>
      <c r="G42" s="6">
        <v>2944228135010.8281</v>
      </c>
      <c r="H42" s="6">
        <v>2032700960593.9714</v>
      </c>
      <c r="I42" s="6">
        <v>2223779189247.0747</v>
      </c>
      <c r="J42" s="6">
        <v>2278465162635.6011</v>
      </c>
      <c r="K42" s="6">
        <v>2387693697198.7095</v>
      </c>
      <c r="L42" s="6">
        <v>2485910902312.7949</v>
      </c>
      <c r="M42" s="6">
        <v>2622446572696.8818</v>
      </c>
      <c r="N42" s="6">
        <v>3058211857414.8081</v>
      </c>
      <c r="O42" s="6">
        <v>3058191969122.062</v>
      </c>
      <c r="P42" s="6">
        <v>3058191997032.7529</v>
      </c>
      <c r="Q42" s="6">
        <v>3058191992688.4292</v>
      </c>
      <c r="R42" s="6">
        <v>3058191992682.6353</v>
      </c>
      <c r="S42" s="6">
        <v>3058191992676.2891</v>
      </c>
      <c r="T42" s="6">
        <v>3058191969142.002</v>
      </c>
      <c r="U42" s="6">
        <v>3058191969353.8389</v>
      </c>
    </row>
    <row r="43" spans="1:22" x14ac:dyDescent="0.25">
      <c r="A43" t="s">
        <v>16</v>
      </c>
      <c r="B43" s="6">
        <v>71786934814549.906</v>
      </c>
      <c r="C43" s="6">
        <v>74227690598244.609</v>
      </c>
      <c r="D43" s="6">
        <v>83201057450063.359</v>
      </c>
      <c r="E43" s="6">
        <v>92174424301882.078</v>
      </c>
      <c r="F43" s="6">
        <v>101147791153700.83</v>
      </c>
      <c r="G43" s="6">
        <v>110121158005519.55</v>
      </c>
      <c r="H43" s="6">
        <v>119094524857338.31</v>
      </c>
      <c r="I43" s="6">
        <v>127996104774342.47</v>
      </c>
      <c r="J43" s="6">
        <v>136897684691346.69</v>
      </c>
      <c r="K43" s="6">
        <v>145799264608350.91</v>
      </c>
      <c r="L43" s="6">
        <v>154700844525355.06</v>
      </c>
      <c r="M43" s="6">
        <v>154700844525355.06</v>
      </c>
      <c r="N43" s="6">
        <v>154700844525355.06</v>
      </c>
      <c r="O43" s="6">
        <v>154700844525355.06</v>
      </c>
      <c r="P43" s="6">
        <v>154700844525355.06</v>
      </c>
      <c r="Q43" s="6">
        <v>154700844525355.06</v>
      </c>
      <c r="R43" s="6">
        <v>154700844525355.06</v>
      </c>
      <c r="S43" s="6">
        <v>154700844525355.06</v>
      </c>
      <c r="T43" s="6">
        <v>154700844525355.06</v>
      </c>
      <c r="U43" s="6">
        <v>154700844525355.06</v>
      </c>
    </row>
    <row r="45" spans="1:22" s="5" customFormat="1" x14ac:dyDescent="0.25">
      <c r="A45" s="5" t="s">
        <v>228</v>
      </c>
    </row>
    <row r="46" spans="1:22" x14ac:dyDescent="0.25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  <c r="H46">
        <v>2021</v>
      </c>
      <c r="I46">
        <v>2022</v>
      </c>
      <c r="J46">
        <v>2023</v>
      </c>
      <c r="K46">
        <v>2024</v>
      </c>
      <c r="L46">
        <v>2025</v>
      </c>
      <c r="M46">
        <v>2026</v>
      </c>
      <c r="N46">
        <v>2027</v>
      </c>
      <c r="O46">
        <v>2028</v>
      </c>
      <c r="P46">
        <v>2029</v>
      </c>
      <c r="Q46">
        <v>2030</v>
      </c>
      <c r="R46">
        <v>2031</v>
      </c>
      <c r="S46">
        <v>2032</v>
      </c>
      <c r="T46">
        <v>2033</v>
      </c>
      <c r="U46">
        <v>2034</v>
      </c>
    </row>
    <row r="47" spans="1:22" x14ac:dyDescent="0.25">
      <c r="A47" t="s">
        <v>229</v>
      </c>
      <c r="B47" s="6">
        <v>4707627879564820</v>
      </c>
      <c r="C47" s="6">
        <v>5539472138074210</v>
      </c>
      <c r="D47" s="6">
        <v>5662863192761327</v>
      </c>
      <c r="E47" s="6">
        <v>5650330516670275</v>
      </c>
      <c r="F47" s="6">
        <v>5785253663180729</v>
      </c>
      <c r="G47" s="6">
        <v>5845272298569797</v>
      </c>
      <c r="H47" s="6">
        <v>5905342457716364</v>
      </c>
      <c r="I47" s="6">
        <v>5964958658551569</v>
      </c>
      <c r="J47" s="6">
        <v>6024523989719101</v>
      </c>
      <c r="K47" s="6">
        <v>6084088963388523</v>
      </c>
      <c r="L47" s="6">
        <v>6143623190562305</v>
      </c>
      <c r="M47" s="6">
        <v>6143904565986492</v>
      </c>
      <c r="N47" s="6">
        <v>6144137492099320</v>
      </c>
      <c r="O47" s="6">
        <v>6144137492099697</v>
      </c>
      <c r="P47" s="6">
        <v>6144137492099456</v>
      </c>
      <c r="Q47" s="6">
        <v>6144137492099441</v>
      </c>
      <c r="R47" s="6">
        <v>6144137492099436</v>
      </c>
      <c r="S47" s="6">
        <v>6144137492099454</v>
      </c>
      <c r="T47" s="6">
        <v>6144137492132368</v>
      </c>
      <c r="U47" s="6">
        <v>6144137492284452</v>
      </c>
      <c r="V47" s="6"/>
    </row>
    <row r="48" spans="1:22" x14ac:dyDescent="0.25">
      <c r="C48" s="6"/>
    </row>
    <row r="49" spans="1:38" x14ac:dyDescent="0.25">
      <c r="A49" s="2" t="s">
        <v>50</v>
      </c>
      <c r="B49" s="6">
        <v>4225969236333347</v>
      </c>
      <c r="C49" s="6">
        <v>5108660020999896</v>
      </c>
      <c r="D49" s="6">
        <v>5108660021000020</v>
      </c>
      <c r="E49" s="6">
        <v>5108660021000032</v>
      </c>
      <c r="F49" s="6">
        <v>5108660021000014</v>
      </c>
      <c r="G49" s="6">
        <v>5108660024035167</v>
      </c>
      <c r="H49" s="6">
        <v>5108660021000089</v>
      </c>
      <c r="I49" s="6">
        <v>5108660021000001</v>
      </c>
      <c r="J49" s="6">
        <v>5108660020999445</v>
      </c>
      <c r="K49" s="6">
        <v>5108660028078578</v>
      </c>
      <c r="L49" s="6">
        <v>5108660020999799</v>
      </c>
      <c r="M49" s="6">
        <v>5108660021000026</v>
      </c>
      <c r="N49" s="6">
        <v>5108660020999941</v>
      </c>
      <c r="O49" s="6">
        <v>5108660020999928</v>
      </c>
      <c r="P49" s="6">
        <v>5108660021000017</v>
      </c>
      <c r="Q49" s="6">
        <v>5108660021000002</v>
      </c>
      <c r="R49" s="6">
        <v>5108660020999997</v>
      </c>
      <c r="S49" s="6">
        <v>5108660020999969</v>
      </c>
      <c r="T49" s="6">
        <v>5108660020973532</v>
      </c>
      <c r="U49" s="6">
        <v>5108660020957964</v>
      </c>
      <c r="V49" s="6"/>
    </row>
    <row r="50" spans="1:38" x14ac:dyDescent="0.25">
      <c r="A50" s="2" t="s">
        <v>6</v>
      </c>
      <c r="B50" s="6">
        <v>3203643231472.9019</v>
      </c>
      <c r="C50" s="6">
        <v>1785674079661.5547</v>
      </c>
      <c r="D50" s="6">
        <v>1966851852389.5332</v>
      </c>
      <c r="E50" s="6">
        <v>2247712895912.7397</v>
      </c>
      <c r="F50" s="6">
        <v>2450547180715.0625</v>
      </c>
      <c r="G50" s="6">
        <v>2662304511321.1143</v>
      </c>
      <c r="H50" s="6">
        <v>2925591716275.4077</v>
      </c>
      <c r="I50" s="6">
        <v>3213372551567.7749</v>
      </c>
      <c r="J50" s="6">
        <v>3450283719658.3794</v>
      </c>
      <c r="K50" s="6">
        <v>3686830255584.3726</v>
      </c>
      <c r="L50" s="6">
        <v>3892644562506.9565</v>
      </c>
      <c r="M50" s="6">
        <v>4174019986465.9775</v>
      </c>
      <c r="N50" s="6">
        <v>4406946099379.4189</v>
      </c>
      <c r="O50" s="6">
        <v>4406946099772.2344</v>
      </c>
      <c r="P50" s="6">
        <v>4406946099439.5557</v>
      </c>
      <c r="Q50" s="6">
        <v>4406946099439.7559</v>
      </c>
      <c r="R50" s="6">
        <v>4406946099439.9395</v>
      </c>
      <c r="S50" s="6">
        <v>4406946099485.5059</v>
      </c>
      <c r="T50" s="6">
        <v>4406946159532.1367</v>
      </c>
      <c r="U50" s="6">
        <v>4406946328163.9873</v>
      </c>
    </row>
    <row r="51" spans="1:38" x14ac:dyDescent="0.25">
      <c r="A51" t="s">
        <v>160</v>
      </c>
      <c r="B51" s="6">
        <v>478455000000000.13</v>
      </c>
      <c r="C51" s="6">
        <v>429026442994652.06</v>
      </c>
      <c r="D51" s="6">
        <v>552236319908917.13</v>
      </c>
      <c r="E51" s="6">
        <v>539422782774329.88</v>
      </c>
      <c r="F51" s="6">
        <v>674143095000000.13</v>
      </c>
      <c r="G51" s="6">
        <v>733949970023309</v>
      </c>
      <c r="H51" s="6">
        <v>793756844999999.63</v>
      </c>
      <c r="I51" s="6">
        <v>853085265000000.13</v>
      </c>
      <c r="J51" s="6">
        <v>912413684999998.13</v>
      </c>
      <c r="K51" s="6">
        <v>971742105054360.63</v>
      </c>
      <c r="L51" s="6">
        <v>1031070524999998.8</v>
      </c>
      <c r="M51" s="6">
        <v>1031070524999999.9</v>
      </c>
      <c r="N51" s="6">
        <v>1031070525000000.1</v>
      </c>
      <c r="O51" s="6">
        <v>1031070524999997.4</v>
      </c>
      <c r="P51" s="6">
        <v>1031070524999999.4</v>
      </c>
      <c r="Q51" s="6">
        <v>1031070524999999.4</v>
      </c>
      <c r="R51" s="6">
        <v>1031070524999999.4</v>
      </c>
      <c r="S51" s="6">
        <v>1031070524999999.1</v>
      </c>
      <c r="T51" s="6">
        <v>1031070524999304.1</v>
      </c>
      <c r="U51" s="6">
        <v>1031070524998323.9</v>
      </c>
    </row>
    <row r="52" spans="1:38" x14ac:dyDescent="0.25">
      <c r="A52" t="s">
        <v>4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s="5" customFormat="1" ht="14.1" customHeight="1" x14ac:dyDescent="0.25">
      <c r="A54" s="5" t="s">
        <v>230</v>
      </c>
    </row>
    <row r="55" spans="1:38" x14ac:dyDescent="0.25">
      <c r="B55">
        <v>2015</v>
      </c>
      <c r="C55">
        <v>2016</v>
      </c>
      <c r="D55">
        <v>2017</v>
      </c>
      <c r="E55">
        <v>2018</v>
      </c>
      <c r="F55">
        <v>2019</v>
      </c>
      <c r="G55">
        <v>2020</v>
      </c>
      <c r="H55">
        <v>2021</v>
      </c>
      <c r="I55">
        <v>2022</v>
      </c>
      <c r="J55">
        <v>2023</v>
      </c>
      <c r="K55">
        <v>2024</v>
      </c>
      <c r="L55">
        <v>2025</v>
      </c>
      <c r="M55">
        <v>2026</v>
      </c>
      <c r="N55">
        <v>2027</v>
      </c>
      <c r="O55">
        <v>2028</v>
      </c>
      <c r="P55">
        <v>2029</v>
      </c>
      <c r="Q55">
        <v>2030</v>
      </c>
      <c r="R55">
        <v>2031</v>
      </c>
      <c r="S55">
        <v>2032</v>
      </c>
      <c r="T55">
        <v>2033</v>
      </c>
      <c r="U55">
        <v>2034</v>
      </c>
    </row>
    <row r="56" spans="1:38" x14ac:dyDescent="0.25">
      <c r="A56" t="s">
        <v>231</v>
      </c>
      <c r="B56" s="6">
        <v>1521762893149713</v>
      </c>
      <c r="C56" s="6">
        <v>1611298309171880.5</v>
      </c>
      <c r="D56" s="6">
        <v>1692927694519540.3</v>
      </c>
      <c r="E56" s="6">
        <v>1790705423945599.5</v>
      </c>
      <c r="F56" s="6">
        <v>1886676487315512.8</v>
      </c>
      <c r="G56" s="6">
        <v>1996618005302692</v>
      </c>
      <c r="H56" s="6">
        <v>2120406399716185.3</v>
      </c>
      <c r="I56" s="6">
        <v>2230630622551774.5</v>
      </c>
      <c r="J56" s="6">
        <v>2356597077149538.5</v>
      </c>
      <c r="K56" s="6">
        <v>2480195253348711</v>
      </c>
      <c r="L56" s="6">
        <v>2616976523701818.5</v>
      </c>
      <c r="M56" s="6">
        <v>2754354365735998</v>
      </c>
      <c r="N56" s="6">
        <v>2905022004457705.5</v>
      </c>
      <c r="O56" s="6">
        <v>2905022004459387.5</v>
      </c>
      <c r="P56" s="6">
        <v>2905022004457947.5</v>
      </c>
      <c r="Q56" s="6">
        <v>2905022004457947.5</v>
      </c>
      <c r="R56" s="6">
        <v>2905022004457948.5</v>
      </c>
      <c r="S56" s="6">
        <v>2905022004458143.5</v>
      </c>
      <c r="T56" s="6">
        <v>2906685080878654</v>
      </c>
      <c r="U56" s="6">
        <v>2906685081559799</v>
      </c>
      <c r="V56" s="6"/>
    </row>
    <row r="57" spans="1:38" x14ac:dyDescent="0.25">
      <c r="A57" t="s">
        <v>232</v>
      </c>
    </row>
    <row r="58" spans="1:38" x14ac:dyDescent="0.25">
      <c r="A58" s="29" t="s">
        <v>92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38" x14ac:dyDescent="0.25">
      <c r="A59" t="s">
        <v>160</v>
      </c>
      <c r="B59" s="6">
        <v>703684616753218.13</v>
      </c>
      <c r="C59" s="6">
        <v>754700821613585.75</v>
      </c>
      <c r="D59" s="6">
        <v>785455751886299.5</v>
      </c>
      <c r="E59" s="6">
        <v>837433860748741.25</v>
      </c>
      <c r="F59" s="6">
        <v>881904746787524</v>
      </c>
      <c r="G59" s="6">
        <v>933257537527054.63</v>
      </c>
      <c r="H59" s="6">
        <v>990819061208999.5</v>
      </c>
      <c r="I59" s="6">
        <v>1041498679470218.9</v>
      </c>
      <c r="J59" s="6">
        <v>1099060203152197.5</v>
      </c>
      <c r="K59" s="6">
        <v>1156621726114151.8</v>
      </c>
      <c r="L59" s="6">
        <v>1220728568617667.8</v>
      </c>
      <c r="M59" s="6">
        <v>1284498824486359.5</v>
      </c>
      <c r="N59" s="6">
        <v>1355150985811466.8</v>
      </c>
      <c r="O59" s="6">
        <v>1355150985811533</v>
      </c>
      <c r="P59" s="6">
        <v>1355150985811467.3</v>
      </c>
      <c r="Q59" s="6">
        <v>1355150985811466.3</v>
      </c>
      <c r="R59" s="6">
        <v>1355150985811466.5</v>
      </c>
      <c r="S59" s="6">
        <v>1355150985811474.8</v>
      </c>
      <c r="T59" s="6">
        <v>1356312100883178</v>
      </c>
      <c r="U59" s="6">
        <v>1356312100883180.5</v>
      </c>
    </row>
    <row r="60" spans="1:38" x14ac:dyDescent="0.25">
      <c r="A60" s="29" t="s">
        <v>16</v>
      </c>
      <c r="B60" s="6">
        <v>792167615913998.63</v>
      </c>
      <c r="C60" s="6">
        <v>829168365494164.88</v>
      </c>
      <c r="D60" s="6">
        <v>878739712957749.13</v>
      </c>
      <c r="E60" s="6">
        <v>922760791936819</v>
      </c>
      <c r="F60" s="6">
        <v>972613202044254.63</v>
      </c>
      <c r="G60" s="6">
        <v>1029312613990881.8</v>
      </c>
      <c r="H60" s="6">
        <v>1093412721258384.1</v>
      </c>
      <c r="I60" s="6">
        <v>1151064813035897.3</v>
      </c>
      <c r="J60" s="6">
        <v>1217272571945797.3</v>
      </c>
      <c r="K60" s="6">
        <v>1281184189176715.8</v>
      </c>
      <c r="L60" s="6">
        <v>1351506920200286</v>
      </c>
      <c r="M60" s="6">
        <v>1422753050826373</v>
      </c>
      <c r="N60" s="6">
        <v>1500177538792306.5</v>
      </c>
      <c r="O60" s="6">
        <v>1500177538793888.8</v>
      </c>
      <c r="P60" s="6">
        <v>1500177538792543.3</v>
      </c>
      <c r="Q60" s="6">
        <v>1500177538792543.3</v>
      </c>
      <c r="R60" s="6">
        <v>1500177538792544.8</v>
      </c>
      <c r="S60" s="6">
        <v>1500177538792728.3</v>
      </c>
      <c r="T60" s="6">
        <v>1500617699878408.5</v>
      </c>
      <c r="U60" s="6">
        <v>1500617700547321.5</v>
      </c>
    </row>
    <row r="61" spans="1:38" s="31" customFormat="1" x14ac:dyDescent="0.25">
      <c r="A61" s="30" t="s">
        <v>18</v>
      </c>
      <c r="B61" s="6">
        <v>25910660482496.516</v>
      </c>
      <c r="C61" s="6">
        <v>27429122064129.852</v>
      </c>
      <c r="D61" s="6">
        <v>28732229675491.582</v>
      </c>
      <c r="E61" s="6">
        <v>30510771260039.16</v>
      </c>
      <c r="F61" s="6">
        <v>32158538483734.09</v>
      </c>
      <c r="G61" s="6">
        <v>34047853784755.445</v>
      </c>
      <c r="H61" s="6">
        <v>36174617248801.453</v>
      </c>
      <c r="I61" s="6">
        <v>38067130045658.227</v>
      </c>
      <c r="J61" s="6">
        <v>40264302051543.695</v>
      </c>
      <c r="K61" s="6">
        <v>42389338057843.508</v>
      </c>
      <c r="L61" s="6">
        <v>44741034883864.688</v>
      </c>
      <c r="M61" s="6">
        <v>47102490423265.313</v>
      </c>
      <c r="N61" s="6">
        <v>49693479853932.094</v>
      </c>
      <c r="O61" s="6">
        <v>49693479853965.586</v>
      </c>
      <c r="P61" s="6">
        <v>49693479853936.891</v>
      </c>
      <c r="Q61" s="6">
        <v>49693479853938.039</v>
      </c>
      <c r="R61" s="6">
        <v>49693479853937.148</v>
      </c>
      <c r="S61" s="6">
        <v>49693479853940.664</v>
      </c>
      <c r="T61" s="6">
        <v>49755280117067.75</v>
      </c>
      <c r="U61" s="6">
        <v>49755280129296.867</v>
      </c>
    </row>
    <row r="62" spans="1:38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1:38" s="5" customFormat="1" ht="14.1" customHeight="1" x14ac:dyDescent="0.25">
      <c r="A63" s="5" t="s">
        <v>233</v>
      </c>
    </row>
    <row r="64" spans="1:38" x14ac:dyDescent="0.25">
      <c r="A64" t="s">
        <v>116</v>
      </c>
      <c r="B64">
        <v>2015</v>
      </c>
      <c r="C64">
        <v>2016</v>
      </c>
      <c r="D64">
        <v>2017</v>
      </c>
      <c r="E64">
        <v>2018</v>
      </c>
      <c r="F64">
        <v>2019</v>
      </c>
      <c r="G64">
        <v>2020</v>
      </c>
      <c r="H64">
        <v>2021</v>
      </c>
      <c r="I64">
        <v>2022</v>
      </c>
      <c r="J64">
        <v>2023</v>
      </c>
      <c r="K64">
        <v>2024</v>
      </c>
      <c r="L64">
        <v>2025</v>
      </c>
      <c r="M64">
        <v>2026</v>
      </c>
      <c r="N64">
        <v>2027</v>
      </c>
      <c r="O64">
        <v>2028</v>
      </c>
      <c r="P64">
        <v>2029</v>
      </c>
      <c r="Q64">
        <v>2030</v>
      </c>
      <c r="R64">
        <v>2031</v>
      </c>
      <c r="S64">
        <v>2032</v>
      </c>
      <c r="T64">
        <v>2033</v>
      </c>
      <c r="U64">
        <v>2034</v>
      </c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1:38" x14ac:dyDescent="0.25">
      <c r="A65" t="s">
        <v>50</v>
      </c>
      <c r="B65" s="6">
        <v>133366119634467.2</v>
      </c>
      <c r="C65" s="6">
        <v>140429335049920.27</v>
      </c>
      <c r="D65" s="6">
        <v>146120277417616.69</v>
      </c>
      <c r="E65" s="6">
        <v>152419925653370.44</v>
      </c>
      <c r="F65" s="6">
        <v>166014673557887.34</v>
      </c>
      <c r="G65" s="6">
        <v>171958795808097.78</v>
      </c>
      <c r="H65" s="6">
        <v>176357366289198.19</v>
      </c>
      <c r="I65" s="6">
        <v>180767436955304.16</v>
      </c>
      <c r="J65" s="6">
        <v>272191608884682.91</v>
      </c>
      <c r="K65" s="6">
        <v>281735382154863.19</v>
      </c>
      <c r="L65" s="6">
        <v>291278714062329.88</v>
      </c>
      <c r="M65" s="6">
        <v>301670569861690.63</v>
      </c>
      <c r="N65" s="6">
        <v>312258910696050.88</v>
      </c>
      <c r="O65" s="6">
        <v>339161776330504.69</v>
      </c>
      <c r="P65" s="6">
        <v>349749885517836.31</v>
      </c>
      <c r="Q65" s="6">
        <v>360337994706565.88</v>
      </c>
      <c r="R65" s="6">
        <v>368963229420970.5</v>
      </c>
      <c r="S65" s="6">
        <v>368963229420799.88</v>
      </c>
      <c r="T65" s="6">
        <v>368963228095759.94</v>
      </c>
      <c r="U65" s="6">
        <v>368963228614094.13</v>
      </c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1:38" x14ac:dyDescent="0.25">
      <c r="A66" t="s">
        <v>6</v>
      </c>
      <c r="B66" s="6">
        <v>8295213000000</v>
      </c>
      <c r="C66" s="6">
        <v>8295212999999.9502</v>
      </c>
      <c r="D66" s="6">
        <v>8295212999999.9521</v>
      </c>
      <c r="E66" s="6">
        <v>8295212999999.5137</v>
      </c>
      <c r="F66" s="6">
        <v>8295213000000</v>
      </c>
      <c r="G66" s="6">
        <v>8295212999999.9648</v>
      </c>
      <c r="H66" s="6">
        <v>8295212999999.8887</v>
      </c>
      <c r="I66" s="6">
        <v>8295213000000</v>
      </c>
      <c r="J66" s="6">
        <v>8295212999999.3896</v>
      </c>
      <c r="K66" s="6">
        <v>8295213000000.1855</v>
      </c>
      <c r="L66" s="6">
        <v>8295213000000.6436</v>
      </c>
      <c r="M66" s="6">
        <v>8295213000000</v>
      </c>
      <c r="N66" s="6">
        <v>8295213000000.2471</v>
      </c>
      <c r="O66" s="6">
        <v>8295212999999.9756</v>
      </c>
      <c r="P66" s="6">
        <v>8295212999999.9951</v>
      </c>
      <c r="Q66" s="6">
        <v>8295212999999.9951</v>
      </c>
      <c r="R66" s="6">
        <v>8295213000000</v>
      </c>
      <c r="S66" s="6">
        <v>8295213000000.1709</v>
      </c>
      <c r="T66" s="6">
        <v>8295213000000.2246</v>
      </c>
      <c r="U66" s="6">
        <v>8295213000000.4834</v>
      </c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1:38" x14ac:dyDescent="0.25">
      <c r="A67" t="s">
        <v>21</v>
      </c>
      <c r="B67" s="6">
        <v>118384692271340</v>
      </c>
      <c r="C67" s="6">
        <v>118384692271339.94</v>
      </c>
      <c r="D67" s="6">
        <v>118384692271339.97</v>
      </c>
      <c r="E67" s="6">
        <v>118384692271339.55</v>
      </c>
      <c r="F67" s="6">
        <v>118384692271340</v>
      </c>
      <c r="G67" s="6">
        <v>118384692271339.95</v>
      </c>
      <c r="H67" s="6">
        <v>118384692271339.91</v>
      </c>
      <c r="I67" s="6">
        <v>118384692271340</v>
      </c>
      <c r="J67" s="6">
        <v>118384692271339.5</v>
      </c>
      <c r="K67" s="6">
        <v>118384692271340.13</v>
      </c>
      <c r="L67" s="6">
        <v>118384692271339.86</v>
      </c>
      <c r="M67" s="6">
        <v>118384692271340</v>
      </c>
      <c r="N67" s="6">
        <v>118384692271339.98</v>
      </c>
      <c r="O67" s="6">
        <v>118384692271339.98</v>
      </c>
      <c r="P67" s="6">
        <v>118384692271340</v>
      </c>
      <c r="Q67" s="6">
        <v>118384692271340</v>
      </c>
      <c r="R67" s="6">
        <v>118384692271340.02</v>
      </c>
      <c r="S67" s="6">
        <v>118384692271340.14</v>
      </c>
      <c r="T67" s="6">
        <v>118384692271340.22</v>
      </c>
      <c r="U67" s="6">
        <v>118384692271340.44</v>
      </c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1:38" x14ac:dyDescent="0.25">
      <c r="A68" t="s">
        <v>4</v>
      </c>
      <c r="B68" s="6">
        <v>347658295047183.94</v>
      </c>
      <c r="C68" s="6">
        <v>352978821883513.44</v>
      </c>
      <c r="D68" s="6">
        <v>359345812428331.81</v>
      </c>
      <c r="E68" s="6">
        <v>365712889897700.13</v>
      </c>
      <c r="F68" s="6">
        <v>384446658000642.5</v>
      </c>
      <c r="G68" s="6">
        <v>390813648266069.44</v>
      </c>
      <c r="H68" s="6">
        <v>401270282697924.5</v>
      </c>
      <c r="I68" s="6">
        <v>412676861328288.5</v>
      </c>
      <c r="J68" s="6">
        <v>424083439961302.13</v>
      </c>
      <c r="K68" s="6">
        <v>435490219692447.19</v>
      </c>
      <c r="L68" s="6">
        <v>446896597856168.56</v>
      </c>
      <c r="M68" s="6">
        <v>456088643322718.5</v>
      </c>
      <c r="N68" s="6">
        <v>465280889893618.56</v>
      </c>
      <c r="O68" s="6">
        <v>474472935359821.38</v>
      </c>
      <c r="P68" s="6">
        <v>483664980827388.94</v>
      </c>
      <c r="Q68" s="6">
        <v>496831537572983.81</v>
      </c>
      <c r="R68" s="6">
        <v>496831537572999.31</v>
      </c>
      <c r="S68" s="6">
        <v>496831537572993.38</v>
      </c>
      <c r="T68" s="6">
        <v>496831537572988.25</v>
      </c>
      <c r="U68" s="6">
        <v>496831537572978.44</v>
      </c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1:38" x14ac:dyDescent="0.25">
      <c r="A69" t="s">
        <v>2</v>
      </c>
      <c r="B69" s="6">
        <v>3300002303347.5815</v>
      </c>
      <c r="C69" s="6">
        <v>3300002303349.104</v>
      </c>
      <c r="D69" s="6">
        <v>3300002303354.0522</v>
      </c>
      <c r="E69" s="6">
        <v>3300002303357.5791</v>
      </c>
      <c r="F69" s="6">
        <v>3300002303349.9409</v>
      </c>
      <c r="G69" s="6">
        <v>3300002303372.0371</v>
      </c>
      <c r="H69" s="6">
        <v>3300002303356.4468</v>
      </c>
      <c r="I69" s="6">
        <v>3300002303349.4912</v>
      </c>
      <c r="J69" s="6">
        <v>3300002303322.1113</v>
      </c>
      <c r="K69" s="6">
        <v>3300002303359.9214</v>
      </c>
      <c r="L69" s="6">
        <v>3300002303347.7783</v>
      </c>
      <c r="M69" s="6">
        <v>3300002303402.5034</v>
      </c>
      <c r="N69" s="6">
        <v>3300002303349.4409</v>
      </c>
      <c r="O69" s="6">
        <v>3300002303440.1699</v>
      </c>
      <c r="P69" s="6">
        <v>3300002303438.8364</v>
      </c>
      <c r="Q69" s="6">
        <v>3300002303352.9722</v>
      </c>
      <c r="R69" s="6">
        <v>3472876198225.2974</v>
      </c>
      <c r="S69" s="6">
        <v>3517879254497.9565</v>
      </c>
      <c r="T69" s="6">
        <v>3563805064579.8911</v>
      </c>
      <c r="U69" s="6">
        <v>3535572565591.0293</v>
      </c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1:38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1:38" s="5" customFormat="1" x14ac:dyDescent="0.25">
      <c r="A71" s="5" t="s">
        <v>234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5">
      <c r="A72" t="s">
        <v>9</v>
      </c>
      <c r="B72" t="s">
        <v>203</v>
      </c>
      <c r="C72">
        <v>2015</v>
      </c>
      <c r="D72">
        <v>2016</v>
      </c>
      <c r="E72">
        <v>2017</v>
      </c>
      <c r="F72">
        <v>2018</v>
      </c>
      <c r="G72">
        <v>2019</v>
      </c>
      <c r="H72">
        <v>2020</v>
      </c>
      <c r="I72">
        <v>2021</v>
      </c>
      <c r="J72">
        <v>2022</v>
      </c>
      <c r="K72">
        <v>2023</v>
      </c>
      <c r="L72">
        <v>2024</v>
      </c>
      <c r="M72">
        <v>2025</v>
      </c>
      <c r="N72">
        <v>2026</v>
      </c>
      <c r="O72">
        <v>2027</v>
      </c>
      <c r="P72">
        <v>2028</v>
      </c>
      <c r="Q72">
        <v>2029</v>
      </c>
      <c r="R72">
        <v>2030</v>
      </c>
      <c r="S72">
        <v>2031</v>
      </c>
      <c r="T72">
        <v>2032</v>
      </c>
      <c r="U72">
        <v>2033</v>
      </c>
      <c r="V72">
        <v>2034</v>
      </c>
    </row>
    <row r="73" spans="1:38" x14ac:dyDescent="0.25">
      <c r="A73" s="1" t="s">
        <v>91</v>
      </c>
      <c r="B73" t="s">
        <v>50</v>
      </c>
      <c r="C73" s="6">
        <v>42438774884395.797</v>
      </c>
      <c r="D73" s="6">
        <v>44040238085178.344</v>
      </c>
      <c r="E73" s="6">
        <v>45241335496374.945</v>
      </c>
      <c r="F73" s="6">
        <v>46842798697157.508</v>
      </c>
      <c r="G73" s="6">
        <v>48444261897940.07</v>
      </c>
      <c r="H73" s="6">
        <v>49645359309136.664</v>
      </c>
      <c r="I73" s="6">
        <v>51019434516414.938</v>
      </c>
      <c r="J73" s="6">
        <v>50946280246791.156</v>
      </c>
      <c r="K73" s="6">
        <v>49843235585090.672</v>
      </c>
      <c r="L73" s="6">
        <v>48597395346303.633</v>
      </c>
      <c r="M73" s="6">
        <v>47380383404380.164</v>
      </c>
      <c r="N73" s="6">
        <v>53957791414080.008</v>
      </c>
      <c r="O73" s="6">
        <v>58364743623869.703</v>
      </c>
      <c r="P73" s="6">
        <v>58364760248409.43</v>
      </c>
      <c r="Q73" s="6">
        <v>58364760247749.148</v>
      </c>
      <c r="R73" s="6">
        <v>58364760247726.148</v>
      </c>
      <c r="S73" s="6">
        <v>58364760247783.484</v>
      </c>
      <c r="T73" s="6">
        <v>58364760247784.617</v>
      </c>
      <c r="U73" s="6">
        <v>58364760248393.305</v>
      </c>
      <c r="V73" s="6">
        <v>58364760248526.633</v>
      </c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1:38" x14ac:dyDescent="0.25">
      <c r="A74" s="1" t="s">
        <v>235</v>
      </c>
      <c r="B74" t="s">
        <v>21</v>
      </c>
      <c r="C74" s="6">
        <v>107238184573156.72</v>
      </c>
      <c r="D74" s="6">
        <v>111284908513243.45</v>
      </c>
      <c r="E74" s="6">
        <v>114319951495118.08</v>
      </c>
      <c r="F74" s="6">
        <v>118366675435204.86</v>
      </c>
      <c r="G74" s="6">
        <v>122413399375291.67</v>
      </c>
      <c r="H74" s="6">
        <v>125448442357166.3</v>
      </c>
      <c r="I74" s="6">
        <v>129495166297253.02</v>
      </c>
      <c r="J74" s="6">
        <v>134553571195551.95</v>
      </c>
      <c r="K74" s="6">
        <v>138600295135638.77</v>
      </c>
      <c r="L74" s="6">
        <v>142647019075725.5</v>
      </c>
      <c r="M74" s="6">
        <v>146693743015812.28</v>
      </c>
      <c r="N74" s="6">
        <v>151752148021349.41</v>
      </c>
      <c r="O74" s="6">
        <v>155798871961436.13</v>
      </c>
      <c r="P74" s="6">
        <v>155798871961436.13</v>
      </c>
      <c r="Q74" s="6">
        <v>155798871961436.13</v>
      </c>
      <c r="R74" s="6">
        <v>155798871961436.13</v>
      </c>
      <c r="S74" s="6">
        <v>155798871961436.13</v>
      </c>
      <c r="T74" s="6">
        <v>155798871961436.13</v>
      </c>
      <c r="U74" s="6">
        <v>155798871961436.13</v>
      </c>
      <c r="V74" s="6">
        <v>155798871961436.13</v>
      </c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 x14ac:dyDescent="0.25">
      <c r="A75" s="1" t="s">
        <v>18</v>
      </c>
      <c r="B75" t="s">
        <v>18</v>
      </c>
      <c r="C75" s="6">
        <v>4781006421635.2217</v>
      </c>
      <c r="D75" s="6">
        <v>5733172772894.6074</v>
      </c>
      <c r="E75" s="6">
        <v>4700355216211.333</v>
      </c>
      <c r="F75" s="6">
        <v>3938346392149.9473</v>
      </c>
      <c r="G75" s="6">
        <v>3166588902051.2446</v>
      </c>
      <c r="H75" s="6">
        <v>2138070431376.9111</v>
      </c>
      <c r="I75" s="6">
        <v>1476128078526.5745</v>
      </c>
      <c r="J75" s="6">
        <v>1614887268381.8042</v>
      </c>
      <c r="K75" s="6">
        <v>1654599701437.7578</v>
      </c>
      <c r="L75" s="6">
        <v>1733920422965.7295</v>
      </c>
      <c r="M75" s="6">
        <v>1805244821917.625</v>
      </c>
      <c r="N75" s="6">
        <v>1904395725410.8308</v>
      </c>
      <c r="O75" s="6">
        <v>2220844325027.4204</v>
      </c>
      <c r="P75" s="6">
        <v>2220829882338.6401</v>
      </c>
      <c r="Q75" s="6">
        <v>2220829902607.1182</v>
      </c>
      <c r="R75" s="6">
        <v>2220829899452.3115</v>
      </c>
      <c r="S75" s="6">
        <v>2220829899448.104</v>
      </c>
      <c r="T75" s="6">
        <v>2220829899443.4956</v>
      </c>
      <c r="U75" s="6">
        <v>2220829882353.1206</v>
      </c>
      <c r="V75" s="6">
        <v>2220829882506.9541</v>
      </c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</row>
    <row r="76" spans="1:38" x14ac:dyDescent="0.25">
      <c r="A76" s="1" t="s">
        <v>53</v>
      </c>
      <c r="B76" t="s">
        <v>16</v>
      </c>
      <c r="C76" s="6">
        <v>52130988377232.672</v>
      </c>
      <c r="D76" s="6">
        <v>53903441982058.586</v>
      </c>
      <c r="E76" s="6">
        <v>60419815529212.68</v>
      </c>
      <c r="F76" s="6">
        <v>66936189076366.75</v>
      </c>
      <c r="G76" s="6">
        <v>73452562623520.844</v>
      </c>
      <c r="H76" s="6">
        <v>79968936170674.906</v>
      </c>
      <c r="I76" s="6">
        <v>86485309717829.016</v>
      </c>
      <c r="J76" s="6">
        <v>92949552276605.844</v>
      </c>
      <c r="K76" s="6">
        <v>99413794835382.719</v>
      </c>
      <c r="L76" s="6">
        <v>105878037394159.58</v>
      </c>
      <c r="M76" s="6">
        <v>112342279952936.42</v>
      </c>
      <c r="N76" s="6">
        <v>112342279952936.42</v>
      </c>
      <c r="O76" s="6">
        <v>112342279952936.42</v>
      </c>
      <c r="P76" s="6">
        <v>112342279952936.42</v>
      </c>
      <c r="Q76" s="6">
        <v>112342279952936.42</v>
      </c>
      <c r="R76" s="6">
        <v>112342279952936.42</v>
      </c>
      <c r="S76" s="6">
        <v>112342279952936.42</v>
      </c>
      <c r="T76" s="6">
        <v>112342279952936.42</v>
      </c>
      <c r="U76" s="6">
        <v>112342279952936.42</v>
      </c>
      <c r="V76" s="6">
        <v>112342279952936.42</v>
      </c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</row>
    <row r="77" spans="1:38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</row>
    <row r="78" spans="1:38" s="5" customFormat="1" x14ac:dyDescent="0.25">
      <c r="A78" s="5" t="s">
        <v>236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  <row r="79" spans="1:38" x14ac:dyDescent="0.25">
      <c r="A79" t="s">
        <v>9</v>
      </c>
      <c r="B79" t="s">
        <v>203</v>
      </c>
      <c r="C79">
        <v>2015</v>
      </c>
      <c r="D79">
        <v>2016</v>
      </c>
      <c r="E79">
        <v>2017</v>
      </c>
      <c r="F79">
        <v>2018</v>
      </c>
      <c r="G79">
        <v>2019</v>
      </c>
      <c r="H79">
        <v>2020</v>
      </c>
      <c r="I79">
        <v>2021</v>
      </c>
      <c r="J79">
        <v>2022</v>
      </c>
      <c r="K79">
        <v>2023</v>
      </c>
      <c r="L79">
        <v>2024</v>
      </c>
      <c r="M79">
        <v>2025</v>
      </c>
      <c r="N79">
        <v>2026</v>
      </c>
      <c r="O79">
        <v>2027</v>
      </c>
      <c r="P79">
        <v>2028</v>
      </c>
      <c r="Q79">
        <v>2029</v>
      </c>
      <c r="R79">
        <v>2030</v>
      </c>
      <c r="S79">
        <v>2031</v>
      </c>
      <c r="T79">
        <v>2032</v>
      </c>
      <c r="U79">
        <v>2033</v>
      </c>
      <c r="V79">
        <v>2034</v>
      </c>
    </row>
    <row r="80" spans="1:38" x14ac:dyDescent="0.25">
      <c r="A80" s="1" t="s">
        <v>18</v>
      </c>
      <c r="B80" t="s">
        <v>18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</row>
    <row r="81" spans="1:40" x14ac:dyDescent="0.25">
      <c r="A81" s="1" t="s">
        <v>92</v>
      </c>
      <c r="B81" t="s">
        <v>92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</row>
    <row r="82" spans="1:40" x14ac:dyDescent="0.25">
      <c r="A82" s="1" t="s">
        <v>16</v>
      </c>
      <c r="B82" t="s">
        <v>16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</row>
    <row r="83" spans="1:40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</row>
    <row r="84" spans="1:40" s="5" customFormat="1" x14ac:dyDescent="0.25">
      <c r="A84" s="5" t="s">
        <v>237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</row>
    <row r="85" spans="1:40" x14ac:dyDescent="0.25">
      <c r="A85" t="s">
        <v>9</v>
      </c>
      <c r="B85" t="s">
        <v>203</v>
      </c>
      <c r="C85">
        <v>2015</v>
      </c>
      <c r="D85">
        <v>2016</v>
      </c>
      <c r="E85">
        <v>2017</v>
      </c>
      <c r="F85">
        <v>2018</v>
      </c>
      <c r="G85">
        <v>2019</v>
      </c>
      <c r="H85">
        <v>2020</v>
      </c>
      <c r="I85">
        <v>2021</v>
      </c>
      <c r="J85">
        <v>2022</v>
      </c>
      <c r="K85">
        <v>2023</v>
      </c>
      <c r="L85">
        <v>2024</v>
      </c>
      <c r="M85">
        <v>2025</v>
      </c>
      <c r="N85">
        <v>2026</v>
      </c>
      <c r="O85">
        <v>2027</v>
      </c>
      <c r="P85">
        <v>2028</v>
      </c>
      <c r="Q85">
        <v>2029</v>
      </c>
      <c r="R85">
        <v>2030</v>
      </c>
      <c r="S85">
        <v>2031</v>
      </c>
      <c r="T85">
        <v>2032</v>
      </c>
      <c r="U85">
        <v>2033</v>
      </c>
      <c r="V85">
        <v>2034</v>
      </c>
      <c r="W85">
        <v>2035</v>
      </c>
      <c r="X85">
        <v>2036</v>
      </c>
      <c r="Y85">
        <v>2037</v>
      </c>
      <c r="Z85">
        <v>2038</v>
      </c>
      <c r="AA85">
        <v>2039</v>
      </c>
      <c r="AB85">
        <v>2040</v>
      </c>
      <c r="AC85">
        <v>2041</v>
      </c>
      <c r="AD85">
        <v>2042</v>
      </c>
      <c r="AE85">
        <v>2043</v>
      </c>
      <c r="AF85">
        <v>2044</v>
      </c>
      <c r="AG85">
        <v>2045</v>
      </c>
      <c r="AH85">
        <v>2046</v>
      </c>
      <c r="AI85">
        <v>2047</v>
      </c>
      <c r="AJ85">
        <v>2048</v>
      </c>
      <c r="AK85">
        <v>2049</v>
      </c>
      <c r="AL85">
        <v>2050</v>
      </c>
    </row>
    <row r="86" spans="1:40" x14ac:dyDescent="0.25">
      <c r="A86" s="1" t="s">
        <v>18</v>
      </c>
      <c r="B86" t="s">
        <v>18</v>
      </c>
      <c r="C86" s="6">
        <v>15618576726505.389</v>
      </c>
      <c r="D86" s="6">
        <v>15974205200894.369</v>
      </c>
      <c r="E86" s="6">
        <v>16302109182455.715</v>
      </c>
      <c r="F86" s="6">
        <v>16606880631566.717</v>
      </c>
      <c r="G86" s="6">
        <v>16897404531272.555</v>
      </c>
      <c r="H86" s="6">
        <v>17179019691294.057</v>
      </c>
      <c r="I86" s="6">
        <v>17452715971596.15</v>
      </c>
      <c r="J86" s="6">
        <v>17716513652248.98</v>
      </c>
      <c r="K86" s="6">
        <v>17971402593217.477</v>
      </c>
      <c r="L86" s="6">
        <v>18217877724484.098</v>
      </c>
      <c r="M86" s="6">
        <v>18455939046048.848</v>
      </c>
      <c r="N86" s="6">
        <v>18687071347859.113</v>
      </c>
      <c r="O86" s="6">
        <v>18910779699932.434</v>
      </c>
      <c r="P86" s="6">
        <v>19127559032251.27</v>
      </c>
      <c r="Q86" s="6">
        <v>19337409344815.621</v>
      </c>
      <c r="R86" s="6">
        <v>19539835707643.027</v>
      </c>
      <c r="S86" s="6">
        <v>19736322910680.875</v>
      </c>
      <c r="T86" s="6">
        <v>19925881093964.242</v>
      </c>
      <c r="U86" s="6">
        <v>20108510257493.125</v>
      </c>
      <c r="V86" s="6">
        <v>20282725611320.137</v>
      </c>
      <c r="W86" s="6">
        <v>20449022085427.734</v>
      </c>
      <c r="X86" s="6">
        <v>20606904749833.465</v>
      </c>
      <c r="Y86" s="6">
        <v>20756868534519.781</v>
      </c>
      <c r="Z86" s="6">
        <v>20899408369469.152</v>
      </c>
      <c r="AA86" s="6">
        <v>21037493834576.355</v>
      </c>
      <c r="AB86" s="6">
        <v>21172114789806.316</v>
      </c>
      <c r="AC86" s="6">
        <v>21302776305176.574</v>
      </c>
      <c r="AD86" s="6">
        <v>21430468240652.055</v>
      </c>
      <c r="AE86" s="6">
        <v>21554200736267.828</v>
      </c>
      <c r="AF86" s="6">
        <v>21674468722006.359</v>
      </c>
      <c r="AG86" s="6">
        <v>21790282337902.723</v>
      </c>
      <c r="AH86" s="6">
        <v>21901641583956.918</v>
      </c>
      <c r="AI86" s="6">
        <v>22008546460168.945</v>
      </c>
      <c r="AJ86" s="6">
        <v>22110996966538.809</v>
      </c>
      <c r="AK86" s="6">
        <v>22208498173084.039</v>
      </c>
      <c r="AL86" s="6">
        <v>22299565289857.246</v>
      </c>
    </row>
    <row r="87" spans="1:40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</row>
    <row r="88" spans="1:40" s="5" customFormat="1" x14ac:dyDescent="0.25">
      <c r="A88" s="5" t="s">
        <v>238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</row>
    <row r="89" spans="1:40" x14ac:dyDescent="0.25">
      <c r="A89" t="s">
        <v>239</v>
      </c>
      <c r="B89" s="14">
        <v>2015</v>
      </c>
      <c r="C89">
        <v>2016</v>
      </c>
      <c r="D89" s="14">
        <v>2017</v>
      </c>
      <c r="E89">
        <v>2018</v>
      </c>
      <c r="F89" s="14">
        <v>2019</v>
      </c>
      <c r="G89">
        <v>2020</v>
      </c>
      <c r="H89" s="14">
        <v>2021</v>
      </c>
      <c r="I89">
        <v>2022</v>
      </c>
      <c r="J89" s="14">
        <v>2023</v>
      </c>
      <c r="K89">
        <v>2024</v>
      </c>
      <c r="L89" s="14">
        <v>2025</v>
      </c>
      <c r="M89">
        <v>2026</v>
      </c>
      <c r="N89" s="14">
        <v>2027</v>
      </c>
      <c r="O89">
        <v>2028</v>
      </c>
      <c r="P89" s="14">
        <v>2029</v>
      </c>
      <c r="Q89">
        <v>2030</v>
      </c>
      <c r="R89" s="14">
        <v>2031</v>
      </c>
      <c r="S89">
        <v>2032</v>
      </c>
      <c r="T89" s="14">
        <v>2033</v>
      </c>
      <c r="U89">
        <v>2034</v>
      </c>
      <c r="V89" s="14">
        <v>2035</v>
      </c>
      <c r="W89">
        <v>2036</v>
      </c>
      <c r="X89" s="14">
        <v>2037</v>
      </c>
      <c r="Y89">
        <v>2038</v>
      </c>
      <c r="Z89" s="14">
        <v>2039</v>
      </c>
      <c r="AA89">
        <v>2040</v>
      </c>
      <c r="AB89" s="14">
        <v>2041</v>
      </c>
      <c r="AC89">
        <v>2042</v>
      </c>
      <c r="AD89" s="14">
        <v>2043</v>
      </c>
      <c r="AE89">
        <v>2044</v>
      </c>
      <c r="AF89" s="14">
        <v>2045</v>
      </c>
      <c r="AG89">
        <v>2046</v>
      </c>
      <c r="AH89" s="14">
        <v>2047</v>
      </c>
      <c r="AI89">
        <v>2048</v>
      </c>
      <c r="AJ89" s="14">
        <v>2049</v>
      </c>
      <c r="AK89">
        <v>2050</v>
      </c>
      <c r="AL89" s="28"/>
      <c r="AM89" s="28"/>
      <c r="AN89" s="28"/>
    </row>
    <row r="90" spans="1:40" x14ac:dyDescent="0.25">
      <c r="A90" t="s">
        <v>92</v>
      </c>
      <c r="B90" s="34">
        <v>3203643231472.9023</v>
      </c>
      <c r="C90" s="6">
        <v>1785674079661.5537</v>
      </c>
      <c r="D90" s="6">
        <v>1966851852389.5322</v>
      </c>
      <c r="E90" s="6">
        <v>2247712895912.7402</v>
      </c>
      <c r="F90" s="6">
        <v>2450547180715.0625</v>
      </c>
      <c r="G90" s="6">
        <v>2662304511321.1133</v>
      </c>
      <c r="H90" s="6">
        <v>2925591716275.4082</v>
      </c>
      <c r="I90" s="6">
        <v>3213372551567.7754</v>
      </c>
      <c r="J90" s="6">
        <v>3450283719658.3799</v>
      </c>
      <c r="K90" s="6">
        <v>3686830255584.373</v>
      </c>
      <c r="L90" s="6">
        <v>3892644562506.9561</v>
      </c>
      <c r="M90" s="6">
        <v>4174019986465.9766</v>
      </c>
      <c r="N90" s="6">
        <v>4406946099379.4189</v>
      </c>
      <c r="O90" s="6">
        <v>4406946099772.2354</v>
      </c>
      <c r="P90" s="6">
        <v>4406946099439.5557</v>
      </c>
      <c r="Q90" s="6">
        <v>4406946099439.7549</v>
      </c>
      <c r="R90" s="6">
        <v>4406946099439.9395</v>
      </c>
      <c r="S90" s="6">
        <v>4406946099485.5049</v>
      </c>
      <c r="T90" s="6">
        <v>4406946159532.1367</v>
      </c>
      <c r="U90" s="6">
        <v>4406946328163.9873</v>
      </c>
      <c r="V90" s="6">
        <v>4493915656209.9521</v>
      </c>
      <c r="W90" s="6">
        <v>4580884984255.915</v>
      </c>
      <c r="X90" s="6">
        <v>12963067312302.664</v>
      </c>
      <c r="Y90" s="6">
        <v>13050036640348.727</v>
      </c>
      <c r="Z90" s="6">
        <v>13137005968394.793</v>
      </c>
      <c r="AA90" s="6">
        <v>13223975296440.855</v>
      </c>
      <c r="AB90" s="6">
        <v>13310944624486.922</v>
      </c>
      <c r="AC90" s="6">
        <v>13397913952532.984</v>
      </c>
      <c r="AD90" s="6">
        <v>13484883280579.051</v>
      </c>
      <c r="AE90" s="6">
        <v>13571852608625.113</v>
      </c>
      <c r="AF90" s="6">
        <v>13658821936671.18</v>
      </c>
      <c r="AG90" s="6">
        <v>13745791264717.242</v>
      </c>
      <c r="AH90" s="6">
        <v>13832760592763.309</v>
      </c>
      <c r="AI90" s="6">
        <v>13919729920809.371</v>
      </c>
      <c r="AJ90" s="6">
        <v>14006699248855.438</v>
      </c>
      <c r="AK90" s="6">
        <v>14093668576901.5</v>
      </c>
      <c r="AL90" s="28"/>
      <c r="AM90" s="28"/>
      <c r="AN90" s="28"/>
    </row>
    <row r="91" spans="1:40" x14ac:dyDescent="0.25">
      <c r="A91" t="s">
        <v>18</v>
      </c>
      <c r="B91" s="6">
        <v>52893924604692.188</v>
      </c>
      <c r="C91" s="6">
        <v>57031360905511.398</v>
      </c>
      <c r="D91" s="6">
        <v>56207314371892.273</v>
      </c>
      <c r="E91" s="6">
        <v>56479294954913.133</v>
      </c>
      <c r="F91" s="6">
        <v>56583080569062.883</v>
      </c>
      <c r="G91" s="6">
        <v>56309172042437.242</v>
      </c>
      <c r="H91" s="6">
        <v>57136162259518.148</v>
      </c>
      <c r="I91" s="6">
        <v>59622310155536.086</v>
      </c>
      <c r="J91" s="6">
        <v>62168769508834.531</v>
      </c>
      <c r="K91" s="6">
        <v>64728829902492.047</v>
      </c>
      <c r="L91" s="6">
        <v>67488129654143.953</v>
      </c>
      <c r="M91" s="6">
        <v>70316404069232.141</v>
      </c>
      <c r="N91" s="6">
        <v>73883315736306.75</v>
      </c>
      <c r="O91" s="6">
        <v>74100060737677.563</v>
      </c>
      <c r="P91" s="6">
        <v>74309911098392.375</v>
      </c>
      <c r="Q91" s="6">
        <v>74512337453721.813</v>
      </c>
      <c r="R91" s="6">
        <v>74708824656748.766</v>
      </c>
      <c r="S91" s="6">
        <v>74898382840024.703</v>
      </c>
      <c r="T91" s="6">
        <v>75142812226056</v>
      </c>
      <c r="U91" s="6">
        <v>75317027592477.797</v>
      </c>
      <c r="V91" s="6">
        <v>76512323781899.906</v>
      </c>
      <c r="W91" s="6">
        <v>77707619971322.016</v>
      </c>
      <c r="X91" s="6">
        <v>82502735161499.406</v>
      </c>
      <c r="Y91" s="6">
        <v>83719446829309.609</v>
      </c>
      <c r="Z91" s="6">
        <v>84936158497119.797</v>
      </c>
      <c r="AA91" s="6">
        <v>86152870164930</v>
      </c>
      <c r="AB91" s="6">
        <v>87369581832740.188</v>
      </c>
      <c r="AC91" s="6">
        <v>88586293500550.375</v>
      </c>
      <c r="AD91" s="6">
        <v>89803005168360.578</v>
      </c>
      <c r="AE91" s="6">
        <v>91019716836170.781</v>
      </c>
      <c r="AF91" s="6">
        <v>92236428503980.969</v>
      </c>
      <c r="AG91" s="6">
        <v>93453140171791.172</v>
      </c>
      <c r="AH91" s="6">
        <v>94669851839601.359</v>
      </c>
      <c r="AI91" s="6">
        <v>95886563507411.563</v>
      </c>
      <c r="AJ91" s="6">
        <v>97103275175221.75</v>
      </c>
      <c r="AK91" s="6">
        <v>98319986843031.938</v>
      </c>
      <c r="AL91" s="28"/>
      <c r="AM91" s="28"/>
      <c r="AN91" s="28"/>
    </row>
    <row r="92" spans="1:40" x14ac:dyDescent="0.25">
      <c r="A92" t="s">
        <v>16</v>
      </c>
      <c r="B92" s="6">
        <v>916085539105781.25</v>
      </c>
      <c r="C92" s="6">
        <v>957299498074468</v>
      </c>
      <c r="D92" s="6">
        <v>1022360585937025.3</v>
      </c>
      <c r="E92" s="6">
        <v>1081871405315067.9</v>
      </c>
      <c r="F92" s="6">
        <v>1147213555821476.3</v>
      </c>
      <c r="G92" s="6">
        <v>1219402708167076.3</v>
      </c>
      <c r="H92" s="6">
        <v>1298992555833551.5</v>
      </c>
      <c r="I92" s="6">
        <v>1372010470086845.5</v>
      </c>
      <c r="J92" s="6">
        <v>1453584051472527</v>
      </c>
      <c r="K92" s="6">
        <v>1532861491179226.3</v>
      </c>
      <c r="L92" s="6">
        <v>1618550044678577.5</v>
      </c>
      <c r="M92" s="6">
        <v>1689796175304664.5</v>
      </c>
      <c r="N92" s="6">
        <v>1767220663270598</v>
      </c>
      <c r="O92" s="6">
        <v>1767220663272180</v>
      </c>
      <c r="P92" s="6">
        <v>1767220663270834.8</v>
      </c>
      <c r="Q92" s="6">
        <v>1767220663270834.8</v>
      </c>
      <c r="R92" s="6">
        <v>1767220663270836.3</v>
      </c>
      <c r="S92" s="6">
        <v>1767220663271019.5</v>
      </c>
      <c r="T92" s="6">
        <v>1767660824356699.8</v>
      </c>
      <c r="U92" s="6">
        <v>1767660825025613</v>
      </c>
      <c r="V92" s="6">
        <v>1796213258984984.3</v>
      </c>
      <c r="W92" s="6">
        <v>1824765692944356</v>
      </c>
      <c r="X92" s="6">
        <v>2369990054734435.5</v>
      </c>
      <c r="Y92" s="6">
        <v>2405155952113050.5</v>
      </c>
      <c r="Z92" s="6">
        <v>2440321849491665</v>
      </c>
      <c r="AA92" s="6">
        <v>2475487746870280</v>
      </c>
      <c r="AB92" s="6">
        <v>2510653644248894.5</v>
      </c>
      <c r="AC92" s="6">
        <v>2545819541627509.5</v>
      </c>
      <c r="AD92" s="6">
        <v>2580985439006124</v>
      </c>
      <c r="AE92" s="6">
        <v>2616151336384739</v>
      </c>
      <c r="AF92" s="6">
        <v>2651317233763354</v>
      </c>
      <c r="AG92" s="6">
        <v>2686483131141968.5</v>
      </c>
      <c r="AH92" s="6">
        <v>2721649028520583</v>
      </c>
      <c r="AI92" s="6">
        <v>2756814925899198</v>
      </c>
      <c r="AJ92" s="6">
        <v>2791980823277812.5</v>
      </c>
      <c r="AK92" s="6">
        <v>2827146720656427</v>
      </c>
      <c r="AL92" s="28"/>
      <c r="AM92" s="28"/>
      <c r="AN92" s="28"/>
    </row>
    <row r="93" spans="1:40" x14ac:dyDescent="0.25">
      <c r="A93" t="s">
        <v>50</v>
      </c>
      <c r="B93" s="6">
        <v>4326848291386419</v>
      </c>
      <c r="C93" s="6">
        <v>5213345832841713</v>
      </c>
      <c r="D93" s="6">
        <v>5216200900458616</v>
      </c>
      <c r="E93" s="6">
        <v>5220007657247374</v>
      </c>
      <c r="F93" s="6">
        <v>5223814414036101</v>
      </c>
      <c r="G93" s="6">
        <v>5226669484688033</v>
      </c>
      <c r="H93" s="6">
        <v>5229935725998125</v>
      </c>
      <c r="I93" s="6">
        <v>5229761834701390</v>
      </c>
      <c r="J93" s="6">
        <v>5227139843291874</v>
      </c>
      <c r="K93" s="6">
        <v>5224178426852579</v>
      </c>
      <c r="L93" s="6">
        <v>5221285522534801</v>
      </c>
      <c r="M93" s="6">
        <v>5236920344853167</v>
      </c>
      <c r="N93" s="6">
        <v>5247395886991107</v>
      </c>
      <c r="O93" s="6">
        <v>5247395926508442</v>
      </c>
      <c r="P93" s="6">
        <v>5247395926506962</v>
      </c>
      <c r="Q93" s="6">
        <v>5247395926506892</v>
      </c>
      <c r="R93" s="6">
        <v>5247395926507024</v>
      </c>
      <c r="S93" s="6">
        <v>5247395926506998</v>
      </c>
      <c r="T93" s="6">
        <v>5247395926482008</v>
      </c>
      <c r="U93" s="6">
        <v>5247395926466757</v>
      </c>
      <c r="V93" s="6">
        <v>5249237388573564</v>
      </c>
      <c r="W93" s="6">
        <v>5251078850680372</v>
      </c>
      <c r="X93" s="6">
        <v>279553609494559</v>
      </c>
      <c r="Y93" s="6">
        <v>281648619702295</v>
      </c>
      <c r="Z93" s="6">
        <v>283743629910030</v>
      </c>
      <c r="AA93" s="6">
        <v>285838640117767</v>
      </c>
      <c r="AB93" s="6">
        <v>287933650325504</v>
      </c>
      <c r="AC93" s="6">
        <v>290028660533240</v>
      </c>
      <c r="AD93" s="6">
        <v>292123670740976</v>
      </c>
      <c r="AE93" s="6">
        <v>294218680948712</v>
      </c>
      <c r="AF93" s="6">
        <v>296313691156448</v>
      </c>
      <c r="AG93" s="6">
        <v>298408701364185</v>
      </c>
      <c r="AH93" s="6">
        <v>300503711571921</v>
      </c>
      <c r="AI93" s="6">
        <v>302598721779657</v>
      </c>
      <c r="AJ93" s="6">
        <v>304693731987393</v>
      </c>
      <c r="AK93" s="6">
        <v>306788742195129</v>
      </c>
      <c r="AL93" s="28"/>
      <c r="AM93" s="28"/>
      <c r="AN93" s="28"/>
    </row>
    <row r="94" spans="1:40" x14ac:dyDescent="0.25">
      <c r="A94" t="s">
        <v>21</v>
      </c>
      <c r="B94" s="6">
        <v>254910438739470.88</v>
      </c>
      <c r="C94" s="6">
        <v>264529700564267.25</v>
      </c>
      <c r="D94" s="6">
        <v>271744146996592.16</v>
      </c>
      <c r="E94" s="6">
        <v>281363408821388.63</v>
      </c>
      <c r="F94" s="6">
        <v>290982670646185.13</v>
      </c>
      <c r="G94" s="6">
        <v>298197117078510.06</v>
      </c>
      <c r="H94" s="6">
        <v>307816378903306.38</v>
      </c>
      <c r="I94" s="6">
        <v>319840456120574.31</v>
      </c>
      <c r="J94" s="6">
        <v>329459717945370.81</v>
      </c>
      <c r="K94" s="6">
        <v>339078979770167.19</v>
      </c>
      <c r="L94" s="6">
        <v>348698241594963.63</v>
      </c>
      <c r="M94" s="6">
        <v>360722319067142</v>
      </c>
      <c r="N94" s="6">
        <v>370341580891938.38</v>
      </c>
      <c r="O94" s="6">
        <v>370341580891938.38</v>
      </c>
      <c r="P94" s="6">
        <v>370341580891938.38</v>
      </c>
      <c r="Q94" s="6">
        <v>370341580891938.38</v>
      </c>
      <c r="R94" s="6">
        <v>370341580891938.38</v>
      </c>
      <c r="S94" s="6">
        <v>370341580891938.38</v>
      </c>
      <c r="T94" s="6">
        <v>370341580891938.38</v>
      </c>
      <c r="U94" s="6">
        <v>370341580891938.38</v>
      </c>
      <c r="V94" s="6">
        <v>374058113887080.88</v>
      </c>
      <c r="W94" s="6">
        <v>377774646882223.38</v>
      </c>
      <c r="X94" s="6">
        <v>761111818487367.38</v>
      </c>
      <c r="Y94" s="6">
        <v>767309485800100.75</v>
      </c>
      <c r="Z94" s="6">
        <v>773507153112834.13</v>
      </c>
      <c r="AA94" s="6">
        <v>779704820425567.63</v>
      </c>
      <c r="AB94" s="6">
        <v>785902487738301</v>
      </c>
      <c r="AC94" s="6">
        <v>792100155051034.5</v>
      </c>
      <c r="AD94" s="6">
        <v>798297822363767.88</v>
      </c>
      <c r="AE94" s="6">
        <v>804495489676501.38</v>
      </c>
      <c r="AF94" s="6">
        <v>810693156989234.88</v>
      </c>
      <c r="AG94" s="6">
        <v>816890824301968.25</v>
      </c>
      <c r="AH94" s="6">
        <v>823088491614701.63</v>
      </c>
      <c r="AI94" s="6">
        <v>829286158927435.13</v>
      </c>
      <c r="AJ94" s="6">
        <v>835483826240168.63</v>
      </c>
      <c r="AK94" s="6">
        <v>841681493552902</v>
      </c>
      <c r="AL94" s="28"/>
      <c r="AM94" s="28"/>
      <c r="AN94" s="28"/>
    </row>
    <row r="95" spans="1:40" x14ac:dyDescent="0.25">
      <c r="A95" t="s">
        <v>160</v>
      </c>
      <c r="B95" s="6">
        <v>520738999769099.75</v>
      </c>
      <c r="C95" s="6">
        <v>531207483089390.5</v>
      </c>
      <c r="D95" s="6">
        <v>539058845648962.38</v>
      </c>
      <c r="E95" s="6">
        <v>549527328969252.63</v>
      </c>
      <c r="F95" s="6">
        <v>559995812289544.19</v>
      </c>
      <c r="G95" s="6">
        <v>567847174849116</v>
      </c>
      <c r="H95" s="6">
        <v>578315658169406.63</v>
      </c>
      <c r="I95" s="6">
        <v>591401262250416.63</v>
      </c>
      <c r="J95" s="6">
        <v>601869745570706.75</v>
      </c>
      <c r="K95" s="6">
        <v>612338228890998.5</v>
      </c>
      <c r="L95" s="6">
        <v>622806712211289</v>
      </c>
      <c r="M95" s="6">
        <v>635892316569713.88</v>
      </c>
      <c r="N95" s="6">
        <v>646360799890004.5</v>
      </c>
      <c r="O95" s="6">
        <v>646360799890004.5</v>
      </c>
      <c r="P95" s="6">
        <v>646360799890004.5</v>
      </c>
      <c r="Q95" s="6">
        <v>646360799890004.5</v>
      </c>
      <c r="R95" s="6">
        <v>646360799890004.5</v>
      </c>
      <c r="S95" s="6">
        <v>646360799890004.75</v>
      </c>
      <c r="T95" s="6">
        <v>646360799890004.88</v>
      </c>
      <c r="U95" s="6">
        <v>646360799890005.25</v>
      </c>
      <c r="V95" s="6">
        <v>650405441191759.63</v>
      </c>
      <c r="W95" s="6">
        <v>654450082493514</v>
      </c>
      <c r="X95" s="6">
        <v>658494723795268.5</v>
      </c>
      <c r="Y95" s="6">
        <v>662539365097022.88</v>
      </c>
      <c r="Z95" s="6">
        <v>666584006398777.25</v>
      </c>
      <c r="AA95" s="6">
        <v>670628647700531.75</v>
      </c>
      <c r="AB95" s="6">
        <v>674673289002286.13</v>
      </c>
      <c r="AC95" s="6">
        <v>678717930304040.5</v>
      </c>
      <c r="AD95" s="6">
        <v>682762571605795</v>
      </c>
      <c r="AE95" s="6">
        <v>686807212907549.38</v>
      </c>
      <c r="AF95" s="6">
        <v>690851854209303.75</v>
      </c>
      <c r="AG95" s="6">
        <v>694896495511058.25</v>
      </c>
      <c r="AH95" s="6">
        <v>698941136812812.75</v>
      </c>
      <c r="AI95" s="6">
        <v>702985778114567.13</v>
      </c>
      <c r="AJ95" s="6">
        <v>707030419416321.5</v>
      </c>
      <c r="AK95" s="6">
        <v>711075060718076</v>
      </c>
      <c r="AL95" s="28"/>
    </row>
    <row r="96" spans="1:40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 x14ac:dyDescent="0.25">
      <c r="A97" t="s">
        <v>240</v>
      </c>
      <c r="B97" s="14">
        <v>2015</v>
      </c>
      <c r="C97">
        <v>2016</v>
      </c>
      <c r="D97" s="14">
        <v>2017</v>
      </c>
      <c r="E97">
        <v>2018</v>
      </c>
      <c r="F97" s="14">
        <v>2019</v>
      </c>
      <c r="G97">
        <v>2020</v>
      </c>
      <c r="H97" s="14">
        <v>2021</v>
      </c>
      <c r="I97">
        <v>2022</v>
      </c>
      <c r="J97" s="14">
        <v>2023</v>
      </c>
      <c r="K97">
        <v>2024</v>
      </c>
      <c r="L97" s="14">
        <v>2025</v>
      </c>
      <c r="M97">
        <v>2026</v>
      </c>
      <c r="N97" s="14">
        <v>2027</v>
      </c>
      <c r="O97">
        <v>2028</v>
      </c>
      <c r="P97" s="14">
        <v>2029</v>
      </c>
      <c r="Q97">
        <v>2030</v>
      </c>
      <c r="R97" s="14">
        <v>2031</v>
      </c>
      <c r="S97">
        <v>2032</v>
      </c>
      <c r="T97" s="14">
        <v>2033</v>
      </c>
      <c r="U97">
        <v>2034</v>
      </c>
      <c r="V97" s="14">
        <v>2035</v>
      </c>
      <c r="W97">
        <v>2036</v>
      </c>
      <c r="X97" s="14">
        <v>2037</v>
      </c>
      <c r="Y97">
        <v>2038</v>
      </c>
      <c r="Z97" s="14">
        <v>2039</v>
      </c>
      <c r="AA97">
        <v>2040</v>
      </c>
      <c r="AB97" s="14">
        <v>2041</v>
      </c>
      <c r="AC97">
        <v>2042</v>
      </c>
      <c r="AD97" s="14">
        <v>2043</v>
      </c>
      <c r="AE97">
        <v>2044</v>
      </c>
      <c r="AF97" s="14">
        <v>2045</v>
      </c>
      <c r="AG97">
        <v>2046</v>
      </c>
      <c r="AH97" s="14">
        <v>2047</v>
      </c>
      <c r="AI97">
        <v>2048</v>
      </c>
      <c r="AJ97" s="14">
        <v>2049</v>
      </c>
      <c r="AK97">
        <v>2050</v>
      </c>
      <c r="AL97" s="28"/>
    </row>
    <row r="98" spans="1:38" x14ac:dyDescent="0.25">
      <c r="A98" t="s">
        <v>92</v>
      </c>
      <c r="B98" s="34"/>
      <c r="C98" s="16">
        <v>214970041633341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 x14ac:dyDescent="0.25">
      <c r="A99" t="s">
        <v>21</v>
      </c>
      <c r="B99" s="34"/>
      <c r="C99" s="6">
        <v>559645823488870.31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 x14ac:dyDescent="0.25">
      <c r="A100" t="s">
        <v>50</v>
      </c>
      <c r="B100" s="34"/>
      <c r="C100" s="16">
        <v>5322606663615961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 x14ac:dyDescent="0.25">
      <c r="A101" t="s">
        <v>18</v>
      </c>
      <c r="B101" s="34"/>
      <c r="C101" s="6">
        <v>133957268252170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 x14ac:dyDescent="0.25">
      <c r="A102" t="s">
        <v>16</v>
      </c>
      <c r="B102" s="34"/>
      <c r="C102" s="6">
        <v>1062651798807840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 x14ac:dyDescent="0.25">
      <c r="A103" t="s">
        <v>160</v>
      </c>
      <c r="B103" s="34"/>
      <c r="C103" s="6">
        <v>806043964402453.25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 x14ac:dyDescent="0.25">
      <c r="A105" t="s">
        <v>241</v>
      </c>
      <c r="B105" s="14">
        <v>2015</v>
      </c>
      <c r="C105">
        <v>2016</v>
      </c>
      <c r="D105" s="14">
        <v>2017</v>
      </c>
      <c r="E105">
        <v>2018</v>
      </c>
      <c r="F105" s="14">
        <v>2019</v>
      </c>
      <c r="G105">
        <v>2020</v>
      </c>
      <c r="H105" s="14">
        <v>2021</v>
      </c>
      <c r="I105">
        <v>2022</v>
      </c>
      <c r="J105" s="14">
        <v>2023</v>
      </c>
      <c r="K105">
        <v>2024</v>
      </c>
      <c r="L105" s="14">
        <v>2025</v>
      </c>
      <c r="M105">
        <v>2026</v>
      </c>
      <c r="N105" s="14">
        <v>2027</v>
      </c>
      <c r="O105">
        <v>2028</v>
      </c>
      <c r="P105" s="14">
        <v>2029</v>
      </c>
      <c r="Q105">
        <v>2030</v>
      </c>
      <c r="R105" s="14">
        <v>2031</v>
      </c>
      <c r="S105">
        <v>2032</v>
      </c>
      <c r="T105" s="14">
        <v>2033</v>
      </c>
      <c r="U105">
        <v>2034</v>
      </c>
      <c r="V105" s="14"/>
      <c r="X105" s="14"/>
      <c r="Z105" s="14"/>
      <c r="AB105" s="14"/>
      <c r="AD105" s="14"/>
      <c r="AF105" s="14"/>
      <c r="AH105" s="14"/>
      <c r="AJ105" s="14"/>
      <c r="AL105" s="28"/>
    </row>
    <row r="106" spans="1:38" x14ac:dyDescent="0.25">
      <c r="A106" t="s">
        <v>92</v>
      </c>
      <c r="B106" s="6">
        <v>213184367553679.44</v>
      </c>
      <c r="C106" s="6">
        <v>217507409816137.09</v>
      </c>
      <c r="D106" s="6">
        <v>221005295317185.03</v>
      </c>
      <c r="E106" s="6">
        <v>225677211392449.03</v>
      </c>
      <c r="F106" s="6">
        <v>230333103798666.94</v>
      </c>
      <c r="G106" s="6">
        <v>233837269154511.41</v>
      </c>
      <c r="H106" s="6">
        <v>238505576245143.69</v>
      </c>
      <c r="I106" s="6">
        <v>244332472874965.81</v>
      </c>
      <c r="J106" s="6">
        <v>248995363350934.06</v>
      </c>
      <c r="K106" s="6">
        <v>253658178945602.59</v>
      </c>
      <c r="L106" s="6">
        <v>258314683332748.53</v>
      </c>
      <c r="M106" s="6">
        <v>264140264661869.91</v>
      </c>
      <c r="N106" s="6">
        <v>268802336762112.69</v>
      </c>
      <c r="O106" s="6">
        <v>268802336762193.31</v>
      </c>
      <c r="P106" s="6">
        <v>268802336762125</v>
      </c>
      <c r="Q106" s="6">
        <v>268802336762125.06</v>
      </c>
      <c r="R106" s="6">
        <v>268802336762125.13</v>
      </c>
      <c r="S106" s="6">
        <v>268802336762134.53</v>
      </c>
      <c r="T106" s="6">
        <v>268802336774465.81</v>
      </c>
      <c r="U106" s="6">
        <v>268802336809096.31</v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28"/>
    </row>
    <row r="107" spans="1:38" x14ac:dyDescent="0.25">
      <c r="A107" t="s">
        <v>18</v>
      </c>
      <c r="B107" s="6">
        <v>76925907346658.594</v>
      </c>
      <c r="C107" s="6">
        <v>80284491865121.25</v>
      </c>
      <c r="D107" s="6">
        <v>83872232769746.938</v>
      </c>
      <c r="E107" s="6">
        <v>87638514498558.063</v>
      </c>
      <c r="F107" s="6">
        <v>90883259376576.188</v>
      </c>
      <c r="G107" s="6">
        <v>94867279324941.063</v>
      </c>
      <c r="H107" s="6">
        <v>98858702032356.703</v>
      </c>
      <c r="I107" s="6">
        <v>104011624182468.22</v>
      </c>
      <c r="J107" s="6">
        <v>109796160218969.55</v>
      </c>
      <c r="K107" s="6">
        <v>115390637935322.19</v>
      </c>
      <c r="L107" s="6">
        <v>121131021122073.28</v>
      </c>
      <c r="M107" s="6">
        <v>127247171005187.09</v>
      </c>
      <c r="N107" s="6">
        <v>132558677197738.61</v>
      </c>
      <c r="O107" s="6">
        <v>138045867876744.14</v>
      </c>
      <c r="P107" s="6">
        <v>144060324067552.31</v>
      </c>
      <c r="Q107" s="6">
        <v>149740072621699.88</v>
      </c>
      <c r="R107" s="6">
        <v>155813478696712.63</v>
      </c>
      <c r="S107" s="6">
        <v>159913907989705.97</v>
      </c>
      <c r="T107" s="6">
        <v>164256049343457.31</v>
      </c>
      <c r="U107" s="6">
        <v>168391061959132.53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28"/>
    </row>
    <row r="108" spans="1:38" s="31" customFormat="1" x14ac:dyDescent="0.25">
      <c r="A108" s="31" t="s">
        <v>16</v>
      </c>
      <c r="B108" s="6">
        <v>105352300733372</v>
      </c>
      <c r="C108" s="6">
        <v>109145746025780.55</v>
      </c>
      <c r="D108" s="6">
        <v>117184608009485.16</v>
      </c>
      <c r="E108" s="6">
        <v>124894449439951.5</v>
      </c>
      <c r="F108" s="6">
        <v>133683088585999.95</v>
      </c>
      <c r="G108" s="6">
        <v>142144509652225.56</v>
      </c>
      <c r="H108" s="6">
        <v>151287090030838.09</v>
      </c>
      <c r="I108" s="6">
        <v>160065956775713.28</v>
      </c>
      <c r="J108" s="6">
        <v>169352012394263.84</v>
      </c>
      <c r="K108" s="6">
        <v>178501962259885.09</v>
      </c>
      <c r="L108" s="6">
        <v>188031945834351.22</v>
      </c>
      <c r="M108" s="6">
        <v>192800404832230.75</v>
      </c>
      <c r="N108" s="6">
        <v>197935135220615.5</v>
      </c>
      <c r="O108" s="6">
        <v>198480049265773.59</v>
      </c>
      <c r="P108" s="6">
        <v>199024963310839.03</v>
      </c>
      <c r="Q108" s="6">
        <v>199805490531052.47</v>
      </c>
      <c r="R108" s="6">
        <v>199805490531053.47</v>
      </c>
      <c r="S108" s="6">
        <v>199805490531064</v>
      </c>
      <c r="T108" s="6">
        <v>199831583739431.69</v>
      </c>
      <c r="U108" s="6">
        <v>199831583779084.97</v>
      </c>
      <c r="V108" s="35" t="s">
        <v>242</v>
      </c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</row>
    <row r="109" spans="1:38" s="31" customFormat="1" x14ac:dyDescent="0.25">
      <c r="A109" s="31" t="s">
        <v>21</v>
      </c>
      <c r="B109" s="6">
        <v>295116122924603.06</v>
      </c>
      <c r="C109" s="6">
        <v>301537882304807.13</v>
      </c>
      <c r="D109" s="6">
        <v>306354201882504.31</v>
      </c>
      <c r="E109" s="6">
        <v>312775961262708.19</v>
      </c>
      <c r="F109" s="6">
        <v>319197720642912.5</v>
      </c>
      <c r="G109" s="6">
        <v>324014040220609.69</v>
      </c>
      <c r="H109" s="6">
        <v>330435799600813.69</v>
      </c>
      <c r="I109" s="6">
        <v>338462998783524.69</v>
      </c>
      <c r="J109" s="6">
        <v>344884758163728.5</v>
      </c>
      <c r="K109" s="6">
        <v>351306517543932.81</v>
      </c>
      <c r="L109" s="6">
        <v>357728276924136.81</v>
      </c>
      <c r="M109" s="6">
        <v>365755476277024.44</v>
      </c>
      <c r="N109" s="6">
        <v>372177235657228.38</v>
      </c>
      <c r="O109" s="6">
        <v>372177235657228.38</v>
      </c>
      <c r="P109" s="6">
        <v>372177235657228.38</v>
      </c>
      <c r="Q109" s="6">
        <v>372177235657228.38</v>
      </c>
      <c r="R109" s="6">
        <v>372177235657228.44</v>
      </c>
      <c r="S109" s="6">
        <v>372177235657228.44</v>
      </c>
      <c r="T109" s="6">
        <v>372177235657228.5</v>
      </c>
      <c r="U109" s="6">
        <v>372177235657228.63</v>
      </c>
      <c r="V109"/>
      <c r="W109"/>
      <c r="X109"/>
      <c r="Y109"/>
      <c r="Z109"/>
      <c r="AA109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36"/>
    </row>
    <row r="110" spans="1:38" s="31" customFormat="1" x14ac:dyDescent="0.25">
      <c r="A110" s="31" t="s">
        <v>50</v>
      </c>
      <c r="B110" s="6">
        <v>109260830774248</v>
      </c>
      <c r="C110" s="6">
        <v>127778229724655.06</v>
      </c>
      <c r="D110" s="6">
        <v>128111853947820.39</v>
      </c>
      <c r="E110" s="6">
        <v>128290176615534.63</v>
      </c>
      <c r="F110" s="6">
        <v>128798469420519.75</v>
      </c>
      <c r="G110" s="6">
        <v>129137297718201.08</v>
      </c>
      <c r="H110" s="6">
        <v>129449632585042.42</v>
      </c>
      <c r="I110" s="6">
        <v>129718071270008.27</v>
      </c>
      <c r="J110" s="6">
        <v>131743644293823.3</v>
      </c>
      <c r="K110" s="6">
        <v>132081843837167.58</v>
      </c>
      <c r="L110" s="6">
        <v>132420913104964.06</v>
      </c>
      <c r="M110" s="6">
        <v>133015110916267.94</v>
      </c>
      <c r="N110" s="6">
        <v>133367138077533.67</v>
      </c>
      <c r="O110" s="6">
        <v>133920116324123.38</v>
      </c>
      <c r="P110" s="6">
        <v>134137750711643.72</v>
      </c>
      <c r="Q110" s="6">
        <v>134355385099210.09</v>
      </c>
      <c r="R110" s="6">
        <v>134532673379983.59</v>
      </c>
      <c r="S110" s="6">
        <v>134532673379979.55</v>
      </c>
      <c r="T110" s="6">
        <v>134532673352219.05</v>
      </c>
      <c r="U110" s="6">
        <v>134532673362557.28</v>
      </c>
      <c r="V110"/>
      <c r="W110"/>
      <c r="X110"/>
      <c r="Y110"/>
      <c r="Z110"/>
      <c r="AA110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36"/>
    </row>
    <row r="111" spans="1:38" ht="14.1" customHeight="1" x14ac:dyDescent="0.25">
      <c r="A111" t="s">
        <v>160</v>
      </c>
      <c r="B111" s="6">
        <v>274836481313062.75</v>
      </c>
      <c r="C111" s="6">
        <v>275205594693457</v>
      </c>
      <c r="D111" s="6">
        <v>311000982356323.06</v>
      </c>
      <c r="E111" s="6">
        <v>320106381526837.13</v>
      </c>
      <c r="F111" s="6">
        <v>361766670815284.69</v>
      </c>
      <c r="G111" s="6">
        <v>387610260666459.31</v>
      </c>
      <c r="H111" s="6">
        <v>414897323249881.81</v>
      </c>
      <c r="I111" s="6">
        <v>440473170403118.81</v>
      </c>
      <c r="J111" s="6">
        <v>467648996648305.06</v>
      </c>
      <c r="K111" s="6">
        <v>494824822738731.63</v>
      </c>
      <c r="L111" s="6">
        <v>523522374805089.56</v>
      </c>
      <c r="M111" s="6">
        <v>538348367003474.75</v>
      </c>
      <c r="N111" s="6">
        <v>554774338302099.25</v>
      </c>
      <c r="O111" s="6">
        <v>554774338302114</v>
      </c>
      <c r="P111" s="6">
        <v>554774338302099.06</v>
      </c>
      <c r="Q111" s="6">
        <v>554774338302098.88</v>
      </c>
      <c r="R111" s="6">
        <v>554774338302099</v>
      </c>
      <c r="S111" s="6">
        <v>554774338302100.88</v>
      </c>
      <c r="T111" s="6">
        <v>555044286771801.81</v>
      </c>
      <c r="U111" s="6">
        <v>555044286771574.5</v>
      </c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41" s="5" customFormat="1" x14ac:dyDescent="0.25">
      <c r="A113" s="5" t="s">
        <v>243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</row>
    <row r="114" spans="1:41" x14ac:dyDescent="0.25">
      <c r="A114" t="s">
        <v>244</v>
      </c>
      <c r="B114" t="s">
        <v>245</v>
      </c>
      <c r="C114" t="s">
        <v>203</v>
      </c>
      <c r="D114">
        <v>2015</v>
      </c>
      <c r="E114">
        <v>2016</v>
      </c>
      <c r="F114">
        <v>2017</v>
      </c>
      <c r="G114">
        <v>2018</v>
      </c>
      <c r="H114">
        <v>2019</v>
      </c>
      <c r="I114">
        <v>2020</v>
      </c>
      <c r="J114">
        <v>2021</v>
      </c>
      <c r="K114">
        <v>2022</v>
      </c>
      <c r="L114">
        <v>2023</v>
      </c>
      <c r="M114">
        <v>2024</v>
      </c>
      <c r="N114">
        <v>2025</v>
      </c>
      <c r="O114">
        <v>2026</v>
      </c>
      <c r="P114">
        <v>2027</v>
      </c>
      <c r="Q114">
        <v>2028</v>
      </c>
      <c r="R114">
        <v>2029</v>
      </c>
      <c r="S114">
        <v>2030</v>
      </c>
      <c r="T114">
        <v>2031</v>
      </c>
      <c r="U114">
        <v>2032</v>
      </c>
      <c r="V114">
        <v>2033</v>
      </c>
      <c r="W114">
        <v>2034</v>
      </c>
      <c r="X114">
        <v>2035</v>
      </c>
      <c r="Y114">
        <v>2036</v>
      </c>
      <c r="Z114">
        <v>2037</v>
      </c>
      <c r="AA114">
        <v>2038</v>
      </c>
      <c r="AB114">
        <v>2039</v>
      </c>
      <c r="AC114">
        <v>2040</v>
      </c>
      <c r="AD114">
        <v>2041</v>
      </c>
      <c r="AE114">
        <v>2042</v>
      </c>
      <c r="AF114">
        <v>2043</v>
      </c>
      <c r="AG114">
        <v>2044</v>
      </c>
      <c r="AH114">
        <v>2045</v>
      </c>
      <c r="AI114">
        <v>2046</v>
      </c>
      <c r="AJ114">
        <v>2047</v>
      </c>
      <c r="AK114">
        <v>2048</v>
      </c>
      <c r="AL114">
        <v>2049</v>
      </c>
      <c r="AM114">
        <v>2050</v>
      </c>
    </row>
    <row r="115" spans="1:41" x14ac:dyDescent="0.25">
      <c r="A115" t="s">
        <v>81</v>
      </c>
      <c r="B115" t="s">
        <v>246</v>
      </c>
      <c r="C115" t="s">
        <v>2</v>
      </c>
      <c r="D115" s="6">
        <v>6583680974055.0596</v>
      </c>
      <c r="E115" s="6">
        <v>7894860867592.5732</v>
      </c>
      <c r="F115" s="6">
        <v>6472620297733.6387</v>
      </c>
      <c r="G115" s="6">
        <v>5423296671157.3047</v>
      </c>
      <c r="H115" s="6">
        <v>4360548652004.9922</v>
      </c>
      <c r="I115" s="6">
        <v>2944228135010.8281</v>
      </c>
      <c r="J115" s="6">
        <v>2032700960593.9714</v>
      </c>
      <c r="K115" s="6">
        <v>2223779189247.0747</v>
      </c>
      <c r="L115" s="6">
        <v>2278465162635.6011</v>
      </c>
      <c r="M115" s="6">
        <v>2387693697198.7095</v>
      </c>
      <c r="N115" s="6">
        <v>2485910902312.7949</v>
      </c>
      <c r="O115" s="6">
        <v>2622446572696.8818</v>
      </c>
      <c r="P115" s="6">
        <v>3058211857414.8081</v>
      </c>
      <c r="Q115" s="6">
        <v>3058191969122.062</v>
      </c>
      <c r="R115" s="6">
        <v>3058191997032.7529</v>
      </c>
      <c r="S115" s="6">
        <v>3058191992688.4292</v>
      </c>
      <c r="T115" s="6">
        <v>3058191992682.6353</v>
      </c>
      <c r="U115" s="6">
        <v>3058191992676.2891</v>
      </c>
      <c r="V115" s="6">
        <v>3058191969142.002</v>
      </c>
      <c r="W115" s="6">
        <v>3058191969353.8389</v>
      </c>
      <c r="X115" s="6">
        <v>3129076224510.0425</v>
      </c>
      <c r="Y115" s="6">
        <v>3199960479666.2461</v>
      </c>
      <c r="Z115" s="6">
        <v>3270844734822.4497</v>
      </c>
      <c r="AA115" s="6">
        <v>3341728989978.6533</v>
      </c>
      <c r="AB115" s="6">
        <v>3412613245134.8569</v>
      </c>
      <c r="AC115" s="6">
        <v>3483497500291.0605</v>
      </c>
      <c r="AD115" s="6">
        <v>3554381755447.2642</v>
      </c>
      <c r="AE115" s="6">
        <v>3625266010603.4678</v>
      </c>
      <c r="AF115" s="6">
        <v>3696150265759.6714</v>
      </c>
      <c r="AG115" s="6">
        <v>3767034520915.875</v>
      </c>
      <c r="AH115" s="6">
        <v>3837918776072.0786</v>
      </c>
      <c r="AI115" s="6">
        <v>3908803031228.2822</v>
      </c>
      <c r="AJ115" s="6">
        <v>3979687286384.4858</v>
      </c>
      <c r="AK115" s="6">
        <v>4050571541540.6895</v>
      </c>
      <c r="AL115" s="6">
        <v>4121455796696.8931</v>
      </c>
      <c r="AM115" s="6">
        <v>4192340051853.0967</v>
      </c>
      <c r="AN115" s="28"/>
      <c r="AO115" s="28"/>
    </row>
    <row r="116" spans="1:41" x14ac:dyDescent="0.25">
      <c r="A116" t="s">
        <v>221</v>
      </c>
      <c r="B116" t="s">
        <v>247</v>
      </c>
      <c r="C116" t="s">
        <v>2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28"/>
      <c r="AO116" s="28"/>
    </row>
    <row r="117" spans="1:41" x14ac:dyDescent="0.25">
      <c r="A117" t="s">
        <v>170</v>
      </c>
      <c r="B117" t="s">
        <v>248</v>
      </c>
      <c r="C117" t="s">
        <v>2</v>
      </c>
      <c r="D117" s="6">
        <v>4781006421635.2217</v>
      </c>
      <c r="E117" s="6">
        <v>5733172772894.6074</v>
      </c>
      <c r="F117" s="6">
        <v>4700355216211.333</v>
      </c>
      <c r="G117" s="6">
        <v>3938346392149.9473</v>
      </c>
      <c r="H117" s="6">
        <v>3166588902051.2446</v>
      </c>
      <c r="I117" s="6">
        <v>2138070431376.9111</v>
      </c>
      <c r="J117" s="6">
        <v>1476128078526.5745</v>
      </c>
      <c r="K117" s="6">
        <v>1614887268381.8042</v>
      </c>
      <c r="L117" s="6">
        <v>1654599701437.7578</v>
      </c>
      <c r="M117" s="6">
        <v>1733920422965.7295</v>
      </c>
      <c r="N117" s="6">
        <v>1805244821917.625</v>
      </c>
      <c r="O117" s="6">
        <v>1904395725410.8308</v>
      </c>
      <c r="P117" s="6">
        <v>2220844325027.4204</v>
      </c>
      <c r="Q117" s="6">
        <v>2220829882338.6401</v>
      </c>
      <c r="R117" s="6">
        <v>2220829902607.1182</v>
      </c>
      <c r="S117" s="6">
        <v>2220829899452.3115</v>
      </c>
      <c r="T117" s="6">
        <v>2220829899448.104</v>
      </c>
      <c r="U117" s="6">
        <v>2220829899443.4956</v>
      </c>
      <c r="V117" s="6">
        <v>2220829882353.1206</v>
      </c>
      <c r="W117" s="6">
        <v>2220829882506.9541</v>
      </c>
      <c r="X117" s="6">
        <v>2272305353513.2446</v>
      </c>
      <c r="Y117" s="6">
        <v>2323780824519.5352</v>
      </c>
      <c r="Z117" s="6">
        <v>2375256295525.8257</v>
      </c>
      <c r="AA117" s="6">
        <v>2426731766532.1162</v>
      </c>
      <c r="AB117" s="6">
        <v>2478207237538.4067</v>
      </c>
      <c r="AC117" s="6">
        <v>2529682708544.6973</v>
      </c>
      <c r="AD117" s="6">
        <v>2581158179550.9878</v>
      </c>
      <c r="AE117" s="6">
        <v>2632633650557.2783</v>
      </c>
      <c r="AF117" s="6">
        <v>2684109121563.5688</v>
      </c>
      <c r="AG117" s="6">
        <v>2735584592569.8594</v>
      </c>
      <c r="AH117" s="6">
        <v>2787060063576.1499</v>
      </c>
      <c r="AI117" s="6">
        <v>2838535534582.4404</v>
      </c>
      <c r="AJ117" s="6">
        <v>2890011005588.731</v>
      </c>
      <c r="AK117" s="6">
        <v>2941486476595.0215</v>
      </c>
      <c r="AL117" s="6">
        <v>2992961947601.312</v>
      </c>
      <c r="AM117" s="6">
        <v>3044437418607.6025</v>
      </c>
      <c r="AN117" s="28"/>
      <c r="AO117" s="28"/>
    </row>
    <row r="118" spans="1:41" x14ac:dyDescent="0.25">
      <c r="A118" t="s">
        <v>86</v>
      </c>
      <c r="B118" t="s">
        <v>249</v>
      </c>
      <c r="C118" t="s">
        <v>2</v>
      </c>
      <c r="D118" s="6">
        <v>25910660482496.516</v>
      </c>
      <c r="E118" s="6">
        <v>27429122064129.852</v>
      </c>
      <c r="F118" s="6">
        <v>28732229675491.582</v>
      </c>
      <c r="G118" s="6">
        <v>30510771260039.16</v>
      </c>
      <c r="H118" s="6">
        <v>32158538483734.09</v>
      </c>
      <c r="I118" s="6">
        <v>34047853784755.445</v>
      </c>
      <c r="J118" s="6">
        <v>36174617248801.453</v>
      </c>
      <c r="K118" s="6">
        <v>38067130045658.227</v>
      </c>
      <c r="L118" s="6">
        <v>40264302051543.695</v>
      </c>
      <c r="M118" s="6">
        <v>42389338057843.508</v>
      </c>
      <c r="N118" s="6">
        <v>44741034883864.688</v>
      </c>
      <c r="O118" s="6">
        <v>47102490423265.313</v>
      </c>
      <c r="P118" s="6">
        <v>49693479853932.094</v>
      </c>
      <c r="Q118" s="6">
        <v>49693479853965.586</v>
      </c>
      <c r="R118" s="6">
        <v>49693479853936.891</v>
      </c>
      <c r="S118" s="6">
        <v>49693479853938.039</v>
      </c>
      <c r="T118" s="6">
        <v>49693479853937.148</v>
      </c>
      <c r="U118" s="6">
        <v>49693479853940.664</v>
      </c>
      <c r="V118" s="6">
        <v>49755280117067.75</v>
      </c>
      <c r="W118" s="6">
        <v>49755280129296.867</v>
      </c>
      <c r="X118" s="6">
        <v>50618096318183.516</v>
      </c>
      <c r="Y118" s="6">
        <v>51480912507070.164</v>
      </c>
      <c r="Z118" s="6">
        <v>52343728695956.813</v>
      </c>
      <c r="AA118" s="6">
        <v>53206544884843.461</v>
      </c>
      <c r="AB118" s="6">
        <v>54069361073730.109</v>
      </c>
      <c r="AC118" s="6">
        <v>54932177262616.758</v>
      </c>
      <c r="AD118" s="6">
        <v>55794993451503.406</v>
      </c>
      <c r="AE118" s="6">
        <v>56657809640390.055</v>
      </c>
      <c r="AF118" s="6">
        <v>57520625829276.703</v>
      </c>
      <c r="AG118" s="6">
        <v>58383442018163.352</v>
      </c>
      <c r="AH118" s="6">
        <v>59246258207050</v>
      </c>
      <c r="AI118" s="6">
        <v>60109074395936.648</v>
      </c>
      <c r="AJ118" s="6">
        <v>60971890584823.297</v>
      </c>
      <c r="AK118" s="6">
        <v>61834706773709.945</v>
      </c>
      <c r="AL118" s="6">
        <v>62697522962596.594</v>
      </c>
      <c r="AM118" s="6">
        <v>63560339151483.242</v>
      </c>
      <c r="AN118" s="28"/>
      <c r="AO118" s="28"/>
    </row>
    <row r="119" spans="1:41" x14ac:dyDescent="0.25">
      <c r="A119" t="s">
        <v>172</v>
      </c>
      <c r="B119" t="s">
        <v>250</v>
      </c>
      <c r="C119" t="s">
        <v>2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28"/>
      <c r="AO119" s="28"/>
    </row>
    <row r="120" spans="1:41" x14ac:dyDescent="0.25">
      <c r="A120" t="s">
        <v>82</v>
      </c>
      <c r="B120" t="s">
        <v>251</v>
      </c>
      <c r="C120" t="s">
        <v>2</v>
      </c>
      <c r="D120" s="6">
        <v>3300002303347.5815</v>
      </c>
      <c r="E120" s="6">
        <v>3300002303349.104</v>
      </c>
      <c r="F120" s="6">
        <v>3300002303354.0522</v>
      </c>
      <c r="G120" s="6">
        <v>3300002303357.5791</v>
      </c>
      <c r="H120" s="6">
        <v>3300002303349.9409</v>
      </c>
      <c r="I120" s="6">
        <v>3300002303372.0371</v>
      </c>
      <c r="J120" s="6">
        <v>3300002303356.4468</v>
      </c>
      <c r="K120" s="6">
        <v>3300002303349.4912</v>
      </c>
      <c r="L120" s="6">
        <v>3300002303322.1113</v>
      </c>
      <c r="M120" s="6">
        <v>3300002303359.9214</v>
      </c>
      <c r="N120" s="6">
        <v>3300002303347.7783</v>
      </c>
      <c r="O120" s="6">
        <v>3300002303402.5034</v>
      </c>
      <c r="P120" s="6">
        <v>3300002303349.4409</v>
      </c>
      <c r="Q120" s="6">
        <v>3300002303440.1699</v>
      </c>
      <c r="R120" s="6">
        <v>3300002303438.8364</v>
      </c>
      <c r="S120" s="6">
        <v>3300002303352.9722</v>
      </c>
      <c r="T120" s="6">
        <v>3472876198225.2974</v>
      </c>
      <c r="U120" s="6">
        <v>3517879254497.9565</v>
      </c>
      <c r="V120" s="6">
        <v>3563805064579.8911</v>
      </c>
      <c r="W120" s="6">
        <v>3535572565591.0293</v>
      </c>
      <c r="X120" s="6">
        <v>3556988043979.1128</v>
      </c>
      <c r="Y120" s="6">
        <v>3578403522367.1963</v>
      </c>
      <c r="Z120" s="6">
        <v>3599819000755.2798</v>
      </c>
      <c r="AA120" s="6">
        <v>3621234479143.3633</v>
      </c>
      <c r="AB120" s="6">
        <v>3642649957531.4468</v>
      </c>
      <c r="AC120" s="6">
        <v>3664065435919.5303</v>
      </c>
      <c r="AD120" s="6">
        <v>3685480914307.6138</v>
      </c>
      <c r="AE120" s="6">
        <v>3706896392695.6973</v>
      </c>
      <c r="AF120" s="6">
        <v>3728311871083.7808</v>
      </c>
      <c r="AG120" s="6">
        <v>3749727349471.8643</v>
      </c>
      <c r="AH120" s="6">
        <v>3771142827859.9478</v>
      </c>
      <c r="AI120" s="6">
        <v>3792558306248.0313</v>
      </c>
      <c r="AJ120" s="6">
        <v>3813973784636.1147</v>
      </c>
      <c r="AK120" s="6">
        <v>3835389263024.1982</v>
      </c>
      <c r="AL120" s="6">
        <v>3856804741412.2817</v>
      </c>
      <c r="AM120" s="6">
        <v>3878220219800.3652</v>
      </c>
      <c r="AN120" s="28"/>
      <c r="AO120" s="28"/>
    </row>
    <row r="121" spans="1:41" x14ac:dyDescent="0.25">
      <c r="A121" t="s">
        <v>169</v>
      </c>
      <c r="B121" t="s">
        <v>252</v>
      </c>
      <c r="C121" t="s">
        <v>2</v>
      </c>
      <c r="D121" s="6">
        <v>15618576726505.389</v>
      </c>
      <c r="E121" s="6">
        <v>15974205200894.369</v>
      </c>
      <c r="F121" s="6">
        <v>16302109182455.715</v>
      </c>
      <c r="G121" s="6">
        <v>16606880631566.717</v>
      </c>
      <c r="H121" s="6">
        <v>16897404531272.555</v>
      </c>
      <c r="I121" s="6">
        <v>17179019691294.057</v>
      </c>
      <c r="J121" s="6">
        <v>17452715971596.15</v>
      </c>
      <c r="K121" s="6">
        <v>17716513652248.98</v>
      </c>
      <c r="L121" s="6">
        <v>17971402593217.477</v>
      </c>
      <c r="M121" s="6">
        <v>18217877724484.098</v>
      </c>
      <c r="N121" s="6">
        <v>18455939046048.848</v>
      </c>
      <c r="O121" s="6">
        <v>18687071347859.113</v>
      </c>
      <c r="P121" s="6">
        <v>18910779699932.434</v>
      </c>
      <c r="Q121" s="6">
        <v>19127559032251.27</v>
      </c>
      <c r="R121" s="6">
        <v>19337409344815.621</v>
      </c>
      <c r="S121" s="6">
        <v>19539835707643.027</v>
      </c>
      <c r="T121" s="6">
        <v>19736322910680.875</v>
      </c>
      <c r="U121" s="6">
        <v>19925881093964.242</v>
      </c>
      <c r="V121" s="6">
        <v>20108510257493.125</v>
      </c>
      <c r="W121" s="6">
        <v>20282725611320.137</v>
      </c>
      <c r="X121" s="6">
        <v>20492845885693.105</v>
      </c>
      <c r="Y121" s="6">
        <v>20702966160066.074</v>
      </c>
      <c r="Z121" s="6">
        <v>20913086434439.043</v>
      </c>
      <c r="AA121" s="6">
        <v>21123206708812.012</v>
      </c>
      <c r="AB121" s="6">
        <v>21333326983184.98</v>
      </c>
      <c r="AC121" s="6">
        <v>21543447257557.949</v>
      </c>
      <c r="AD121" s="6">
        <v>21753567531930.918</v>
      </c>
      <c r="AE121" s="6">
        <v>21963687806303.887</v>
      </c>
      <c r="AF121" s="6">
        <v>22173808080676.855</v>
      </c>
      <c r="AG121" s="6">
        <v>22383928355049.824</v>
      </c>
      <c r="AH121" s="6">
        <v>22594048629422.793</v>
      </c>
      <c r="AI121" s="6">
        <v>22804168903795.762</v>
      </c>
      <c r="AJ121" s="6">
        <v>23014289178168.73</v>
      </c>
      <c r="AK121" s="6">
        <v>23224409452541.699</v>
      </c>
      <c r="AL121" s="6">
        <v>23434529726914.668</v>
      </c>
      <c r="AM121" s="6">
        <v>23644650001287.637</v>
      </c>
      <c r="AN121" s="28"/>
      <c r="AO121" s="28"/>
    </row>
    <row r="122" spans="1:41" x14ac:dyDescent="0.25">
      <c r="A122" t="s">
        <v>171</v>
      </c>
      <c r="B122" t="s">
        <v>253</v>
      </c>
      <c r="C122" t="s">
        <v>2</v>
      </c>
      <c r="D122" s="6">
        <v>76925907346658.594</v>
      </c>
      <c r="E122" s="6">
        <v>80284491865121.25</v>
      </c>
      <c r="F122" s="6">
        <v>83872232769746.938</v>
      </c>
      <c r="G122" s="6">
        <v>87638514498558.063</v>
      </c>
      <c r="H122" s="6">
        <v>90883259376576.188</v>
      </c>
      <c r="I122" s="6">
        <v>94867279324941.063</v>
      </c>
      <c r="J122" s="6">
        <v>98858702032356.703</v>
      </c>
      <c r="K122" s="6">
        <v>104011624182468.22</v>
      </c>
      <c r="L122" s="6">
        <v>109796160218969.55</v>
      </c>
      <c r="M122" s="6">
        <v>115390637935322.19</v>
      </c>
      <c r="N122" s="6">
        <v>121131021122073.28</v>
      </c>
      <c r="O122" s="6">
        <v>127247171005187.09</v>
      </c>
      <c r="P122" s="6">
        <v>132558677197738.61</v>
      </c>
      <c r="Q122" s="6">
        <v>138045867876744.14</v>
      </c>
      <c r="R122" s="6">
        <v>144060324067552.31</v>
      </c>
      <c r="S122" s="6">
        <v>149740072621699.88</v>
      </c>
      <c r="T122" s="6">
        <v>155813478696712.63</v>
      </c>
      <c r="U122" s="6">
        <v>159913907989705.97</v>
      </c>
      <c r="V122" s="6">
        <v>164256049343457.31</v>
      </c>
      <c r="W122" s="6">
        <v>168391061959132.53</v>
      </c>
      <c r="X122" s="6">
        <v>173717871208238.25</v>
      </c>
      <c r="Y122" s="6">
        <v>179044680457343.97</v>
      </c>
      <c r="Z122" s="6">
        <v>184371489706449.69</v>
      </c>
      <c r="AA122" s="6">
        <v>189698298955555.41</v>
      </c>
      <c r="AB122" s="6">
        <v>195025108204661.13</v>
      </c>
      <c r="AC122" s="6">
        <v>200351917453766.84</v>
      </c>
      <c r="AD122" s="6">
        <v>205678726702872.56</v>
      </c>
      <c r="AE122" s="6">
        <v>211005535951978.28</v>
      </c>
      <c r="AF122" s="6">
        <v>216332345201084</v>
      </c>
      <c r="AG122" s="6">
        <v>221659154450189.72</v>
      </c>
      <c r="AH122" s="6">
        <v>226985963699295.44</v>
      </c>
      <c r="AI122" s="6">
        <v>232312772948401.16</v>
      </c>
      <c r="AJ122" s="6">
        <v>237639582197506.88</v>
      </c>
      <c r="AK122" s="6">
        <v>242966391446612.59</v>
      </c>
      <c r="AL122" s="6">
        <v>248293200695718.31</v>
      </c>
      <c r="AM122" s="6">
        <v>253620009944824.03</v>
      </c>
      <c r="AN122" s="28"/>
      <c r="AO122" s="28"/>
    </row>
    <row r="123" spans="1:41" x14ac:dyDescent="0.25">
      <c r="A123" t="s">
        <v>81</v>
      </c>
      <c r="B123" t="s">
        <v>246</v>
      </c>
      <c r="C123" t="s">
        <v>50</v>
      </c>
      <c r="D123" s="6">
        <v>58440280168676.18</v>
      </c>
      <c r="E123" s="6">
        <v>60645573756639.031</v>
      </c>
      <c r="F123" s="6">
        <v>62299543962221.242</v>
      </c>
      <c r="G123" s="6">
        <v>64504837550184.102</v>
      </c>
      <c r="H123" s="6">
        <v>66710131138146.977</v>
      </c>
      <c r="I123" s="6">
        <v>68364101343729.172</v>
      </c>
      <c r="J123" s="6">
        <v>70256270481620.57</v>
      </c>
      <c r="K123" s="6">
        <v>70155533454597.656</v>
      </c>
      <c r="L123" s="6">
        <v>68636586707337.977</v>
      </c>
      <c r="M123" s="6">
        <v>66921003427696.797</v>
      </c>
      <c r="N123" s="6">
        <v>65245118130621.867</v>
      </c>
      <c r="O123" s="6">
        <v>74302532439060.984</v>
      </c>
      <c r="P123" s="6">
        <v>80371122367295.984</v>
      </c>
      <c r="Q123" s="6">
        <v>80371145260104.797</v>
      </c>
      <c r="R123" s="6">
        <v>80371145259195.547</v>
      </c>
      <c r="S123" s="6">
        <v>80371145259163.875</v>
      </c>
      <c r="T123" s="6">
        <v>80371145259242.828</v>
      </c>
      <c r="U123" s="6">
        <v>80371145259244.391</v>
      </c>
      <c r="V123" s="6">
        <v>80371145260082.578</v>
      </c>
      <c r="W123" s="6">
        <v>80371145260266.172</v>
      </c>
      <c r="X123" s="6">
        <v>81437923310532.375</v>
      </c>
      <c r="Y123" s="6">
        <v>82504701360798.578</v>
      </c>
      <c r="Z123" s="6">
        <v>83571479411064.781</v>
      </c>
      <c r="AA123" s="6">
        <v>84638257461330.984</v>
      </c>
      <c r="AB123" s="6">
        <v>85705035511597.188</v>
      </c>
      <c r="AC123" s="6">
        <v>86771813561863.391</v>
      </c>
      <c r="AD123" s="6">
        <v>87838591612129.594</v>
      </c>
      <c r="AE123" s="6">
        <v>88905369662395.797</v>
      </c>
      <c r="AF123" s="6">
        <v>89972147712662</v>
      </c>
      <c r="AG123" s="6">
        <v>91038925762928.203</v>
      </c>
      <c r="AH123" s="6">
        <v>92105703813194.406</v>
      </c>
      <c r="AI123" s="6">
        <v>93172481863460.609</v>
      </c>
      <c r="AJ123" s="6">
        <v>94239259913726.813</v>
      </c>
      <c r="AK123" s="6">
        <v>95306037963993.016</v>
      </c>
      <c r="AL123" s="6">
        <v>96372816014259.219</v>
      </c>
      <c r="AM123" s="6">
        <v>97439594064525.422</v>
      </c>
      <c r="AN123" s="28"/>
      <c r="AO123" s="28"/>
    </row>
    <row r="124" spans="1:41" x14ac:dyDescent="0.25">
      <c r="A124" t="s">
        <v>221</v>
      </c>
      <c r="B124" t="s">
        <v>247</v>
      </c>
      <c r="C124" t="s">
        <v>50</v>
      </c>
      <c r="D124" s="6">
        <v>4225969236333347</v>
      </c>
      <c r="E124" s="6">
        <v>5108660020999896</v>
      </c>
      <c r="F124" s="6">
        <v>5108660021000020</v>
      </c>
      <c r="G124" s="6">
        <v>5108660021000032</v>
      </c>
      <c r="H124" s="6">
        <v>5108660021000014</v>
      </c>
      <c r="I124" s="6">
        <v>5108660024035167</v>
      </c>
      <c r="J124" s="6">
        <v>5108660021000089</v>
      </c>
      <c r="K124" s="6">
        <v>5108660021000001</v>
      </c>
      <c r="L124" s="6">
        <v>5108660020999445</v>
      </c>
      <c r="M124" s="6">
        <v>5108660028078578</v>
      </c>
      <c r="N124" s="6">
        <v>5108660020999799</v>
      </c>
      <c r="O124" s="6">
        <v>5108660021000026</v>
      </c>
      <c r="P124" s="6">
        <v>5108660020999941</v>
      </c>
      <c r="Q124" s="6">
        <v>5108660020999928</v>
      </c>
      <c r="R124" s="6">
        <v>5108660021000017</v>
      </c>
      <c r="S124" s="6">
        <v>5108660021000002</v>
      </c>
      <c r="T124" s="6">
        <v>5108660020999997</v>
      </c>
      <c r="U124" s="6">
        <v>5108660020999969</v>
      </c>
      <c r="V124" s="6">
        <v>5108660020973532</v>
      </c>
      <c r="W124" s="6">
        <v>5108660020957964</v>
      </c>
      <c r="X124" s="6">
        <v>5108660020954193</v>
      </c>
      <c r="Y124" s="6">
        <v>5108660020950422</v>
      </c>
      <c r="Z124" s="6">
        <v>5108660020946651</v>
      </c>
      <c r="AA124" s="6">
        <v>5108660020942880</v>
      </c>
      <c r="AB124" s="6">
        <v>5108660020939109</v>
      </c>
      <c r="AC124" s="6">
        <v>5108660020935338</v>
      </c>
      <c r="AD124" s="6">
        <v>5108660020931567</v>
      </c>
      <c r="AE124" s="6">
        <v>5108660020927796</v>
      </c>
      <c r="AF124" s="6">
        <v>5108660020924025</v>
      </c>
      <c r="AG124" s="6">
        <v>5108660020920254</v>
      </c>
      <c r="AH124" s="6">
        <v>5108660020916483</v>
      </c>
      <c r="AI124" s="6">
        <v>5108660020912712</v>
      </c>
      <c r="AJ124" s="6">
        <v>5108660020908941</v>
      </c>
      <c r="AK124" s="6">
        <v>5108660020905170</v>
      </c>
      <c r="AL124" s="6">
        <v>5108660020901399</v>
      </c>
      <c r="AM124" s="6">
        <v>5108660020897628</v>
      </c>
      <c r="AN124" s="28"/>
      <c r="AO124" s="28"/>
    </row>
    <row r="125" spans="1:41" x14ac:dyDescent="0.25">
      <c r="A125" t="s">
        <v>170</v>
      </c>
      <c r="B125" t="s">
        <v>248</v>
      </c>
      <c r="C125" t="s">
        <v>50</v>
      </c>
      <c r="D125" s="6">
        <v>42438774884395.797</v>
      </c>
      <c r="E125" s="6">
        <v>44040238085178.344</v>
      </c>
      <c r="F125" s="6">
        <v>45241335496374.945</v>
      </c>
      <c r="G125" s="6">
        <v>46842798697157.508</v>
      </c>
      <c r="H125" s="6">
        <v>48444261897940.07</v>
      </c>
      <c r="I125" s="6">
        <v>49645359309136.664</v>
      </c>
      <c r="J125" s="6">
        <v>51019434516414.938</v>
      </c>
      <c r="K125" s="6">
        <v>50946280246791.156</v>
      </c>
      <c r="L125" s="6">
        <v>49843235585090.672</v>
      </c>
      <c r="M125" s="6">
        <v>48597395346303.633</v>
      </c>
      <c r="N125" s="6">
        <v>47380383404380.164</v>
      </c>
      <c r="O125" s="6">
        <v>53957791414080.008</v>
      </c>
      <c r="P125" s="6">
        <v>58364743623869.703</v>
      </c>
      <c r="Q125" s="6">
        <v>58364760248409.43</v>
      </c>
      <c r="R125" s="6">
        <v>58364760247749.148</v>
      </c>
      <c r="S125" s="6">
        <v>58364760247726.148</v>
      </c>
      <c r="T125" s="6">
        <v>58364760247783.484</v>
      </c>
      <c r="U125" s="6">
        <v>58364760247784.617</v>
      </c>
      <c r="V125" s="6">
        <v>58364760248393.305</v>
      </c>
      <c r="W125" s="6">
        <v>58364760248526.633</v>
      </c>
      <c r="X125" s="6">
        <v>59139444308838.992</v>
      </c>
      <c r="Y125" s="6">
        <v>59914128369151.352</v>
      </c>
      <c r="Z125" s="6">
        <v>60688812429463.711</v>
      </c>
      <c r="AA125" s="6">
        <v>61463496489776.07</v>
      </c>
      <c r="AB125" s="6">
        <v>62238180550088.43</v>
      </c>
      <c r="AC125" s="6">
        <v>63012864610400.789</v>
      </c>
      <c r="AD125" s="6">
        <v>63787548670713.148</v>
      </c>
      <c r="AE125" s="6">
        <v>64562232731025.508</v>
      </c>
      <c r="AF125" s="6">
        <v>65336916791337.867</v>
      </c>
      <c r="AG125" s="6">
        <v>66111600851650.227</v>
      </c>
      <c r="AH125" s="6">
        <v>66886284911962.586</v>
      </c>
      <c r="AI125" s="6">
        <v>67660968972274.945</v>
      </c>
      <c r="AJ125" s="6">
        <v>68435653032587.305</v>
      </c>
      <c r="AK125" s="6">
        <v>69210337092899.664</v>
      </c>
      <c r="AL125" s="6">
        <v>69985021153212.023</v>
      </c>
      <c r="AM125" s="6">
        <v>70759705213524.391</v>
      </c>
      <c r="AN125" s="28"/>
      <c r="AO125" s="28"/>
    </row>
    <row r="126" spans="1:41" x14ac:dyDescent="0.25">
      <c r="A126" t="s">
        <v>86</v>
      </c>
      <c r="B126" t="s">
        <v>249</v>
      </c>
      <c r="C126" t="s">
        <v>50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28"/>
      <c r="AO126" s="28"/>
    </row>
    <row r="127" spans="1:41" x14ac:dyDescent="0.25">
      <c r="A127" t="s">
        <v>172</v>
      </c>
      <c r="B127" t="s">
        <v>250</v>
      </c>
      <c r="C127" t="s">
        <v>50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28"/>
      <c r="AO127" s="28"/>
    </row>
    <row r="128" spans="1:41" x14ac:dyDescent="0.25">
      <c r="A128" t="s">
        <v>82</v>
      </c>
      <c r="B128" t="s">
        <v>251</v>
      </c>
      <c r="C128" t="s">
        <v>50</v>
      </c>
      <c r="D128" s="6">
        <v>133366119634467.2</v>
      </c>
      <c r="E128" s="6">
        <v>140429335049920.27</v>
      </c>
      <c r="F128" s="6">
        <v>146120277417616.69</v>
      </c>
      <c r="G128" s="6">
        <v>152419925653370.44</v>
      </c>
      <c r="H128" s="6">
        <v>166014673557887.34</v>
      </c>
      <c r="I128" s="6">
        <v>171958795808097.78</v>
      </c>
      <c r="J128" s="6">
        <v>176357366289198.19</v>
      </c>
      <c r="K128" s="6">
        <v>180767436955304.16</v>
      </c>
      <c r="L128" s="6">
        <v>272191608884682.91</v>
      </c>
      <c r="M128" s="6">
        <v>281735382154863.19</v>
      </c>
      <c r="N128" s="6">
        <v>291278714062329.88</v>
      </c>
      <c r="O128" s="6">
        <v>301670569861690.63</v>
      </c>
      <c r="P128" s="6">
        <v>312258910696050.88</v>
      </c>
      <c r="Q128" s="6">
        <v>339161776330504.69</v>
      </c>
      <c r="R128" s="6">
        <v>349749885517836.31</v>
      </c>
      <c r="S128" s="6">
        <v>360337994706565.88</v>
      </c>
      <c r="T128" s="6">
        <v>368963229420970.5</v>
      </c>
      <c r="U128" s="6">
        <v>368963229420799.88</v>
      </c>
      <c r="V128" s="6">
        <v>368963228095759.94</v>
      </c>
      <c r="W128" s="6">
        <v>368963228614094.13</v>
      </c>
      <c r="X128" s="6">
        <v>377760648589495.13</v>
      </c>
      <c r="Y128" s="6">
        <v>386558068564896.13</v>
      </c>
      <c r="Z128" s="6">
        <v>395355488540297.13</v>
      </c>
      <c r="AA128" s="6">
        <v>404152908515698.13</v>
      </c>
      <c r="AB128" s="6">
        <v>412950328491099.13</v>
      </c>
      <c r="AC128" s="6">
        <v>421747748466500.13</v>
      </c>
      <c r="AD128" s="6">
        <v>430545168441901.13</v>
      </c>
      <c r="AE128" s="6">
        <v>439342588417302.13</v>
      </c>
      <c r="AF128" s="6">
        <v>448140008392703.13</v>
      </c>
      <c r="AG128" s="6">
        <v>456937428368104.13</v>
      </c>
      <c r="AH128" s="6">
        <v>465734848343505.13</v>
      </c>
      <c r="AI128" s="6">
        <v>474532268318906.13</v>
      </c>
      <c r="AJ128" s="6">
        <v>483329688294307.13</v>
      </c>
      <c r="AK128" s="6">
        <v>492127108269708.13</v>
      </c>
      <c r="AL128" s="6">
        <v>500924528245109.13</v>
      </c>
      <c r="AM128" s="6">
        <v>509721948220510.13</v>
      </c>
    </row>
    <row r="129" spans="1:39" x14ac:dyDescent="0.25">
      <c r="A129" t="s">
        <v>169</v>
      </c>
      <c r="B129" t="s">
        <v>252</v>
      </c>
      <c r="C129" t="s">
        <v>50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</row>
    <row r="130" spans="1:39" x14ac:dyDescent="0.25">
      <c r="A130" t="s">
        <v>171</v>
      </c>
      <c r="B130" t="s">
        <v>253</v>
      </c>
      <c r="C130" t="s">
        <v>50</v>
      </c>
      <c r="D130" s="6">
        <v>109260830774248</v>
      </c>
      <c r="E130" s="6">
        <v>127778229724655.06</v>
      </c>
      <c r="F130" s="6">
        <v>128111853947820.39</v>
      </c>
      <c r="G130" s="6">
        <v>128290176615534.63</v>
      </c>
      <c r="H130" s="6">
        <v>128798469420519.75</v>
      </c>
      <c r="I130" s="6">
        <v>129137297718201.08</v>
      </c>
      <c r="J130" s="6">
        <v>129449632585042.42</v>
      </c>
      <c r="K130" s="6">
        <v>129718071270008.27</v>
      </c>
      <c r="L130" s="6">
        <v>131743644293823.3</v>
      </c>
      <c r="M130" s="6">
        <v>132081843837167.58</v>
      </c>
      <c r="N130" s="6">
        <v>132420913104964.06</v>
      </c>
      <c r="O130" s="6">
        <v>133015110916267.94</v>
      </c>
      <c r="P130" s="6">
        <v>133367138077533.67</v>
      </c>
      <c r="Q130" s="6">
        <v>133920116324123.38</v>
      </c>
      <c r="R130" s="6">
        <v>134137750711643.72</v>
      </c>
      <c r="S130" s="6">
        <v>134355385099210.09</v>
      </c>
      <c r="T130" s="6">
        <v>134532673379983.59</v>
      </c>
      <c r="U130" s="6">
        <v>134532673379979.55</v>
      </c>
      <c r="V130" s="6">
        <v>134532673352219.05</v>
      </c>
      <c r="W130" s="6">
        <v>134532673362557.28</v>
      </c>
      <c r="X130" s="6">
        <v>134786221459714.92</v>
      </c>
      <c r="Y130" s="6">
        <v>135039769556872.56</v>
      </c>
      <c r="Z130" s="6">
        <v>135293317654030.2</v>
      </c>
      <c r="AA130" s="6">
        <v>135546865751187.84</v>
      </c>
      <c r="AB130" s="6">
        <v>135800413848345.48</v>
      </c>
      <c r="AC130" s="6">
        <v>136053961945503.13</v>
      </c>
      <c r="AD130" s="6">
        <v>136307510042660.77</v>
      </c>
      <c r="AE130" s="6">
        <v>136561058139818.41</v>
      </c>
      <c r="AF130" s="6">
        <v>136814606236976.05</v>
      </c>
      <c r="AG130" s="6">
        <v>137068154334133.69</v>
      </c>
      <c r="AH130" s="6">
        <v>137321702431291.33</v>
      </c>
      <c r="AI130" s="6">
        <v>137575250528448.97</v>
      </c>
      <c r="AJ130" s="6">
        <v>137828798625606.61</v>
      </c>
      <c r="AK130" s="6">
        <v>138082346722764.25</v>
      </c>
      <c r="AL130" s="6">
        <v>138335894819921.89</v>
      </c>
      <c r="AM130" s="6">
        <v>138589442917079.53</v>
      </c>
    </row>
    <row r="131" spans="1:39" x14ac:dyDescent="0.25">
      <c r="A131" t="s">
        <v>81</v>
      </c>
      <c r="B131" t="s">
        <v>246</v>
      </c>
      <c r="C131" t="s">
        <v>4</v>
      </c>
      <c r="D131" s="6">
        <v>71786934814549.906</v>
      </c>
      <c r="E131" s="6">
        <v>74227690598244.609</v>
      </c>
      <c r="F131" s="6">
        <v>83201057450063.359</v>
      </c>
      <c r="G131" s="6">
        <v>92174424301882.078</v>
      </c>
      <c r="H131" s="6">
        <v>101147791153700.83</v>
      </c>
      <c r="I131" s="6">
        <v>110121158005519.55</v>
      </c>
      <c r="J131" s="6">
        <v>119094524857338.31</v>
      </c>
      <c r="K131" s="6">
        <v>127996104774342.47</v>
      </c>
      <c r="L131" s="6">
        <v>136897684691346.69</v>
      </c>
      <c r="M131" s="6">
        <v>145799264608350.91</v>
      </c>
      <c r="N131" s="6">
        <v>154700844525355.06</v>
      </c>
      <c r="O131" s="6">
        <v>154700844525355.06</v>
      </c>
      <c r="P131" s="6">
        <v>154700844525355.06</v>
      </c>
      <c r="Q131" s="6">
        <v>154700844525355.06</v>
      </c>
      <c r="R131" s="6">
        <v>154700844525355.06</v>
      </c>
      <c r="S131" s="6">
        <v>154700844525355.06</v>
      </c>
      <c r="T131" s="6">
        <v>154700844525355.06</v>
      </c>
      <c r="U131" s="6">
        <v>154700844525355.06</v>
      </c>
      <c r="V131" s="6">
        <v>154700844525355.06</v>
      </c>
      <c r="W131" s="6">
        <v>154700844525355.06</v>
      </c>
      <c r="X131" s="6">
        <v>156319313601174</v>
      </c>
      <c r="Y131" s="6">
        <v>157937782676992.94</v>
      </c>
      <c r="Z131" s="6">
        <v>159556251752811.88</v>
      </c>
      <c r="AA131" s="6">
        <v>161174720828630.81</v>
      </c>
      <c r="AB131" s="6">
        <v>162793189904449.75</v>
      </c>
      <c r="AC131" s="6">
        <v>164411658980268.69</v>
      </c>
      <c r="AD131" s="6">
        <v>166030128056087.63</v>
      </c>
      <c r="AE131" s="6">
        <v>167648597131906.56</v>
      </c>
      <c r="AF131" s="6">
        <v>169267066207725.5</v>
      </c>
      <c r="AG131" s="6">
        <v>170885535283544.44</v>
      </c>
      <c r="AH131" s="6">
        <v>172504004359363.38</v>
      </c>
      <c r="AI131" s="6">
        <v>174122473435182.31</v>
      </c>
      <c r="AJ131" s="6">
        <v>175740942511001.25</v>
      </c>
      <c r="AK131" s="6">
        <v>177359411586820.19</v>
      </c>
      <c r="AL131" s="6">
        <v>178977880662639.13</v>
      </c>
      <c r="AM131" s="6">
        <v>180596349738458.06</v>
      </c>
    </row>
    <row r="132" spans="1:39" x14ac:dyDescent="0.25">
      <c r="A132" t="s">
        <v>221</v>
      </c>
      <c r="B132" t="s">
        <v>247</v>
      </c>
      <c r="C132" t="s">
        <v>4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</row>
    <row r="133" spans="1:39" x14ac:dyDescent="0.25">
      <c r="A133" t="s">
        <v>170</v>
      </c>
      <c r="B133" t="s">
        <v>248</v>
      </c>
      <c r="C133" t="s">
        <v>4</v>
      </c>
      <c r="D133" s="6">
        <v>52130988377232.672</v>
      </c>
      <c r="E133" s="6">
        <v>53903441982058.586</v>
      </c>
      <c r="F133" s="6">
        <v>60419815529212.68</v>
      </c>
      <c r="G133" s="6">
        <v>66936189076366.75</v>
      </c>
      <c r="H133" s="6">
        <v>73452562623520.844</v>
      </c>
      <c r="I133" s="6">
        <v>79968936170674.906</v>
      </c>
      <c r="J133" s="6">
        <v>86485309717829.016</v>
      </c>
      <c r="K133" s="6">
        <v>92949552276605.844</v>
      </c>
      <c r="L133" s="6">
        <v>99413794835382.719</v>
      </c>
      <c r="M133" s="6">
        <v>105878037394159.58</v>
      </c>
      <c r="N133" s="6">
        <v>112342279952936.42</v>
      </c>
      <c r="O133" s="6">
        <v>112342279952936.42</v>
      </c>
      <c r="P133" s="6">
        <v>112342279952936.42</v>
      </c>
      <c r="Q133" s="6">
        <v>112342279952936.42</v>
      </c>
      <c r="R133" s="6">
        <v>112342279952936.42</v>
      </c>
      <c r="S133" s="6">
        <v>112342279952936.42</v>
      </c>
      <c r="T133" s="6">
        <v>112342279952936.42</v>
      </c>
      <c r="U133" s="6">
        <v>112342279952936.42</v>
      </c>
      <c r="V133" s="6">
        <v>112342279952936.42</v>
      </c>
      <c r="W133" s="6">
        <v>112342279952936.42</v>
      </c>
      <c r="X133" s="6">
        <v>113517596781804.94</v>
      </c>
      <c r="Y133" s="6">
        <v>114692913610673.45</v>
      </c>
      <c r="Z133" s="6">
        <v>115868230439541.97</v>
      </c>
      <c r="AA133" s="6">
        <v>117043547268410.48</v>
      </c>
      <c r="AB133" s="6">
        <v>118218864097279</v>
      </c>
      <c r="AC133" s="6">
        <v>119394180926147.52</v>
      </c>
      <c r="AD133" s="6">
        <v>120569497755016.03</v>
      </c>
      <c r="AE133" s="6">
        <v>121744814583884.55</v>
      </c>
      <c r="AF133" s="6">
        <v>122920131412753.06</v>
      </c>
      <c r="AG133" s="6">
        <v>124095448241621.58</v>
      </c>
      <c r="AH133" s="6">
        <v>125270765070490.09</v>
      </c>
      <c r="AI133" s="6">
        <v>126446081899358.61</v>
      </c>
      <c r="AJ133" s="6">
        <v>127621398728227.13</v>
      </c>
      <c r="AK133" s="6">
        <v>128796715557095.64</v>
      </c>
      <c r="AL133" s="6">
        <v>129972032385964.16</v>
      </c>
      <c r="AM133" s="6">
        <v>131147349214832.67</v>
      </c>
    </row>
    <row r="134" spans="1:39" x14ac:dyDescent="0.25">
      <c r="A134" t="s">
        <v>86</v>
      </c>
      <c r="B134" t="s">
        <v>249</v>
      </c>
      <c r="C134" t="s">
        <v>4</v>
      </c>
      <c r="D134" s="6">
        <v>792167615913998.63</v>
      </c>
      <c r="E134" s="6">
        <v>829168365494164.88</v>
      </c>
      <c r="F134" s="6">
        <v>878739712957749.13</v>
      </c>
      <c r="G134" s="6">
        <v>922760791936819</v>
      </c>
      <c r="H134" s="6">
        <v>972613202044254.63</v>
      </c>
      <c r="I134" s="6">
        <v>1029312613990881.8</v>
      </c>
      <c r="J134" s="6">
        <v>1093412721258384.1</v>
      </c>
      <c r="K134" s="6">
        <v>1151064813035897.3</v>
      </c>
      <c r="L134" s="6">
        <v>1217272571945797.3</v>
      </c>
      <c r="M134" s="6">
        <v>1281184189176715.8</v>
      </c>
      <c r="N134" s="6">
        <v>1351506920200286</v>
      </c>
      <c r="O134" s="6">
        <v>1422753050826373</v>
      </c>
      <c r="P134" s="6">
        <v>1500177538792306.5</v>
      </c>
      <c r="Q134" s="6">
        <v>1500177538793888.8</v>
      </c>
      <c r="R134" s="6">
        <v>1500177538792543.3</v>
      </c>
      <c r="S134" s="6">
        <v>1500177538792543.3</v>
      </c>
      <c r="T134" s="6">
        <v>1500177538792544.8</v>
      </c>
      <c r="U134" s="6">
        <v>1500177538792728.3</v>
      </c>
      <c r="V134" s="6">
        <v>1500617699878408.5</v>
      </c>
      <c r="W134" s="6">
        <v>1500617700547321.5</v>
      </c>
      <c r="X134" s="6">
        <v>1526376348602005.5</v>
      </c>
      <c r="Y134" s="6">
        <v>1552134996656689.5</v>
      </c>
      <c r="Z134" s="6">
        <v>1577893644711373.5</v>
      </c>
      <c r="AA134" s="6">
        <v>1603652292766057.5</v>
      </c>
      <c r="AB134" s="6">
        <v>1629410940820741.5</v>
      </c>
      <c r="AC134" s="6">
        <v>1655169588875425.5</v>
      </c>
      <c r="AD134" s="6">
        <v>1680928236930109.5</v>
      </c>
      <c r="AE134" s="6">
        <v>1706686884984793.5</v>
      </c>
      <c r="AF134" s="6">
        <v>1732445533039477.5</v>
      </c>
      <c r="AG134" s="6">
        <v>1758204181094161.5</v>
      </c>
      <c r="AH134" s="6">
        <v>1783962829148845.5</v>
      </c>
      <c r="AI134" s="6">
        <v>1809721477203529.5</v>
      </c>
      <c r="AJ134" s="6">
        <v>1835480125258213.5</v>
      </c>
      <c r="AK134" s="6">
        <v>1861238773312897.5</v>
      </c>
      <c r="AL134" s="6">
        <v>1886997421367581.5</v>
      </c>
      <c r="AM134" s="6">
        <v>1912756069422265.5</v>
      </c>
    </row>
    <row r="135" spans="1:39" x14ac:dyDescent="0.25">
      <c r="A135" t="s">
        <v>172</v>
      </c>
      <c r="B135" t="s">
        <v>250</v>
      </c>
      <c r="C135" t="s">
        <v>4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</row>
    <row r="136" spans="1:39" x14ac:dyDescent="0.25">
      <c r="A136" t="s">
        <v>82</v>
      </c>
      <c r="B136" t="s">
        <v>251</v>
      </c>
      <c r="C136" t="s">
        <v>4</v>
      </c>
      <c r="D136" s="6">
        <v>347658295047183.94</v>
      </c>
      <c r="E136" s="6">
        <v>352978821883513.44</v>
      </c>
      <c r="F136" s="6">
        <v>359345812428331.81</v>
      </c>
      <c r="G136" s="6">
        <v>365712889897700.13</v>
      </c>
      <c r="H136" s="6">
        <v>384446658000642.5</v>
      </c>
      <c r="I136" s="6">
        <v>390813648266069.44</v>
      </c>
      <c r="J136" s="6">
        <v>401270282697924.5</v>
      </c>
      <c r="K136" s="6">
        <v>412676861328288.5</v>
      </c>
      <c r="L136" s="6">
        <v>424083439961302.13</v>
      </c>
      <c r="M136" s="6">
        <v>435490219692447.19</v>
      </c>
      <c r="N136" s="6">
        <v>446896597856168.56</v>
      </c>
      <c r="O136" s="6">
        <v>456088643322718.5</v>
      </c>
      <c r="P136" s="6">
        <v>465280889893618.56</v>
      </c>
      <c r="Q136" s="6">
        <v>474472935359821.38</v>
      </c>
      <c r="R136" s="6">
        <v>483664980827388.94</v>
      </c>
      <c r="S136" s="6">
        <v>496831537572983.81</v>
      </c>
      <c r="T136" s="6">
        <v>496831537572999.31</v>
      </c>
      <c r="U136" s="6">
        <v>496831537572993.38</v>
      </c>
      <c r="V136" s="6">
        <v>496831537572988.25</v>
      </c>
      <c r="W136" s="6">
        <v>496831537572978.44</v>
      </c>
      <c r="X136" s="6">
        <v>503445000992221.75</v>
      </c>
      <c r="Y136" s="6">
        <v>510058464411465.06</v>
      </c>
      <c r="Z136" s="6">
        <v>516671927830708.38</v>
      </c>
      <c r="AA136" s="6">
        <v>523285391249951.69</v>
      </c>
      <c r="AB136" s="6">
        <v>529898854669195</v>
      </c>
      <c r="AC136" s="6">
        <v>536512318088438.31</v>
      </c>
      <c r="AD136" s="6">
        <v>543125781507681.63</v>
      </c>
      <c r="AE136" s="6">
        <v>549739244926924.94</v>
      </c>
      <c r="AF136" s="6">
        <v>556352708346168.25</v>
      </c>
      <c r="AG136" s="6">
        <v>562966171765411.5</v>
      </c>
      <c r="AH136" s="6">
        <v>569579635184654.75</v>
      </c>
      <c r="AI136" s="6">
        <v>576193098603898</v>
      </c>
      <c r="AJ136" s="6">
        <v>582806562023141.25</v>
      </c>
      <c r="AK136" s="6">
        <v>589420025442384.5</v>
      </c>
      <c r="AL136" s="6">
        <v>596033488861627.75</v>
      </c>
      <c r="AM136" s="6">
        <v>602646952280871</v>
      </c>
    </row>
    <row r="137" spans="1:39" x14ac:dyDescent="0.25">
      <c r="A137" t="s">
        <v>169</v>
      </c>
      <c r="B137" t="s">
        <v>252</v>
      </c>
      <c r="C137" t="s">
        <v>4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</row>
    <row r="138" spans="1:39" x14ac:dyDescent="0.25">
      <c r="A138" t="s">
        <v>171</v>
      </c>
      <c r="B138" t="s">
        <v>253</v>
      </c>
      <c r="C138" t="s">
        <v>4</v>
      </c>
      <c r="D138" s="6">
        <v>105352300733372</v>
      </c>
      <c r="E138" s="6">
        <v>109145746025780.55</v>
      </c>
      <c r="F138" s="6">
        <v>117184608009485.16</v>
      </c>
      <c r="G138" s="6">
        <v>124894449439951.5</v>
      </c>
      <c r="H138" s="6">
        <v>133683088585999.95</v>
      </c>
      <c r="I138" s="6">
        <v>142144509652225.56</v>
      </c>
      <c r="J138" s="6">
        <v>151287090030838.09</v>
      </c>
      <c r="K138" s="6">
        <v>160065956775713.28</v>
      </c>
      <c r="L138" s="6">
        <v>169352012394263.84</v>
      </c>
      <c r="M138" s="6">
        <v>178501962259885.09</v>
      </c>
      <c r="N138" s="6">
        <v>188031945834351.22</v>
      </c>
      <c r="O138" s="6">
        <v>192800404832230.75</v>
      </c>
      <c r="P138" s="6">
        <v>197935135220615.5</v>
      </c>
      <c r="Q138" s="6">
        <v>198480049265773.59</v>
      </c>
      <c r="R138" s="6">
        <v>199024963310839.03</v>
      </c>
      <c r="S138" s="6">
        <v>199805490531052.47</v>
      </c>
      <c r="T138" s="6">
        <v>199805490531053.47</v>
      </c>
      <c r="U138" s="6">
        <v>199805490531064</v>
      </c>
      <c r="V138" s="6">
        <v>199831583739431.69</v>
      </c>
      <c r="W138" s="6">
        <v>199831583779084.97</v>
      </c>
      <c r="X138" s="6">
        <v>202602453904977.81</v>
      </c>
      <c r="Y138" s="6">
        <v>205373324030870.66</v>
      </c>
      <c r="Z138" s="6">
        <v>208144194156763.5</v>
      </c>
      <c r="AA138" s="6">
        <v>210915064282656.34</v>
      </c>
      <c r="AB138" s="6">
        <v>213685934408549.19</v>
      </c>
      <c r="AC138" s="6">
        <v>216456804534442.03</v>
      </c>
      <c r="AD138" s="6">
        <v>219227674660334.88</v>
      </c>
      <c r="AE138" s="6">
        <v>221998544786227.72</v>
      </c>
      <c r="AF138" s="6">
        <v>224769414912120.56</v>
      </c>
      <c r="AG138" s="6">
        <v>227540285038013.41</v>
      </c>
      <c r="AH138" s="6">
        <v>230311155163906.25</v>
      </c>
      <c r="AI138" s="6">
        <v>233082025289799.09</v>
      </c>
      <c r="AJ138" s="6">
        <v>235852895415691.94</v>
      </c>
      <c r="AK138" s="6">
        <v>238623765541584.78</v>
      </c>
      <c r="AL138" s="6">
        <v>241394635667477.63</v>
      </c>
      <c r="AM138" s="6">
        <v>244165505793370.47</v>
      </c>
    </row>
    <row r="139" spans="1:39" x14ac:dyDescent="0.25">
      <c r="A139" t="s">
        <v>81</v>
      </c>
      <c r="B139" t="s">
        <v>246</v>
      </c>
      <c r="C139" t="s">
        <v>21</v>
      </c>
      <c r="D139" s="6">
        <v>147672254166314.16</v>
      </c>
      <c r="E139" s="6">
        <v>153244792051023.78</v>
      </c>
      <c r="F139" s="6">
        <v>157424195501474.09</v>
      </c>
      <c r="G139" s="6">
        <v>162996733386183.75</v>
      </c>
      <c r="H139" s="6">
        <v>168569271270893.44</v>
      </c>
      <c r="I139" s="6">
        <v>172748674721343.75</v>
      </c>
      <c r="J139" s="6">
        <v>178321212606053.34</v>
      </c>
      <c r="K139" s="6">
        <v>185286884925022.38</v>
      </c>
      <c r="L139" s="6">
        <v>190859422809732.06</v>
      </c>
      <c r="M139" s="6">
        <v>196431960694441.69</v>
      </c>
      <c r="N139" s="6">
        <v>202004498579151.34</v>
      </c>
      <c r="O139" s="6">
        <v>208970171045792.59</v>
      </c>
      <c r="P139" s="6">
        <v>214542708930502.22</v>
      </c>
      <c r="Q139" s="6">
        <v>214542708930502.22</v>
      </c>
      <c r="R139" s="6">
        <v>214542708930502.22</v>
      </c>
      <c r="S139" s="6">
        <v>214542708930502.22</v>
      </c>
      <c r="T139" s="6">
        <v>214542708930502.22</v>
      </c>
      <c r="U139" s="6">
        <v>214542708930502.22</v>
      </c>
      <c r="V139" s="6">
        <v>214542708930502.22</v>
      </c>
      <c r="W139" s="6">
        <v>214542708930502.22</v>
      </c>
      <c r="X139" s="6">
        <v>216695734941481.31</v>
      </c>
      <c r="Y139" s="6">
        <v>218848760952460.41</v>
      </c>
      <c r="Z139" s="6">
        <v>221001786963439.5</v>
      </c>
      <c r="AA139" s="6">
        <v>223154812974418.59</v>
      </c>
      <c r="AB139" s="6">
        <v>225307838985397.69</v>
      </c>
      <c r="AC139" s="6">
        <v>227460864996376.78</v>
      </c>
      <c r="AD139" s="6">
        <v>229613891007355.88</v>
      </c>
      <c r="AE139" s="6">
        <v>231766917018334.97</v>
      </c>
      <c r="AF139" s="6">
        <v>233919943029314.06</v>
      </c>
      <c r="AG139" s="6">
        <v>236072969040293.16</v>
      </c>
      <c r="AH139" s="6">
        <v>238225995051272.25</v>
      </c>
      <c r="AI139" s="6">
        <v>240379021062251.34</v>
      </c>
      <c r="AJ139" s="6">
        <v>242532047073230.44</v>
      </c>
      <c r="AK139" s="6">
        <v>244685073084209.53</v>
      </c>
      <c r="AL139" s="6">
        <v>246838099095188.63</v>
      </c>
      <c r="AM139" s="6">
        <v>248991125106167.72</v>
      </c>
    </row>
    <row r="140" spans="1:39" x14ac:dyDescent="0.25">
      <c r="A140" t="s">
        <v>221</v>
      </c>
      <c r="B140" t="s">
        <v>247</v>
      </c>
      <c r="C140" t="s">
        <v>21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</row>
    <row r="141" spans="1:39" x14ac:dyDescent="0.25">
      <c r="A141" t="s">
        <v>170</v>
      </c>
      <c r="B141" t="s">
        <v>248</v>
      </c>
      <c r="C141" t="s">
        <v>21</v>
      </c>
      <c r="D141" s="6">
        <v>107238184573156.72</v>
      </c>
      <c r="E141" s="6">
        <v>111284908513243.45</v>
      </c>
      <c r="F141" s="6">
        <v>114319951495118.08</v>
      </c>
      <c r="G141" s="6">
        <v>118366675435204.86</v>
      </c>
      <c r="H141" s="6">
        <v>122413399375291.67</v>
      </c>
      <c r="I141" s="6">
        <v>125448442357166.3</v>
      </c>
      <c r="J141" s="6">
        <v>129495166297253.02</v>
      </c>
      <c r="K141" s="6">
        <v>134553571195551.95</v>
      </c>
      <c r="L141" s="6">
        <v>138600295135638.77</v>
      </c>
      <c r="M141" s="6">
        <v>142647019075725.5</v>
      </c>
      <c r="N141" s="6">
        <v>146693743015812.28</v>
      </c>
      <c r="O141" s="6">
        <v>151752148021349.41</v>
      </c>
      <c r="P141" s="6">
        <v>155798871961436.13</v>
      </c>
      <c r="Q141" s="6">
        <v>155798871961436.13</v>
      </c>
      <c r="R141" s="6">
        <v>155798871961436.13</v>
      </c>
      <c r="S141" s="6">
        <v>155798871961436.13</v>
      </c>
      <c r="T141" s="6">
        <v>155798871961436.13</v>
      </c>
      <c r="U141" s="6">
        <v>155798871961436.13</v>
      </c>
      <c r="V141" s="6">
        <v>155798871961436.13</v>
      </c>
      <c r="W141" s="6">
        <v>155798871961436.13</v>
      </c>
      <c r="X141" s="6">
        <v>157362378945599.53</v>
      </c>
      <c r="Y141" s="6">
        <v>158925885929762.94</v>
      </c>
      <c r="Z141" s="6">
        <v>160489392913926.34</v>
      </c>
      <c r="AA141" s="6">
        <v>162052899898089.75</v>
      </c>
      <c r="AB141" s="6">
        <v>163616406882253.16</v>
      </c>
      <c r="AC141" s="6">
        <v>165179913866416.56</v>
      </c>
      <c r="AD141" s="6">
        <v>166743420850579.97</v>
      </c>
      <c r="AE141" s="6">
        <v>168306927834743.38</v>
      </c>
      <c r="AF141" s="6">
        <v>169870434818906.78</v>
      </c>
      <c r="AG141" s="6">
        <v>171433941803070.19</v>
      </c>
      <c r="AH141" s="6">
        <v>172997448787233.59</v>
      </c>
      <c r="AI141" s="6">
        <v>174560955771397</v>
      </c>
      <c r="AJ141" s="6">
        <v>176124462755560.41</v>
      </c>
      <c r="AK141" s="6">
        <v>177687969739723.81</v>
      </c>
      <c r="AL141" s="6">
        <v>179251476723887.22</v>
      </c>
      <c r="AM141" s="6">
        <v>180814983708050.63</v>
      </c>
    </row>
    <row r="142" spans="1:39" x14ac:dyDescent="0.25">
      <c r="A142" t="s">
        <v>86</v>
      </c>
      <c r="B142" t="s">
        <v>249</v>
      </c>
      <c r="C142" t="s">
        <v>21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</row>
    <row r="143" spans="1:39" x14ac:dyDescent="0.25">
      <c r="A143" t="s">
        <v>172</v>
      </c>
      <c r="B143" t="s">
        <v>250</v>
      </c>
      <c r="C143" t="s">
        <v>21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</row>
    <row r="144" spans="1:39" x14ac:dyDescent="0.25">
      <c r="A144" t="s">
        <v>82</v>
      </c>
      <c r="B144" t="s">
        <v>251</v>
      </c>
      <c r="C144" t="s">
        <v>21</v>
      </c>
      <c r="D144" s="6">
        <v>118384692271340</v>
      </c>
      <c r="E144" s="6">
        <v>118384692271339.94</v>
      </c>
      <c r="F144" s="6">
        <v>118384692271339.97</v>
      </c>
      <c r="G144" s="6">
        <v>118384692271339.55</v>
      </c>
      <c r="H144" s="6">
        <v>118384692271340</v>
      </c>
      <c r="I144" s="6">
        <v>118384692271339.95</v>
      </c>
      <c r="J144" s="6">
        <v>118384692271339.91</v>
      </c>
      <c r="K144" s="6">
        <v>118384692271340</v>
      </c>
      <c r="L144" s="6">
        <v>118384692271339.5</v>
      </c>
      <c r="M144" s="6">
        <v>118384692271340.13</v>
      </c>
      <c r="N144" s="6">
        <v>118384692271339.86</v>
      </c>
      <c r="O144" s="6">
        <v>118384692271340</v>
      </c>
      <c r="P144" s="6">
        <v>118384692271339.98</v>
      </c>
      <c r="Q144" s="6">
        <v>118384692271339.98</v>
      </c>
      <c r="R144" s="6">
        <v>118384692271340</v>
      </c>
      <c r="S144" s="6">
        <v>118384692271340</v>
      </c>
      <c r="T144" s="6">
        <v>118384692271340.02</v>
      </c>
      <c r="U144" s="6">
        <v>118384692271340.14</v>
      </c>
      <c r="V144" s="6">
        <v>118384692271340.22</v>
      </c>
      <c r="W144" s="6">
        <v>118384692271340.44</v>
      </c>
      <c r="X144" s="6">
        <v>118384692271340.52</v>
      </c>
      <c r="Y144" s="6">
        <v>118384692271340.59</v>
      </c>
      <c r="Z144" s="6">
        <v>118384692271340.67</v>
      </c>
      <c r="AA144" s="6">
        <v>118384692271340.75</v>
      </c>
      <c r="AB144" s="6">
        <v>118384692271340.83</v>
      </c>
      <c r="AC144" s="6">
        <v>118384692271340.91</v>
      </c>
      <c r="AD144" s="6">
        <v>118384692271340.98</v>
      </c>
      <c r="AE144" s="6">
        <v>118384692271341.06</v>
      </c>
      <c r="AF144" s="6">
        <v>118384692271341.14</v>
      </c>
      <c r="AG144" s="6">
        <v>118384692271341.22</v>
      </c>
      <c r="AH144" s="6">
        <v>118384692271341.3</v>
      </c>
      <c r="AI144" s="6">
        <v>118384692271341.38</v>
      </c>
      <c r="AJ144" s="6">
        <v>118384692271341.45</v>
      </c>
      <c r="AK144" s="6">
        <v>118384692271341.53</v>
      </c>
      <c r="AL144" s="6">
        <v>118384692271341.61</v>
      </c>
      <c r="AM144" s="6">
        <v>118384692271341.69</v>
      </c>
    </row>
    <row r="145" spans="1:39" x14ac:dyDescent="0.25">
      <c r="A145" t="s">
        <v>169</v>
      </c>
      <c r="B145" t="s">
        <v>252</v>
      </c>
      <c r="C145" t="s">
        <v>21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</row>
    <row r="146" spans="1:39" x14ac:dyDescent="0.25">
      <c r="A146" t="s">
        <v>171</v>
      </c>
      <c r="B146" t="s">
        <v>253</v>
      </c>
      <c r="C146" t="s">
        <v>21</v>
      </c>
      <c r="D146" s="6">
        <v>295116122924603.06</v>
      </c>
      <c r="E146" s="6">
        <v>301537882304807.13</v>
      </c>
      <c r="F146" s="6">
        <v>306354201882504.31</v>
      </c>
      <c r="G146" s="6">
        <v>312775961262708.19</v>
      </c>
      <c r="H146" s="6">
        <v>319197720642912.5</v>
      </c>
      <c r="I146" s="6">
        <v>324014040220609.69</v>
      </c>
      <c r="J146" s="6">
        <v>330435799600813.69</v>
      </c>
      <c r="K146" s="6">
        <v>338462998783524.69</v>
      </c>
      <c r="L146" s="6">
        <v>344884758163728.5</v>
      </c>
      <c r="M146" s="6">
        <v>351306517543932.81</v>
      </c>
      <c r="N146" s="6">
        <v>357728276924136.81</v>
      </c>
      <c r="O146" s="6">
        <v>365755476277024.44</v>
      </c>
      <c r="P146" s="6">
        <v>372177235657228.38</v>
      </c>
      <c r="Q146" s="6">
        <v>372177235657228.38</v>
      </c>
      <c r="R146" s="6">
        <v>372177235657228.38</v>
      </c>
      <c r="S146" s="6">
        <v>372177235657228.38</v>
      </c>
      <c r="T146" s="6">
        <v>372177235657228.44</v>
      </c>
      <c r="U146" s="6">
        <v>372177235657228.44</v>
      </c>
      <c r="V146" s="6">
        <v>372177235657228.5</v>
      </c>
      <c r="W146" s="6">
        <v>372177235657228.63</v>
      </c>
      <c r="X146" s="6">
        <v>374658369974819.56</v>
      </c>
      <c r="Y146" s="6">
        <v>377139504292410.5</v>
      </c>
      <c r="Z146" s="6">
        <v>379620638610001.44</v>
      </c>
      <c r="AA146" s="6">
        <v>382101772927592.38</v>
      </c>
      <c r="AB146" s="6">
        <v>384582907245183.31</v>
      </c>
      <c r="AC146" s="6">
        <v>387064041562774.25</v>
      </c>
      <c r="AD146" s="6">
        <v>389545175880365.19</v>
      </c>
      <c r="AE146" s="6">
        <v>392026310197956.13</v>
      </c>
      <c r="AF146" s="6">
        <v>394507444515547.06</v>
      </c>
      <c r="AG146" s="6">
        <v>396988578833138</v>
      </c>
      <c r="AH146" s="6">
        <v>399469713150728.94</v>
      </c>
      <c r="AI146" s="6">
        <v>401950847468319.88</v>
      </c>
      <c r="AJ146" s="6">
        <v>404431981785910.81</v>
      </c>
      <c r="AK146" s="6">
        <v>406913116103501.75</v>
      </c>
      <c r="AL146" s="6">
        <v>409394250421092.69</v>
      </c>
      <c r="AM146" s="6">
        <v>411875384738683.63</v>
      </c>
    </row>
    <row r="147" spans="1:39" x14ac:dyDescent="0.25">
      <c r="A147" t="s">
        <v>81</v>
      </c>
      <c r="B147" t="s">
        <v>246</v>
      </c>
      <c r="C147" t="s">
        <v>6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</row>
    <row r="148" spans="1:39" x14ac:dyDescent="0.25">
      <c r="A148" t="s">
        <v>221</v>
      </c>
      <c r="B148" t="s">
        <v>247</v>
      </c>
      <c r="C148" t="s">
        <v>6</v>
      </c>
      <c r="D148" s="6">
        <v>3203643231472.9019</v>
      </c>
      <c r="E148" s="6">
        <v>1785674079661.5547</v>
      </c>
      <c r="F148" s="6">
        <v>1966851852389.5332</v>
      </c>
      <c r="G148" s="6">
        <v>2247712895912.7397</v>
      </c>
      <c r="H148" s="6">
        <v>2450547180715.0625</v>
      </c>
      <c r="I148" s="6">
        <v>2662304511321.1143</v>
      </c>
      <c r="J148" s="6">
        <v>2925591716275.4077</v>
      </c>
      <c r="K148" s="6">
        <v>3213372551567.7749</v>
      </c>
      <c r="L148" s="6">
        <v>3450283719658.3794</v>
      </c>
      <c r="M148" s="6">
        <v>3686830255584.3726</v>
      </c>
      <c r="N148" s="6">
        <v>3892644562506.9565</v>
      </c>
      <c r="O148" s="6">
        <v>4174019986465.9775</v>
      </c>
      <c r="P148" s="6">
        <v>4406946099379.4189</v>
      </c>
      <c r="Q148" s="6">
        <v>4406946099772.2344</v>
      </c>
      <c r="R148" s="6">
        <v>4406946099439.5557</v>
      </c>
      <c r="S148" s="6">
        <v>4406946099439.7559</v>
      </c>
      <c r="T148" s="6">
        <v>4406946099439.9395</v>
      </c>
      <c r="U148" s="6">
        <v>4406946099485.5059</v>
      </c>
      <c r="V148" s="6">
        <v>4406946159532.1367</v>
      </c>
      <c r="W148" s="6">
        <v>4406946328163.9873</v>
      </c>
      <c r="X148" s="6">
        <v>4493915656209.9512</v>
      </c>
      <c r="Y148" s="6">
        <v>4580884984255.916</v>
      </c>
      <c r="Z148" s="6">
        <v>4667854312301.8809</v>
      </c>
      <c r="AA148" s="6">
        <v>4754823640347.8457</v>
      </c>
      <c r="AB148" s="6">
        <v>4841792968393.8105</v>
      </c>
      <c r="AC148" s="6">
        <v>4928762296439.7754</v>
      </c>
      <c r="AD148" s="6">
        <v>5015731624485.7402</v>
      </c>
      <c r="AE148" s="6">
        <v>5102700952531.7051</v>
      </c>
      <c r="AF148" s="6">
        <v>5189670280577.6699</v>
      </c>
      <c r="AG148" s="6">
        <v>5276639608623.6348</v>
      </c>
      <c r="AH148" s="6">
        <v>5363608936669.5996</v>
      </c>
      <c r="AI148" s="6">
        <v>5450578264715.5645</v>
      </c>
      <c r="AJ148" s="6">
        <v>5537547592761.5293</v>
      </c>
      <c r="AK148" s="6">
        <v>5624516920807.4941</v>
      </c>
      <c r="AL148" s="6">
        <v>5711486248853.459</v>
      </c>
      <c r="AM148" s="6">
        <v>5798455576899.4238</v>
      </c>
    </row>
    <row r="149" spans="1:39" x14ac:dyDescent="0.25">
      <c r="A149" t="s">
        <v>170</v>
      </c>
      <c r="B149" t="s">
        <v>248</v>
      </c>
      <c r="C149" t="s">
        <v>6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</row>
    <row r="150" spans="1:39" x14ac:dyDescent="0.25">
      <c r="A150" t="s">
        <v>86</v>
      </c>
      <c r="B150" t="s">
        <v>249</v>
      </c>
      <c r="C150" t="s">
        <v>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</row>
    <row r="151" spans="1:39" x14ac:dyDescent="0.25">
      <c r="A151" t="s">
        <v>172</v>
      </c>
      <c r="B151" t="s">
        <v>250</v>
      </c>
      <c r="C151" t="s">
        <v>6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</row>
    <row r="152" spans="1:39" x14ac:dyDescent="0.25">
      <c r="A152" t="s">
        <v>82</v>
      </c>
      <c r="B152" t="s">
        <v>251</v>
      </c>
      <c r="C152" t="s">
        <v>6</v>
      </c>
      <c r="D152" s="6">
        <v>8295213000000</v>
      </c>
      <c r="E152" s="6">
        <v>8295212999999.9502</v>
      </c>
      <c r="F152" s="6">
        <v>8295212999999.9521</v>
      </c>
      <c r="G152" s="6">
        <v>8295212999999.5137</v>
      </c>
      <c r="H152" s="6">
        <v>8295213000000</v>
      </c>
      <c r="I152" s="6">
        <v>8295212999999.9648</v>
      </c>
      <c r="J152" s="6">
        <v>8295212999999.8887</v>
      </c>
      <c r="K152" s="6">
        <v>8295213000000</v>
      </c>
      <c r="L152" s="6">
        <v>8295212999999.3896</v>
      </c>
      <c r="M152" s="6">
        <v>8295213000000.1855</v>
      </c>
      <c r="N152" s="6">
        <v>8295213000000.6436</v>
      </c>
      <c r="O152" s="6">
        <v>8295213000000</v>
      </c>
      <c r="P152" s="6">
        <v>8295213000000.2471</v>
      </c>
      <c r="Q152" s="6">
        <v>8295212999999.9756</v>
      </c>
      <c r="R152" s="6">
        <v>8295212999999.9951</v>
      </c>
      <c r="S152" s="6">
        <v>8295212999999.9951</v>
      </c>
      <c r="T152" s="6">
        <v>8295213000000</v>
      </c>
      <c r="U152" s="6">
        <v>8295213000000.1709</v>
      </c>
      <c r="V152" s="6">
        <v>8295213000000.2246</v>
      </c>
      <c r="W152" s="6">
        <v>8295213000000.4834</v>
      </c>
      <c r="X152" s="6">
        <v>8295213000000.583</v>
      </c>
      <c r="Y152" s="6">
        <v>8295213000000.6826</v>
      </c>
      <c r="Z152" s="6">
        <v>8295213000000.7822</v>
      </c>
      <c r="AA152" s="6">
        <v>8295213000000.8818</v>
      </c>
      <c r="AB152" s="6">
        <v>8295213000000.9814</v>
      </c>
      <c r="AC152" s="6">
        <v>8295213000001.0811</v>
      </c>
      <c r="AD152" s="6">
        <v>8295213000001.1807</v>
      </c>
      <c r="AE152" s="6">
        <v>8295213000001.2803</v>
      </c>
      <c r="AF152" s="6">
        <v>8295213000001.3799</v>
      </c>
      <c r="AG152" s="6">
        <v>8295213000001.4795</v>
      </c>
      <c r="AH152" s="6">
        <v>8295213000001.5791</v>
      </c>
      <c r="AI152" s="6">
        <v>8295213000001.6787</v>
      </c>
      <c r="AJ152" s="6">
        <v>8295213000001.7783</v>
      </c>
      <c r="AK152" s="6">
        <v>8295213000001.8779</v>
      </c>
      <c r="AL152" s="6">
        <v>8295213000001.9775</v>
      </c>
      <c r="AM152" s="6">
        <v>8295213000002.0771</v>
      </c>
    </row>
    <row r="153" spans="1:39" x14ac:dyDescent="0.25">
      <c r="A153" t="s">
        <v>169</v>
      </c>
      <c r="B153" t="s">
        <v>252</v>
      </c>
      <c r="C153" t="s">
        <v>6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</row>
    <row r="154" spans="1:39" x14ac:dyDescent="0.25">
      <c r="A154" t="s">
        <v>171</v>
      </c>
      <c r="B154" t="s">
        <v>253</v>
      </c>
      <c r="C154" t="s">
        <v>6</v>
      </c>
      <c r="D154" s="6">
        <v>213184367553679.44</v>
      </c>
      <c r="E154" s="6">
        <v>217507409816137.09</v>
      </c>
      <c r="F154" s="6">
        <v>221005295317185.03</v>
      </c>
      <c r="G154" s="6">
        <v>225677211392449.03</v>
      </c>
      <c r="H154" s="6">
        <v>230333103798666.94</v>
      </c>
      <c r="I154" s="6">
        <v>233837269154511.41</v>
      </c>
      <c r="J154" s="6">
        <v>238505576245143.69</v>
      </c>
      <c r="K154" s="6">
        <v>244332472874965.81</v>
      </c>
      <c r="L154" s="6">
        <v>248995363350934.06</v>
      </c>
      <c r="M154" s="6">
        <v>253658178945602.59</v>
      </c>
      <c r="N154" s="6">
        <v>258314683332748.53</v>
      </c>
      <c r="O154" s="6">
        <v>264140264661869.91</v>
      </c>
      <c r="P154" s="6">
        <v>268802336762112.69</v>
      </c>
      <c r="Q154" s="6">
        <v>268802336762193.31</v>
      </c>
      <c r="R154" s="6">
        <v>268802336762125</v>
      </c>
      <c r="S154" s="6">
        <v>268802336762125.06</v>
      </c>
      <c r="T154" s="6">
        <v>268802336762125.13</v>
      </c>
      <c r="U154" s="6">
        <v>268802336762134.53</v>
      </c>
      <c r="V154" s="6">
        <v>268802336774465.81</v>
      </c>
      <c r="W154" s="6">
        <v>268802336809096.31</v>
      </c>
      <c r="X154" s="6">
        <v>270602970759838.34</v>
      </c>
      <c r="Y154" s="6">
        <v>272403604710580.38</v>
      </c>
      <c r="Z154" s="6">
        <v>274204238661322.41</v>
      </c>
      <c r="AA154" s="6">
        <v>276004872612064.44</v>
      </c>
      <c r="AB154" s="6">
        <v>277805506562806.47</v>
      </c>
      <c r="AC154" s="6">
        <v>279606140513548.5</v>
      </c>
      <c r="AD154" s="6">
        <v>281406774464290.53</v>
      </c>
      <c r="AE154" s="6">
        <v>283207408415032.56</v>
      </c>
      <c r="AF154" s="6">
        <v>285008042365774.56</v>
      </c>
      <c r="AG154" s="6">
        <v>286808676316516.56</v>
      </c>
      <c r="AH154" s="6">
        <v>288609310267258.56</v>
      </c>
      <c r="AI154" s="6">
        <v>290409944218000.56</v>
      </c>
      <c r="AJ154" s="6">
        <v>292210578168742.56</v>
      </c>
      <c r="AK154" s="6">
        <v>294011212119484.56</v>
      </c>
      <c r="AL154" s="6">
        <v>295811846070226.56</v>
      </c>
      <c r="AM154" s="6">
        <v>297612480020968.56</v>
      </c>
    </row>
    <row r="155" spans="1:39" x14ac:dyDescent="0.25">
      <c r="A155" t="s">
        <v>81</v>
      </c>
      <c r="B155" t="s">
        <v>246</v>
      </c>
      <c r="C155" t="s">
        <v>1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</row>
    <row r="156" spans="1:39" x14ac:dyDescent="0.25">
      <c r="A156" t="s">
        <v>221</v>
      </c>
      <c r="B156" t="s">
        <v>247</v>
      </c>
      <c r="C156" t="s">
        <v>1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</row>
    <row r="157" spans="1:39" x14ac:dyDescent="0.25">
      <c r="A157" t="s">
        <v>170</v>
      </c>
      <c r="B157" t="s">
        <v>248</v>
      </c>
      <c r="C157" t="s">
        <v>1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</row>
    <row r="158" spans="1:39" x14ac:dyDescent="0.25">
      <c r="A158" t="s">
        <v>86</v>
      </c>
      <c r="B158" t="s">
        <v>249</v>
      </c>
      <c r="C158" t="s">
        <v>1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</row>
    <row r="159" spans="1:39" x14ac:dyDescent="0.25">
      <c r="A159" t="s">
        <v>172</v>
      </c>
      <c r="B159" t="s">
        <v>250</v>
      </c>
      <c r="C159" t="s">
        <v>1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</row>
    <row r="160" spans="1:39" x14ac:dyDescent="0.25">
      <c r="A160" t="s">
        <v>82</v>
      </c>
      <c r="B160" t="s">
        <v>251</v>
      </c>
      <c r="C160" t="s">
        <v>1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</row>
    <row r="161" spans="1:39" x14ac:dyDescent="0.25">
      <c r="A161" t="s">
        <v>169</v>
      </c>
      <c r="B161" t="s">
        <v>252</v>
      </c>
      <c r="C161" t="s">
        <v>1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</row>
    <row r="162" spans="1:39" x14ac:dyDescent="0.25">
      <c r="A162" t="s">
        <v>171</v>
      </c>
      <c r="B162" t="s">
        <v>253</v>
      </c>
      <c r="C162" t="s">
        <v>1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</row>
    <row r="163" spans="1:39" x14ac:dyDescent="0.25">
      <c r="A163" t="s">
        <v>81</v>
      </c>
      <c r="B163" t="s">
        <v>246</v>
      </c>
      <c r="C163" t="s">
        <v>3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</row>
    <row r="164" spans="1:39" x14ac:dyDescent="0.25">
      <c r="A164" t="s">
        <v>221</v>
      </c>
      <c r="B164" t="s">
        <v>247</v>
      </c>
      <c r="C164" t="s">
        <v>3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</row>
    <row r="165" spans="1:39" x14ac:dyDescent="0.25">
      <c r="A165" t="s">
        <v>170</v>
      </c>
      <c r="B165" t="s">
        <v>248</v>
      </c>
      <c r="C165" t="s">
        <v>3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</row>
    <row r="166" spans="1:39" x14ac:dyDescent="0.25">
      <c r="A166" t="s">
        <v>86</v>
      </c>
      <c r="B166" t="s">
        <v>249</v>
      </c>
      <c r="C166" t="s">
        <v>3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</row>
    <row r="167" spans="1:39" x14ac:dyDescent="0.25">
      <c r="A167" t="s">
        <v>172</v>
      </c>
      <c r="B167" t="s">
        <v>250</v>
      </c>
      <c r="C167" t="s">
        <v>3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</row>
    <row r="168" spans="1:39" x14ac:dyDescent="0.25">
      <c r="A168" t="s">
        <v>82</v>
      </c>
      <c r="B168" t="s">
        <v>251</v>
      </c>
      <c r="C168" t="s">
        <v>3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</row>
    <row r="169" spans="1:39" x14ac:dyDescent="0.25">
      <c r="A169" t="s">
        <v>169</v>
      </c>
      <c r="B169" t="s">
        <v>252</v>
      </c>
      <c r="C169" t="s">
        <v>3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</row>
    <row r="170" spans="1:39" x14ac:dyDescent="0.25">
      <c r="A170" t="s">
        <v>171</v>
      </c>
      <c r="B170" t="s">
        <v>253</v>
      </c>
      <c r="C170" t="s">
        <v>3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</row>
    <row r="171" spans="1:39" x14ac:dyDescent="0.25">
      <c r="A171" t="s">
        <v>81</v>
      </c>
      <c r="B171" t="s">
        <v>246</v>
      </c>
      <c r="C171" t="s">
        <v>161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</row>
    <row r="172" spans="1:39" x14ac:dyDescent="0.25">
      <c r="A172" t="s">
        <v>221</v>
      </c>
      <c r="B172" t="s">
        <v>247</v>
      </c>
      <c r="C172" t="s">
        <v>161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</row>
    <row r="173" spans="1:39" x14ac:dyDescent="0.25">
      <c r="A173" t="s">
        <v>170</v>
      </c>
      <c r="B173" t="s">
        <v>248</v>
      </c>
      <c r="C173" t="s">
        <v>161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</row>
    <row r="174" spans="1:39" x14ac:dyDescent="0.25">
      <c r="A174" t="s">
        <v>86</v>
      </c>
      <c r="B174" t="s">
        <v>249</v>
      </c>
      <c r="C174" t="s">
        <v>161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</row>
    <row r="175" spans="1:39" x14ac:dyDescent="0.25">
      <c r="A175" t="s">
        <v>172</v>
      </c>
      <c r="B175" t="s">
        <v>250</v>
      </c>
      <c r="C175" t="s">
        <v>161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</row>
    <row r="176" spans="1:39" x14ac:dyDescent="0.25">
      <c r="A176" t="s">
        <v>82</v>
      </c>
      <c r="B176" t="s">
        <v>251</v>
      </c>
      <c r="C176" t="s">
        <v>161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</row>
    <row r="177" spans="1:39" x14ac:dyDescent="0.25">
      <c r="A177" t="s">
        <v>169</v>
      </c>
      <c r="B177" t="s">
        <v>252</v>
      </c>
      <c r="C177" t="s">
        <v>161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</row>
    <row r="178" spans="1:39" x14ac:dyDescent="0.25">
      <c r="A178" t="s">
        <v>171</v>
      </c>
      <c r="B178" t="s">
        <v>253</v>
      </c>
      <c r="C178" t="s">
        <v>161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</row>
    <row r="179" spans="1:39" x14ac:dyDescent="0.25">
      <c r="A179" t="s">
        <v>81</v>
      </c>
      <c r="B179" t="s">
        <v>246</v>
      </c>
      <c r="C179" t="s">
        <v>160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</row>
    <row r="180" spans="1:39" x14ac:dyDescent="0.25">
      <c r="A180" t="s">
        <v>221</v>
      </c>
      <c r="B180" t="s">
        <v>247</v>
      </c>
      <c r="C180" t="s">
        <v>160</v>
      </c>
      <c r="D180" s="6">
        <v>478455000000000.13</v>
      </c>
      <c r="E180" s="6">
        <v>429026442994652.06</v>
      </c>
      <c r="F180" s="6">
        <v>552236319908917.13</v>
      </c>
      <c r="G180" s="6">
        <v>539422782774329.88</v>
      </c>
      <c r="H180" s="6">
        <v>674143095000000.13</v>
      </c>
      <c r="I180" s="6">
        <v>733949970023309</v>
      </c>
      <c r="J180" s="6">
        <v>793756844999999.63</v>
      </c>
      <c r="K180" s="6">
        <v>853085265000000.13</v>
      </c>
      <c r="L180" s="6">
        <v>912413684999998.13</v>
      </c>
      <c r="M180" s="6">
        <v>971742105054360.63</v>
      </c>
      <c r="N180" s="6">
        <v>1031070524999998.8</v>
      </c>
      <c r="O180" s="6">
        <v>1031070524999999.9</v>
      </c>
      <c r="P180" s="6">
        <v>1031070525000000.1</v>
      </c>
      <c r="Q180" s="6">
        <v>1031070524999997.4</v>
      </c>
      <c r="R180" s="6">
        <v>1031070524999999.4</v>
      </c>
      <c r="S180" s="6">
        <v>1031070524999999.4</v>
      </c>
      <c r="T180" s="6">
        <v>1031070524999999.4</v>
      </c>
      <c r="U180" s="6">
        <v>1031070524999999.1</v>
      </c>
      <c r="V180" s="6">
        <v>1031070524999304.1</v>
      </c>
      <c r="W180" s="6">
        <v>1031070524998323.9</v>
      </c>
      <c r="X180" s="6">
        <v>1041857510452717.1</v>
      </c>
      <c r="Y180" s="6">
        <v>1052644495907110.4</v>
      </c>
      <c r="Z180" s="6">
        <v>1063431481361503.6</v>
      </c>
      <c r="AA180" s="6">
        <v>1074218466815896.9</v>
      </c>
      <c r="AB180" s="6">
        <v>1085005452270290.1</v>
      </c>
      <c r="AC180" s="6">
        <v>1095792437724683.4</v>
      </c>
      <c r="AD180" s="6">
        <v>1106579423179076.6</v>
      </c>
      <c r="AE180" s="6">
        <v>1117366408633469.9</v>
      </c>
      <c r="AF180" s="6">
        <v>1128153394087863</v>
      </c>
      <c r="AG180" s="6">
        <v>1138940379542256.3</v>
      </c>
      <c r="AH180" s="6">
        <v>1149727364996649.5</v>
      </c>
      <c r="AI180" s="6">
        <v>1160514350451042.8</v>
      </c>
      <c r="AJ180" s="6">
        <v>1171301335905436</v>
      </c>
      <c r="AK180" s="6">
        <v>1182088321359829.3</v>
      </c>
      <c r="AL180" s="6">
        <v>1192875306814222.5</v>
      </c>
      <c r="AM180" s="6">
        <v>1203662292268615.8</v>
      </c>
    </row>
    <row r="181" spans="1:39" x14ac:dyDescent="0.25">
      <c r="A181" t="s">
        <v>170</v>
      </c>
      <c r="B181" t="s">
        <v>248</v>
      </c>
      <c r="C181" t="s">
        <v>160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</row>
    <row r="182" spans="1:39" x14ac:dyDescent="0.25">
      <c r="A182" t="s">
        <v>86</v>
      </c>
      <c r="B182" t="s">
        <v>249</v>
      </c>
      <c r="C182" t="s">
        <v>160</v>
      </c>
      <c r="D182" s="6">
        <v>703684616753218.13</v>
      </c>
      <c r="E182" s="6">
        <v>754700821613585.75</v>
      </c>
      <c r="F182" s="6">
        <v>785455751886299.5</v>
      </c>
      <c r="G182" s="6">
        <v>837433860748741.25</v>
      </c>
      <c r="H182" s="6">
        <v>881904746787524</v>
      </c>
      <c r="I182" s="6">
        <v>933257537527054.63</v>
      </c>
      <c r="J182" s="6">
        <v>990819061208999.5</v>
      </c>
      <c r="K182" s="6">
        <v>1041498679470218.9</v>
      </c>
      <c r="L182" s="6">
        <v>1099060203152197.5</v>
      </c>
      <c r="M182" s="6">
        <v>1156621726114151.8</v>
      </c>
      <c r="N182" s="6">
        <v>1220728568617667.8</v>
      </c>
      <c r="O182" s="6">
        <v>1284498824486359.5</v>
      </c>
      <c r="P182" s="6">
        <v>1355150985811466.8</v>
      </c>
      <c r="Q182" s="6">
        <v>1355150985811533</v>
      </c>
      <c r="R182" s="6">
        <v>1355150985811467.3</v>
      </c>
      <c r="S182" s="6">
        <v>1355150985811466.3</v>
      </c>
      <c r="T182" s="6">
        <v>1355150985811466.5</v>
      </c>
      <c r="U182" s="6">
        <v>1355150985811474.8</v>
      </c>
      <c r="V182" s="6">
        <v>1356312100883178</v>
      </c>
      <c r="W182" s="6">
        <v>1356312100883180.5</v>
      </c>
      <c r="X182" s="6">
        <v>1379698637040542.5</v>
      </c>
      <c r="Y182" s="6">
        <v>1403085173197904.5</v>
      </c>
      <c r="Z182" s="6">
        <v>1426471709355266.5</v>
      </c>
      <c r="AA182" s="6">
        <v>1449858245512628.5</v>
      </c>
      <c r="AB182" s="6">
        <v>1473244781669990.5</v>
      </c>
      <c r="AC182" s="6">
        <v>1496631317827352.5</v>
      </c>
      <c r="AD182" s="6">
        <v>1520017853984714.5</v>
      </c>
      <c r="AE182" s="6">
        <v>1543404390142076.5</v>
      </c>
      <c r="AF182" s="6">
        <v>1566790926299438.5</v>
      </c>
      <c r="AG182" s="6">
        <v>1590177462456800.5</v>
      </c>
      <c r="AH182" s="6">
        <v>1613563998614162.5</v>
      </c>
      <c r="AI182" s="6">
        <v>1636950534771524.5</v>
      </c>
      <c r="AJ182" s="6">
        <v>1660337070928886.5</v>
      </c>
      <c r="AK182" s="6">
        <v>1683723607086248.5</v>
      </c>
      <c r="AL182" s="6">
        <v>1707110143243610.5</v>
      </c>
      <c r="AM182" s="6">
        <v>1730496679400972.5</v>
      </c>
    </row>
    <row r="183" spans="1:39" x14ac:dyDescent="0.25">
      <c r="A183" t="s">
        <v>172</v>
      </c>
      <c r="B183" t="s">
        <v>250</v>
      </c>
      <c r="C183" t="s">
        <v>160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</row>
    <row r="184" spans="1:39" x14ac:dyDescent="0.25">
      <c r="A184" t="s">
        <v>82</v>
      </c>
      <c r="B184" t="s">
        <v>251</v>
      </c>
      <c r="C184" t="s">
        <v>160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</row>
    <row r="185" spans="1:39" x14ac:dyDescent="0.25">
      <c r="A185" t="s">
        <v>169</v>
      </c>
      <c r="B185" t="s">
        <v>252</v>
      </c>
      <c r="C185" t="s">
        <v>160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</row>
    <row r="186" spans="1:39" x14ac:dyDescent="0.25">
      <c r="A186" t="s">
        <v>171</v>
      </c>
      <c r="B186" t="s">
        <v>253</v>
      </c>
      <c r="C186" t="s">
        <v>160</v>
      </c>
      <c r="D186" s="6">
        <v>274836481313062.75</v>
      </c>
      <c r="E186" s="6">
        <v>275205594693457</v>
      </c>
      <c r="F186" s="6">
        <v>311000982356323.06</v>
      </c>
      <c r="G186" s="6">
        <v>320106381526837.13</v>
      </c>
      <c r="H186" s="6">
        <v>361766670815284.69</v>
      </c>
      <c r="I186" s="6">
        <v>387610260666459.31</v>
      </c>
      <c r="J186" s="6">
        <v>414897323249881.81</v>
      </c>
      <c r="K186" s="6">
        <v>440473170403118.81</v>
      </c>
      <c r="L186" s="6">
        <v>467648996648305.06</v>
      </c>
      <c r="M186" s="6">
        <v>494824822738731.63</v>
      </c>
      <c r="N186" s="6">
        <v>523522374805089.56</v>
      </c>
      <c r="O186" s="6">
        <v>538348367003474.75</v>
      </c>
      <c r="P186" s="6">
        <v>554774338302099.25</v>
      </c>
      <c r="Q186" s="6">
        <v>554774338302114</v>
      </c>
      <c r="R186" s="6">
        <v>554774338302099.06</v>
      </c>
      <c r="S186" s="6">
        <v>554774338302098.88</v>
      </c>
      <c r="T186" s="6">
        <v>554774338302099</v>
      </c>
      <c r="U186" s="6">
        <v>554774338302100.88</v>
      </c>
      <c r="V186" s="6">
        <v>555044286771801.81</v>
      </c>
      <c r="W186" s="6">
        <v>555044286771574.5</v>
      </c>
      <c r="X186" s="6">
        <v>562989313146417.13</v>
      </c>
      <c r="Y186" s="6">
        <v>570934339521259.75</v>
      </c>
      <c r="Z186" s="6">
        <v>578879365896102.38</v>
      </c>
      <c r="AA186" s="6">
        <v>586824392270945</v>
      </c>
      <c r="AB186" s="6">
        <v>594769418645787.63</v>
      </c>
      <c r="AC186" s="6">
        <v>602714445020630.25</v>
      </c>
      <c r="AD186" s="6">
        <v>610659471395472.88</v>
      </c>
      <c r="AE186" s="6">
        <v>618604497770315.5</v>
      </c>
      <c r="AF186" s="6">
        <v>626549524145158.13</v>
      </c>
      <c r="AG186" s="6">
        <v>634494550520000.75</v>
      </c>
      <c r="AH186" s="6">
        <v>642439576894843.38</v>
      </c>
      <c r="AI186" s="6">
        <v>650384603269686</v>
      </c>
      <c r="AJ186" s="6">
        <v>658329629644528.63</v>
      </c>
      <c r="AK186" s="6">
        <v>666274656019371.25</v>
      </c>
      <c r="AL186" s="6">
        <v>674219682394213.88</v>
      </c>
      <c r="AM186" s="6">
        <v>682164708769056.5</v>
      </c>
    </row>
    <row r="187" spans="1:39" x14ac:dyDescent="0.25">
      <c r="A187" t="s">
        <v>81</v>
      </c>
      <c r="B187" t="s">
        <v>246</v>
      </c>
      <c r="C187" t="s">
        <v>5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</row>
    <row r="188" spans="1:39" x14ac:dyDescent="0.25">
      <c r="A188" t="s">
        <v>221</v>
      </c>
      <c r="B188" t="s">
        <v>247</v>
      </c>
      <c r="C188" t="s">
        <v>5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</row>
    <row r="189" spans="1:39" x14ac:dyDescent="0.25">
      <c r="A189" t="s">
        <v>170</v>
      </c>
      <c r="B189" t="s">
        <v>248</v>
      </c>
      <c r="C189" t="s">
        <v>5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</row>
    <row r="190" spans="1:39" x14ac:dyDescent="0.25">
      <c r="A190" t="s">
        <v>86</v>
      </c>
      <c r="B190" t="s">
        <v>249</v>
      </c>
      <c r="C190" t="s">
        <v>5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</row>
    <row r="191" spans="1:39" x14ac:dyDescent="0.25">
      <c r="A191" t="s">
        <v>172</v>
      </c>
      <c r="B191" t="s">
        <v>250</v>
      </c>
      <c r="C191" t="s">
        <v>5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</row>
    <row r="192" spans="1:39" x14ac:dyDescent="0.25">
      <c r="A192" t="s">
        <v>82</v>
      </c>
      <c r="B192" t="s">
        <v>251</v>
      </c>
      <c r="C192" t="s">
        <v>5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</row>
    <row r="193" spans="1:39" x14ac:dyDescent="0.25">
      <c r="A193" t="s">
        <v>169</v>
      </c>
      <c r="B193" t="s">
        <v>252</v>
      </c>
      <c r="C193" t="s">
        <v>5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</row>
    <row r="194" spans="1:39" x14ac:dyDescent="0.25">
      <c r="A194" t="s">
        <v>171</v>
      </c>
      <c r="B194" t="s">
        <v>253</v>
      </c>
      <c r="C194" t="s">
        <v>5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E9" sqref="E9:E11"/>
    </sheetView>
  </sheetViews>
  <sheetFormatPr defaultRowHeight="15" x14ac:dyDescent="0.25"/>
  <cols>
    <col min="1" max="1" width="29.5703125" customWidth="1"/>
    <col min="2" max="2" width="22.85546875" customWidth="1"/>
    <col min="4" max="4" width="9.140625" bestFit="1" customWidth="1"/>
    <col min="5" max="5" width="15.85546875" bestFit="1" customWidth="1"/>
    <col min="6" max="6" width="22.85546875" customWidth="1"/>
    <col min="7" max="7" width="27.28515625" bestFit="1" customWidth="1"/>
    <col min="8" max="8" width="35.7109375" customWidth="1"/>
    <col min="9" max="9" width="11.140625" customWidth="1"/>
    <col min="10" max="10" width="11.85546875" customWidth="1"/>
    <col min="11" max="27" width="4.85546875" customWidth="1"/>
    <col min="28" max="28" width="10.7109375" bestFit="1" customWidth="1"/>
  </cols>
  <sheetData>
    <row r="1" spans="1:14" s="5" customFormat="1" x14ac:dyDescent="0.25">
      <c r="A1" s="5" t="s">
        <v>8</v>
      </c>
    </row>
    <row r="3" spans="1:14" x14ac:dyDescent="0.25">
      <c r="A3" t="s">
        <v>89</v>
      </c>
      <c r="B3" t="s">
        <v>136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14" x14ac:dyDescent="0.25">
      <c r="A4" t="s">
        <v>16</v>
      </c>
      <c r="B4" t="s">
        <v>16</v>
      </c>
      <c r="C4" t="s">
        <v>17</v>
      </c>
      <c r="D4">
        <v>1121157</v>
      </c>
      <c r="E4">
        <v>218365</v>
      </c>
      <c r="F4">
        <v>902792</v>
      </c>
      <c r="G4" s="6">
        <v>855681713399040</v>
      </c>
      <c r="H4" s="6">
        <v>1062651798807840</v>
      </c>
      <c r="N4" s="6"/>
    </row>
    <row r="5" spans="1:14" x14ac:dyDescent="0.25">
      <c r="A5" t="s">
        <v>18</v>
      </c>
      <c r="B5" t="s">
        <v>18</v>
      </c>
      <c r="C5" t="s">
        <v>19</v>
      </c>
      <c r="D5">
        <v>39259</v>
      </c>
      <c r="E5">
        <v>0</v>
      </c>
      <c r="F5">
        <v>39259</v>
      </c>
      <c r="G5" s="6">
        <v>133957268252170</v>
      </c>
      <c r="H5" s="6">
        <v>133957268252170</v>
      </c>
      <c r="N5" s="6"/>
    </row>
    <row r="6" spans="1:14" x14ac:dyDescent="0.25">
      <c r="A6" t="s">
        <v>20</v>
      </c>
      <c r="B6" t="s">
        <v>137</v>
      </c>
      <c r="C6" s="17" t="s">
        <v>127</v>
      </c>
      <c r="D6">
        <v>117576</v>
      </c>
      <c r="E6">
        <v>112225</v>
      </c>
      <c r="F6">
        <v>5351</v>
      </c>
      <c r="G6" s="6">
        <v>242237091387774.81</v>
      </c>
      <c r="H6" s="6">
        <v>5322606663615961</v>
      </c>
      <c r="N6" s="6"/>
    </row>
    <row r="7" spans="1:14" x14ac:dyDescent="0.25">
      <c r="A7" t="s">
        <v>6</v>
      </c>
      <c r="B7" t="s">
        <v>138</v>
      </c>
      <c r="C7" t="s">
        <v>123</v>
      </c>
      <c r="D7">
        <v>5238</v>
      </c>
      <c r="E7">
        <v>0</v>
      </c>
      <c r="F7">
        <v>5238</v>
      </c>
      <c r="G7" s="6">
        <v>214970041633341</v>
      </c>
      <c r="H7" s="6">
        <v>214970041633341</v>
      </c>
      <c r="N7" s="6"/>
    </row>
    <row r="8" spans="1:14" x14ac:dyDescent="0.25">
      <c r="A8" t="s">
        <v>21</v>
      </c>
      <c r="B8" t="s">
        <v>139</v>
      </c>
      <c r="C8" t="s">
        <v>121</v>
      </c>
      <c r="D8">
        <v>14688</v>
      </c>
      <c r="E8">
        <v>0</v>
      </c>
      <c r="F8">
        <v>14688</v>
      </c>
      <c r="G8" s="6">
        <v>559645823488870.31</v>
      </c>
      <c r="H8" s="6">
        <v>559645823488870.31</v>
      </c>
      <c r="N8" s="6"/>
    </row>
    <row r="9" spans="1:14" x14ac:dyDescent="0.25">
      <c r="A9" t="s">
        <v>160</v>
      </c>
      <c r="B9" t="s">
        <v>140</v>
      </c>
      <c r="C9" s="17" t="s">
        <v>125</v>
      </c>
      <c r="D9">
        <v>9624</v>
      </c>
      <c r="E9">
        <v>9624</v>
      </c>
      <c r="F9">
        <v>0</v>
      </c>
      <c r="G9" s="6">
        <v>0</v>
      </c>
      <c r="H9" s="6">
        <v>431460761058289</v>
      </c>
    </row>
    <row r="10" spans="1:14" x14ac:dyDescent="0.25">
      <c r="A10" t="s">
        <v>160</v>
      </c>
      <c r="B10" t="s">
        <v>130</v>
      </c>
      <c r="C10" t="s">
        <v>122</v>
      </c>
      <c r="D10">
        <v>2482</v>
      </c>
      <c r="E10">
        <v>2482</v>
      </c>
      <c r="F10">
        <v>0</v>
      </c>
      <c r="G10" s="6">
        <v>0</v>
      </c>
      <c r="H10" s="6">
        <v>105861694430678.72</v>
      </c>
    </row>
    <row r="11" spans="1:14" x14ac:dyDescent="0.25">
      <c r="A11" t="s">
        <v>160</v>
      </c>
      <c r="B11" t="s">
        <v>141</v>
      </c>
      <c r="C11" t="s">
        <v>124</v>
      </c>
      <c r="D11">
        <v>5994</v>
      </c>
      <c r="E11">
        <v>5691</v>
      </c>
      <c r="F11">
        <v>303</v>
      </c>
      <c r="G11" s="6">
        <v>13584020220351.367</v>
      </c>
      <c r="H11" s="6">
        <v>268721508913485.47</v>
      </c>
    </row>
    <row r="20" spans="1:9" s="5" customFormat="1" x14ac:dyDescent="0.25">
      <c r="A20" s="5" t="s">
        <v>115</v>
      </c>
    </row>
    <row r="21" spans="1:9" x14ac:dyDescent="0.25">
      <c r="A21" t="s">
        <v>116</v>
      </c>
      <c r="B21">
        <v>2015</v>
      </c>
      <c r="H21" s="2"/>
      <c r="I21" s="15"/>
    </row>
    <row r="22" spans="1:9" x14ac:dyDescent="0.25">
      <c r="A22" t="s">
        <v>50</v>
      </c>
      <c r="B22">
        <v>133366119634467.2</v>
      </c>
      <c r="H22" s="2"/>
      <c r="I22" s="15"/>
    </row>
    <row r="23" spans="1:9" x14ac:dyDescent="0.25">
      <c r="A23" t="s">
        <v>6</v>
      </c>
      <c r="B23">
        <v>8295213000000</v>
      </c>
      <c r="H23" s="2"/>
      <c r="I23" s="15"/>
    </row>
    <row r="24" spans="1:9" x14ac:dyDescent="0.25">
      <c r="A24" t="s">
        <v>21</v>
      </c>
      <c r="B24">
        <v>118384692271340</v>
      </c>
      <c r="H24" s="2"/>
      <c r="I24" s="15"/>
    </row>
    <row r="25" spans="1:9" x14ac:dyDescent="0.25">
      <c r="A25" t="s">
        <v>4</v>
      </c>
      <c r="B25">
        <v>347658295047183.94</v>
      </c>
      <c r="H25" s="2"/>
      <c r="I25" s="15"/>
    </row>
    <row r="26" spans="1:9" x14ac:dyDescent="0.25">
      <c r="A26" t="s">
        <v>2</v>
      </c>
      <c r="B26">
        <v>3300002303347.5815</v>
      </c>
    </row>
    <row r="28" spans="1:9" s="7" customFormat="1" x14ac:dyDescent="0.25">
      <c r="A28" s="5" t="s">
        <v>117</v>
      </c>
    </row>
    <row r="29" spans="1:9" x14ac:dyDescent="0.25">
      <c r="A29" t="s">
        <v>9</v>
      </c>
      <c r="B29" t="s">
        <v>118</v>
      </c>
    </row>
    <row r="30" spans="1:9" x14ac:dyDescent="0.25">
      <c r="A30" t="s">
        <v>16</v>
      </c>
      <c r="B30" s="16">
        <f>(SUMIF($A$4:$A$11,A30,$G$4:$G$11)+SUMIF($A$22:$A$26,A30,$B$22:$B$26))/(SUMIF($A$4:$A$11,A30,$H$4:$H$11)+SUMIF($A$22:$A$26,A30,$B$22:$B$26))</f>
        <v>0.85324498044039676</v>
      </c>
    </row>
    <row r="31" spans="1:9" x14ac:dyDescent="0.25">
      <c r="A31" t="s">
        <v>18</v>
      </c>
      <c r="B31" s="16">
        <f t="shared" ref="B31:B34" si="0">(SUMIF($A$4:$A$11,A31,$G$4:$G$11)+SUMIF($A$22:$A$26,A31,$B$22:$B$26))/(SUMIF($A$4:$A$11,A31,$H$4:$H$11)+SUMIF($A$22:$A$26,A31,$B$22:$B$26))</f>
        <v>1</v>
      </c>
    </row>
    <row r="32" spans="1:9" x14ac:dyDescent="0.25">
      <c r="A32" t="s">
        <v>20</v>
      </c>
      <c r="B32" s="16">
        <f t="shared" si="0"/>
        <v>6.8842574173999846E-2</v>
      </c>
    </row>
    <row r="33" spans="1:2" x14ac:dyDescent="0.25">
      <c r="A33" t="s">
        <v>6</v>
      </c>
      <c r="B33" s="16">
        <f t="shared" si="0"/>
        <v>1</v>
      </c>
    </row>
    <row r="34" spans="1:2" x14ac:dyDescent="0.25">
      <c r="A34" t="s">
        <v>21</v>
      </c>
      <c r="B34" s="16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49" workbookViewId="0">
      <selection activeCell="L78" sqref="B78:L78"/>
    </sheetView>
  </sheetViews>
  <sheetFormatPr defaultRowHeight="15" x14ac:dyDescent="0.25"/>
  <cols>
    <col min="1" max="1" width="32.85546875" bestFit="1" customWidth="1"/>
    <col min="2" max="2" width="10.28515625" customWidth="1"/>
    <col min="3" max="3" width="20" customWidth="1"/>
    <col min="4" max="4" width="21.7109375" customWidth="1"/>
    <col min="5" max="5" width="12" customWidth="1"/>
    <col min="6" max="6" width="27.85546875" customWidth="1"/>
    <col min="7" max="7" width="16.28515625" customWidth="1"/>
    <col min="8" max="8" width="18.5703125" bestFit="1" customWidth="1"/>
    <col min="9" max="9" width="14.42578125" customWidth="1"/>
    <col min="10" max="10" width="17.28515625" customWidth="1"/>
    <col min="11" max="11" width="11.7109375" customWidth="1"/>
    <col min="12" max="12" width="9.7109375" customWidth="1"/>
  </cols>
  <sheetData>
    <row r="1" spans="1:2" ht="16.5" thickTop="1" thickBot="1" x14ac:dyDescent="0.3">
      <c r="A1" s="27" t="s">
        <v>174</v>
      </c>
      <c r="B1" s="22"/>
    </row>
    <row r="2" spans="1:2" ht="16.5" thickTop="1" thickBot="1" x14ac:dyDescent="0.3">
      <c r="A2" s="23"/>
      <c r="B2" s="18" t="s">
        <v>175</v>
      </c>
    </row>
    <row r="3" spans="1:2" ht="15.75" thickTop="1" x14ac:dyDescent="0.25">
      <c r="A3" s="24" t="s">
        <v>176</v>
      </c>
      <c r="B3" s="19">
        <v>3315671</v>
      </c>
    </row>
    <row r="4" spans="1:2" x14ac:dyDescent="0.25">
      <c r="A4" s="25" t="s">
        <v>177</v>
      </c>
      <c r="B4" s="20">
        <v>0</v>
      </c>
    </row>
    <row r="5" spans="1:2" x14ac:dyDescent="0.25">
      <c r="A5" s="24" t="s">
        <v>178</v>
      </c>
      <c r="B5" s="19">
        <v>0</v>
      </c>
    </row>
    <row r="6" spans="1:2" x14ac:dyDescent="0.25">
      <c r="A6" s="25" t="s">
        <v>179</v>
      </c>
      <c r="B6" s="20">
        <v>0</v>
      </c>
    </row>
    <row r="7" spans="1:2" x14ac:dyDescent="0.25">
      <c r="A7" s="24" t="s">
        <v>180</v>
      </c>
      <c r="B7" s="19">
        <v>0</v>
      </c>
    </row>
    <row r="8" spans="1:2" x14ac:dyDescent="0.25">
      <c r="A8" s="25" t="s">
        <v>181</v>
      </c>
      <c r="B8" s="20">
        <v>3315671</v>
      </c>
    </row>
    <row r="9" spans="1:2" x14ac:dyDescent="0.25">
      <c r="A9" s="24" t="s">
        <v>182</v>
      </c>
      <c r="B9" s="19">
        <v>0</v>
      </c>
    </row>
    <row r="10" spans="1:2" x14ac:dyDescent="0.25">
      <c r="A10" s="25" t="s">
        <v>183</v>
      </c>
      <c r="B10" s="20">
        <v>2194514</v>
      </c>
    </row>
    <row r="11" spans="1:2" x14ac:dyDescent="0.25">
      <c r="A11" s="24" t="s">
        <v>184</v>
      </c>
      <c r="B11" s="19">
        <v>2194514</v>
      </c>
    </row>
    <row r="12" spans="1:2" x14ac:dyDescent="0.25">
      <c r="A12" s="25" t="s">
        <v>185</v>
      </c>
      <c r="B12" s="20">
        <v>0</v>
      </c>
    </row>
    <row r="13" spans="1:2" x14ac:dyDescent="0.25">
      <c r="A13" s="24" t="s">
        <v>186</v>
      </c>
      <c r="B13" s="19">
        <v>0</v>
      </c>
    </row>
    <row r="14" spans="1:2" x14ac:dyDescent="0.25">
      <c r="A14" s="25" t="s">
        <v>187</v>
      </c>
      <c r="B14" s="20">
        <v>0</v>
      </c>
    </row>
    <row r="15" spans="1:2" x14ac:dyDescent="0.25">
      <c r="A15" s="24" t="s">
        <v>188</v>
      </c>
      <c r="B15" s="19">
        <v>0</v>
      </c>
    </row>
    <row r="16" spans="1:2" x14ac:dyDescent="0.25">
      <c r="A16" s="25" t="s">
        <v>189</v>
      </c>
      <c r="B16" s="20">
        <v>132627</v>
      </c>
    </row>
    <row r="17" spans="1:12" x14ac:dyDescent="0.25">
      <c r="A17" s="24" t="s">
        <v>190</v>
      </c>
      <c r="B17" s="19">
        <v>0</v>
      </c>
    </row>
    <row r="18" spans="1:12" x14ac:dyDescent="0.25">
      <c r="A18" s="25" t="s">
        <v>191</v>
      </c>
      <c r="B18" s="20">
        <v>988530</v>
      </c>
    </row>
    <row r="19" spans="1:12" x14ac:dyDescent="0.25">
      <c r="A19" s="24" t="s">
        <v>78</v>
      </c>
      <c r="B19" s="19">
        <v>770165</v>
      </c>
    </row>
    <row r="20" spans="1:12" x14ac:dyDescent="0.25">
      <c r="A20" s="25" t="s">
        <v>192</v>
      </c>
      <c r="B20" s="20">
        <v>0</v>
      </c>
    </row>
    <row r="21" spans="1:12" x14ac:dyDescent="0.25">
      <c r="A21" s="24" t="s">
        <v>193</v>
      </c>
      <c r="B21" s="19">
        <v>0</v>
      </c>
    </row>
    <row r="22" spans="1:12" x14ac:dyDescent="0.25">
      <c r="A22" s="25" t="s">
        <v>194</v>
      </c>
      <c r="B22" s="20">
        <v>0</v>
      </c>
    </row>
    <row r="23" spans="1:12" x14ac:dyDescent="0.25">
      <c r="A23" s="24" t="s">
        <v>195</v>
      </c>
      <c r="B23" s="19">
        <v>0</v>
      </c>
    </row>
    <row r="24" spans="1:12" x14ac:dyDescent="0.25">
      <c r="A24" s="25" t="s">
        <v>196</v>
      </c>
      <c r="B24" s="20">
        <v>0</v>
      </c>
    </row>
    <row r="25" spans="1:12" x14ac:dyDescent="0.25">
      <c r="A25" s="24" t="s">
        <v>197</v>
      </c>
      <c r="B25" s="19">
        <v>0</v>
      </c>
    </row>
    <row r="26" spans="1:12" x14ac:dyDescent="0.25">
      <c r="A26" s="25" t="s">
        <v>198</v>
      </c>
      <c r="B26" s="20">
        <v>218365</v>
      </c>
    </row>
    <row r="27" spans="1:12" ht="15.75" thickBot="1" x14ac:dyDescent="0.3">
      <c r="A27" s="26" t="s">
        <v>199</v>
      </c>
      <c r="B27" s="21">
        <v>218365</v>
      </c>
    </row>
    <row r="28" spans="1:12" ht="16.5" thickTop="1" thickBot="1" x14ac:dyDescent="0.3"/>
    <row r="29" spans="1:12" ht="16.5" thickTop="1" thickBot="1" x14ac:dyDescent="0.3">
      <c r="A29" s="27" t="s">
        <v>269</v>
      </c>
      <c r="B29" s="40" t="s">
        <v>137</v>
      </c>
      <c r="C29" s="41" t="s">
        <v>254</v>
      </c>
      <c r="D29" s="41" t="s">
        <v>255</v>
      </c>
      <c r="E29" s="41" t="s">
        <v>256</v>
      </c>
      <c r="F29" s="41" t="s">
        <v>257</v>
      </c>
      <c r="G29" s="41" t="s">
        <v>258</v>
      </c>
      <c r="H29" s="41" t="s">
        <v>259</v>
      </c>
      <c r="I29" s="41" t="s">
        <v>260</v>
      </c>
      <c r="J29" s="41" t="s">
        <v>261</v>
      </c>
      <c r="K29" s="41" t="s">
        <v>262</v>
      </c>
      <c r="L29" s="41" t="s">
        <v>263</v>
      </c>
    </row>
    <row r="30" spans="1:12" ht="16.5" thickTop="1" thickBot="1" x14ac:dyDescent="0.3">
      <c r="A30" s="23" t="s">
        <v>264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 ht="15.75" thickTop="1" x14ac:dyDescent="0.25">
      <c r="A31" s="24" t="s">
        <v>176</v>
      </c>
      <c r="B31" s="19">
        <v>508027</v>
      </c>
      <c r="C31" s="19">
        <v>57035</v>
      </c>
      <c r="D31" s="19">
        <v>0</v>
      </c>
      <c r="E31" s="19">
        <v>8091</v>
      </c>
      <c r="F31" s="19">
        <v>1445</v>
      </c>
      <c r="G31" s="19">
        <v>21090</v>
      </c>
      <c r="H31" s="19">
        <v>0</v>
      </c>
      <c r="I31" s="19">
        <v>3672</v>
      </c>
      <c r="J31" s="19">
        <v>6180</v>
      </c>
      <c r="K31" s="19">
        <v>47114</v>
      </c>
      <c r="L31" s="19">
        <v>24498</v>
      </c>
    </row>
    <row r="32" spans="1:12" x14ac:dyDescent="0.25">
      <c r="A32" s="25" t="s">
        <v>177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</row>
    <row r="33" spans="1:12" x14ac:dyDescent="0.25">
      <c r="A33" s="24" t="s">
        <v>178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9431</v>
      </c>
      <c r="H33" s="19">
        <v>0</v>
      </c>
      <c r="I33" s="19">
        <v>0</v>
      </c>
      <c r="J33" s="19">
        <v>0</v>
      </c>
      <c r="K33" s="19">
        <v>12207</v>
      </c>
      <c r="L33" s="19">
        <v>5447</v>
      </c>
    </row>
    <row r="34" spans="1:12" x14ac:dyDescent="0.25">
      <c r="A34" s="25" t="s">
        <v>179</v>
      </c>
      <c r="B34" s="20">
        <v>-368477</v>
      </c>
      <c r="C34" s="20">
        <v>-153</v>
      </c>
      <c r="D34" s="20">
        <v>0</v>
      </c>
      <c r="E34" s="20">
        <v>-16256</v>
      </c>
      <c r="F34" s="20">
        <v>-20293</v>
      </c>
      <c r="G34" s="20">
        <v>-6716</v>
      </c>
      <c r="H34" s="20">
        <v>0</v>
      </c>
      <c r="I34" s="20">
        <v>-155</v>
      </c>
      <c r="J34" s="20">
        <v>-5736</v>
      </c>
      <c r="K34" s="20">
        <v>-19594</v>
      </c>
      <c r="L34" s="20">
        <v>-4976</v>
      </c>
    </row>
    <row r="35" spans="1:12" x14ac:dyDescent="0.25">
      <c r="A35" s="24" t="s">
        <v>265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-3179</v>
      </c>
    </row>
    <row r="36" spans="1:12" x14ac:dyDescent="0.25">
      <c r="A36" s="25" t="s">
        <v>266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-2638</v>
      </c>
      <c r="J36" s="20">
        <v>0</v>
      </c>
      <c r="K36" s="20">
        <v>0</v>
      </c>
      <c r="L36" s="20">
        <v>0</v>
      </c>
    </row>
    <row r="37" spans="1:12" x14ac:dyDescent="0.25">
      <c r="A37" s="24" t="s">
        <v>180</v>
      </c>
      <c r="B37" s="19">
        <v>2287</v>
      </c>
      <c r="C37" s="19">
        <v>0</v>
      </c>
      <c r="D37" s="19">
        <v>0</v>
      </c>
      <c r="E37" s="19">
        <v>0</v>
      </c>
      <c r="F37" s="19">
        <v>-3</v>
      </c>
      <c r="G37" s="19">
        <v>108</v>
      </c>
      <c r="H37" s="19">
        <v>0</v>
      </c>
      <c r="I37" s="19">
        <v>0</v>
      </c>
      <c r="J37" s="19">
        <v>-5</v>
      </c>
      <c r="K37" s="19">
        <v>-373</v>
      </c>
      <c r="L37" s="19">
        <v>16</v>
      </c>
    </row>
    <row r="38" spans="1:12" x14ac:dyDescent="0.25">
      <c r="A38" s="25" t="s">
        <v>181</v>
      </c>
      <c r="B38" s="20">
        <v>141837</v>
      </c>
      <c r="C38" s="20">
        <v>56882</v>
      </c>
      <c r="D38" s="20">
        <v>0</v>
      </c>
      <c r="E38" s="20">
        <v>-8165</v>
      </c>
      <c r="F38" s="20">
        <v>-18851</v>
      </c>
      <c r="G38" s="20">
        <v>23913</v>
      </c>
      <c r="H38" s="20">
        <v>0</v>
      </c>
      <c r="I38" s="20">
        <v>879</v>
      </c>
      <c r="J38" s="20">
        <v>439</v>
      </c>
      <c r="K38" s="20">
        <v>39354</v>
      </c>
      <c r="L38" s="20">
        <v>21806</v>
      </c>
    </row>
    <row r="39" spans="1:12" x14ac:dyDescent="0.25">
      <c r="A39" s="24" t="s">
        <v>267</v>
      </c>
      <c r="B39" s="19">
        <v>0</v>
      </c>
      <c r="C39" s="19">
        <v>-47258</v>
      </c>
      <c r="D39" s="19">
        <v>0</v>
      </c>
      <c r="E39" s="19">
        <v>10647</v>
      </c>
      <c r="F39" s="19">
        <v>25931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</row>
    <row r="40" spans="1:12" x14ac:dyDescent="0.25">
      <c r="A40" s="25" t="s">
        <v>182</v>
      </c>
      <c r="B40" s="20">
        <v>-1007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-1269</v>
      </c>
      <c r="L40" s="20">
        <v>1</v>
      </c>
    </row>
    <row r="41" spans="1:12" x14ac:dyDescent="0.25">
      <c r="A41" s="24" t="s">
        <v>183</v>
      </c>
      <c r="B41" s="19">
        <v>135479</v>
      </c>
      <c r="C41" s="19">
        <v>9624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12554</v>
      </c>
      <c r="L41" s="19">
        <v>7119</v>
      </c>
    </row>
    <row r="42" spans="1:12" x14ac:dyDescent="0.25">
      <c r="A42" s="25" t="s">
        <v>184</v>
      </c>
      <c r="B42" s="20">
        <v>23254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12554</v>
      </c>
      <c r="L42" s="20">
        <v>7119</v>
      </c>
    </row>
    <row r="43" spans="1:12" x14ac:dyDescent="0.25">
      <c r="A43" s="24" t="s">
        <v>185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</row>
    <row r="44" spans="1:12" x14ac:dyDescent="0.25">
      <c r="A44" s="25" t="s">
        <v>186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</row>
    <row r="45" spans="1:12" x14ac:dyDescent="0.25">
      <c r="A45" s="24" t="s">
        <v>187</v>
      </c>
      <c r="B45" s="19">
        <v>112225</v>
      </c>
      <c r="C45" s="19">
        <v>9624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</row>
    <row r="46" spans="1:12" x14ac:dyDescent="0.25">
      <c r="A46" s="25" t="s">
        <v>188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</row>
    <row r="47" spans="1:12" x14ac:dyDescent="0.25">
      <c r="A47" s="24" t="s">
        <v>189</v>
      </c>
      <c r="B47" s="19">
        <v>7</v>
      </c>
      <c r="C47" s="19">
        <v>0</v>
      </c>
      <c r="D47" s="19">
        <v>0</v>
      </c>
      <c r="E47" s="19">
        <v>0</v>
      </c>
      <c r="F47" s="19">
        <v>303</v>
      </c>
      <c r="G47" s="19">
        <v>0</v>
      </c>
      <c r="H47" s="19">
        <v>0</v>
      </c>
      <c r="I47" s="19">
        <v>0</v>
      </c>
      <c r="J47" s="19">
        <v>0</v>
      </c>
      <c r="K47" s="19">
        <v>1078</v>
      </c>
      <c r="L47" s="19">
        <v>781</v>
      </c>
    </row>
    <row r="48" spans="1:12" x14ac:dyDescent="0.25">
      <c r="A48" s="25" t="s">
        <v>190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</row>
    <row r="49" spans="1:12" x14ac:dyDescent="0.25">
      <c r="A49" s="24" t="s">
        <v>191</v>
      </c>
      <c r="B49" s="19">
        <v>5344</v>
      </c>
      <c r="C49" s="19">
        <v>0</v>
      </c>
      <c r="D49" s="19">
        <v>0</v>
      </c>
      <c r="E49" s="19">
        <v>2482</v>
      </c>
      <c r="F49" s="19">
        <v>6777</v>
      </c>
      <c r="G49" s="19">
        <v>23913</v>
      </c>
      <c r="H49" s="19">
        <v>0</v>
      </c>
      <c r="I49" s="19">
        <v>879</v>
      </c>
      <c r="J49" s="19">
        <v>439</v>
      </c>
      <c r="K49" s="19">
        <v>24453</v>
      </c>
      <c r="L49" s="19">
        <v>13907</v>
      </c>
    </row>
    <row r="50" spans="1:12" x14ac:dyDescent="0.25">
      <c r="A50" s="25" t="s">
        <v>78</v>
      </c>
      <c r="B50" s="20">
        <v>5344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4160</v>
      </c>
      <c r="L50" s="20">
        <v>13907</v>
      </c>
    </row>
    <row r="51" spans="1:12" x14ac:dyDescent="0.25">
      <c r="A51" s="24" t="s">
        <v>192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23913</v>
      </c>
      <c r="H51" s="19">
        <v>0</v>
      </c>
      <c r="I51" s="19">
        <v>879</v>
      </c>
      <c r="J51" s="19">
        <v>0</v>
      </c>
      <c r="K51" s="19">
        <v>20293</v>
      </c>
      <c r="L51" s="19">
        <v>0</v>
      </c>
    </row>
    <row r="52" spans="1:12" x14ac:dyDescent="0.25">
      <c r="A52" s="25" t="s">
        <v>193</v>
      </c>
      <c r="B52" s="20">
        <v>0</v>
      </c>
      <c r="C52" s="20">
        <v>0</v>
      </c>
      <c r="D52" s="20">
        <v>0</v>
      </c>
      <c r="E52" s="20">
        <v>0</v>
      </c>
      <c r="F52" s="20">
        <v>1086</v>
      </c>
      <c r="G52" s="20">
        <v>0</v>
      </c>
      <c r="H52" s="20">
        <v>0</v>
      </c>
      <c r="I52" s="20">
        <v>0</v>
      </c>
      <c r="J52" s="20">
        <v>439</v>
      </c>
      <c r="K52" s="20">
        <v>0</v>
      </c>
      <c r="L52" s="20">
        <v>0</v>
      </c>
    </row>
    <row r="53" spans="1:12" x14ac:dyDescent="0.25">
      <c r="A53" s="24" t="s">
        <v>194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</row>
    <row r="54" spans="1:12" x14ac:dyDescent="0.25">
      <c r="A54" s="25" t="s">
        <v>195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</row>
    <row r="55" spans="1:12" x14ac:dyDescent="0.25">
      <c r="A55" s="24" t="s">
        <v>196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</row>
    <row r="56" spans="1:12" x14ac:dyDescent="0.25">
      <c r="A56" s="25" t="s">
        <v>197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</row>
    <row r="57" spans="1:12" x14ac:dyDescent="0.25">
      <c r="A57" s="24" t="s">
        <v>198</v>
      </c>
      <c r="B57" s="19">
        <v>0</v>
      </c>
      <c r="C57" s="19">
        <v>0</v>
      </c>
      <c r="D57" s="19">
        <v>0</v>
      </c>
      <c r="E57" s="19">
        <v>2482</v>
      </c>
      <c r="F57" s="19">
        <v>5691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</row>
    <row r="58" spans="1:12" ht="29.25" thickBot="1" x14ac:dyDescent="0.3">
      <c r="A58" s="39" t="s">
        <v>268</v>
      </c>
      <c r="B58" s="38">
        <v>0</v>
      </c>
      <c r="C58" s="38">
        <v>0</v>
      </c>
      <c r="D58" s="38">
        <v>0</v>
      </c>
      <c r="E58" s="38">
        <v>2482</v>
      </c>
      <c r="F58" s="38">
        <v>5691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</row>
    <row r="59" spans="1:12" ht="16.5" thickTop="1" thickBot="1" x14ac:dyDescent="0.3"/>
    <row r="60" spans="1:12" ht="16.5" thickTop="1" thickBot="1" x14ac:dyDescent="0.3">
      <c r="A60" s="27" t="s">
        <v>269</v>
      </c>
      <c r="B60" s="40" t="s">
        <v>137</v>
      </c>
      <c r="C60" s="41" t="s">
        <v>254</v>
      </c>
      <c r="D60" s="41" t="s">
        <v>255</v>
      </c>
      <c r="E60" s="41" t="s">
        <v>256</v>
      </c>
      <c r="F60" s="41" t="s">
        <v>257</v>
      </c>
      <c r="G60" s="41" t="s">
        <v>258</v>
      </c>
      <c r="H60" s="41" t="s">
        <v>259</v>
      </c>
      <c r="I60" s="41" t="s">
        <v>260</v>
      </c>
      <c r="J60" s="41" t="s">
        <v>261</v>
      </c>
      <c r="K60" s="41" t="s">
        <v>262</v>
      </c>
      <c r="L60" s="41" t="s">
        <v>263</v>
      </c>
    </row>
    <row r="61" spans="1:12" ht="16.5" thickTop="1" thickBot="1" x14ac:dyDescent="0.3">
      <c r="A61" s="23" t="s">
        <v>270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</row>
    <row r="62" spans="1:12" ht="15.75" thickTop="1" x14ac:dyDescent="0.25">
      <c r="A62" s="24" t="s">
        <v>176</v>
      </c>
      <c r="B62" s="42">
        <f>B31*'Data Crosswalk'!$C$48</f>
        <v>2.299812798102356E+16</v>
      </c>
      <c r="C62" s="42">
        <f>'Data Crosswalk'!$C$47*C31</f>
        <v>2556978855669109.5</v>
      </c>
      <c r="D62" s="42">
        <v>0</v>
      </c>
      <c r="E62" s="42">
        <f>E31*'Data Crosswalk'!$C$44</f>
        <v>345095475277446.25</v>
      </c>
      <c r="F62" s="42">
        <f>F31*'Data Crosswalk'!$C$44</f>
        <v>61631808401422.547</v>
      </c>
      <c r="G62" s="42">
        <f>G31*'Data Crosswalk'!$C$45</f>
        <v>865543752968148.5</v>
      </c>
      <c r="H62" s="42">
        <f>H31*'Data Crosswalk'!$C$45</f>
        <v>0</v>
      </c>
      <c r="I62" s="42">
        <f>I31*'Data Crosswalk'!$C$45</f>
        <v>150700647742960.72</v>
      </c>
      <c r="J62" s="42">
        <f>J31*'Data Crosswalk'!$C$45</f>
        <v>253630175122956.75</v>
      </c>
      <c r="K62" s="42">
        <f>K31*'Data Crosswalk'!$C$45</f>
        <v>1933581241220547.5</v>
      </c>
      <c r="L62" s="42">
        <f>L31*'Data Crosswalk'!$C$43</f>
        <v>933428879618079</v>
      </c>
    </row>
    <row r="63" spans="1:12" x14ac:dyDescent="0.25">
      <c r="A63" s="25" t="s">
        <v>177</v>
      </c>
      <c r="B63" s="42">
        <f>B32*'Data Crosswalk'!$C$48</f>
        <v>0</v>
      </c>
      <c r="C63" s="42">
        <f>'Data Crosswalk'!$C$47*C32</f>
        <v>0</v>
      </c>
      <c r="D63" s="42">
        <v>0</v>
      </c>
      <c r="E63" s="42">
        <f>E32*'Data Crosswalk'!$C$44</f>
        <v>0</v>
      </c>
      <c r="F63" s="42">
        <f>F32*'Data Crosswalk'!$C$44</f>
        <v>0</v>
      </c>
      <c r="G63" s="42">
        <f>G32*'Data Crosswalk'!$C$45</f>
        <v>0</v>
      </c>
      <c r="H63" s="42">
        <f>H32*'Data Crosswalk'!$C$45</f>
        <v>0</v>
      </c>
      <c r="I63" s="42">
        <f>I32*'Data Crosswalk'!$C$45</f>
        <v>0</v>
      </c>
      <c r="J63" s="42">
        <f>J32*'Data Crosswalk'!$C$45</f>
        <v>0</v>
      </c>
      <c r="K63" s="42">
        <f>K32*'Data Crosswalk'!$C$45</f>
        <v>0</v>
      </c>
      <c r="L63" s="42">
        <f>L32*'Data Crosswalk'!$C$43</f>
        <v>0</v>
      </c>
    </row>
    <row r="64" spans="1:12" x14ac:dyDescent="0.25">
      <c r="A64" s="24" t="s">
        <v>178</v>
      </c>
      <c r="B64" s="42">
        <f>B33*'Data Crosswalk'!$C$48</f>
        <v>0</v>
      </c>
      <c r="C64" s="42">
        <f>'Data Crosswalk'!$C$47*C33</f>
        <v>0</v>
      </c>
      <c r="D64" s="42">
        <v>0</v>
      </c>
      <c r="E64" s="42">
        <f>E33*'Data Crosswalk'!$C$44</f>
        <v>0</v>
      </c>
      <c r="F64" s="42">
        <f>F33*'Data Crosswalk'!$C$44</f>
        <v>0</v>
      </c>
      <c r="G64" s="42">
        <f>G33*'Data Crosswalk'!$C$45</f>
        <v>387052780191683.69</v>
      </c>
      <c r="H64" s="42">
        <f>H33*'Data Crosswalk'!$C$45</f>
        <v>0</v>
      </c>
      <c r="I64" s="42">
        <f>I33*'Data Crosswalk'!$C$45</f>
        <v>0</v>
      </c>
      <c r="J64" s="42">
        <f>J33*'Data Crosswalk'!$C$45</f>
        <v>0</v>
      </c>
      <c r="K64" s="42">
        <f>K33*'Data Crosswalk'!$C$45</f>
        <v>500981156589956.81</v>
      </c>
      <c r="L64" s="42">
        <f>L33*'Data Crosswalk'!$C$43</f>
        <v>207542946660122.31</v>
      </c>
    </row>
    <row r="65" spans="1:12" x14ac:dyDescent="0.25">
      <c r="A65" s="25" t="s">
        <v>179</v>
      </c>
      <c r="B65" s="42">
        <f>B34*'Data Crosswalk'!$C$48</f>
        <v>-1.668076933718802E+16</v>
      </c>
      <c r="C65" s="42">
        <f>'Data Crosswalk'!$C$47*C34</f>
        <v>-6859257735028.9082</v>
      </c>
      <c r="D65" s="42">
        <v>0</v>
      </c>
      <c r="E65" s="42">
        <f>E34*'Data Crosswalk'!$C$44</f>
        <v>-693347181573373.63</v>
      </c>
      <c r="F65" s="42">
        <f>F34*'Data Crosswalk'!$C$44</f>
        <v>-865532379162676.63</v>
      </c>
      <c r="G65" s="42">
        <f>G34*'Data Crosswalk'!$C$45</f>
        <v>-275627873159510.94</v>
      </c>
      <c r="H65" s="42">
        <f>H34*'Data Crosswalk'!$C$45</f>
        <v>0</v>
      </c>
      <c r="I65" s="42">
        <f>I34*'Data Crosswalk'!$C$45</f>
        <v>-6361274618779.6592</v>
      </c>
      <c r="J65" s="42">
        <f>J34*'Data Crosswalk'!$C$45</f>
        <v>-235408201376258.88</v>
      </c>
      <c r="K65" s="42">
        <f>K34*'Data Crosswalk'!$C$45</f>
        <v>-804147192776571.88</v>
      </c>
      <c r="L65" s="42">
        <f>L34*'Data Crosswalk'!$C$43</f>
        <v>-189596787696120.53</v>
      </c>
    </row>
    <row r="66" spans="1:12" x14ac:dyDescent="0.25">
      <c r="A66" s="24" t="s">
        <v>265</v>
      </c>
      <c r="B66" s="42">
        <f>B35*'Data Crosswalk'!$C$48</f>
        <v>0</v>
      </c>
      <c r="C66" s="42">
        <f>'Data Crosswalk'!$C$47*C35</f>
        <v>0</v>
      </c>
      <c r="D66" s="42">
        <v>0</v>
      </c>
      <c r="E66" s="42">
        <f>E35*'Data Crosswalk'!$C$44</f>
        <v>0</v>
      </c>
      <c r="F66" s="42">
        <f>F35*'Data Crosswalk'!$C$44</f>
        <v>0</v>
      </c>
      <c r="G66" s="42">
        <f>G35*'Data Crosswalk'!$C$45</f>
        <v>0</v>
      </c>
      <c r="H66" s="42">
        <f>H35*'Data Crosswalk'!$C$45</f>
        <v>0</v>
      </c>
      <c r="I66" s="42">
        <f>I35*'Data Crosswalk'!$C$45</f>
        <v>0</v>
      </c>
      <c r="J66" s="42">
        <f>J35*'Data Crosswalk'!$C$45</f>
        <v>0</v>
      </c>
      <c r="K66" s="42">
        <f>K35*'Data Crosswalk'!$C$45</f>
        <v>0</v>
      </c>
      <c r="L66" s="42">
        <f>L35*'Data Crosswalk'!$C$43</f>
        <v>-121127047444929.11</v>
      </c>
    </row>
    <row r="67" spans="1:12" x14ac:dyDescent="0.25">
      <c r="A67" s="25" t="s">
        <v>266</v>
      </c>
      <c r="B67" s="42">
        <f>B36*'Data Crosswalk'!$C$48</f>
        <v>0</v>
      </c>
      <c r="C67" s="42">
        <f>'Data Crosswalk'!$C$47*C36</f>
        <v>0</v>
      </c>
      <c r="D67" s="42">
        <v>0</v>
      </c>
      <c r="E67" s="42">
        <f>E36*'Data Crosswalk'!$C$44</f>
        <v>0</v>
      </c>
      <c r="F67" s="42">
        <f>F36*'Data Crosswalk'!$C$44</f>
        <v>0</v>
      </c>
      <c r="G67" s="42">
        <f>G36*'Data Crosswalk'!$C$45</f>
        <v>0</v>
      </c>
      <c r="H67" s="42">
        <f>H36*'Data Crosswalk'!$C$45</f>
        <v>0</v>
      </c>
      <c r="I67" s="42">
        <f>I36*'Data Crosswalk'!$C$45</f>
        <v>-108264789963488.66</v>
      </c>
      <c r="J67" s="42">
        <f>J36*'Data Crosswalk'!$C$45</f>
        <v>0</v>
      </c>
      <c r="K67" s="42">
        <f>K36*'Data Crosswalk'!$C$45</f>
        <v>0</v>
      </c>
      <c r="L67" s="42">
        <f>L36*'Data Crosswalk'!$C$43</f>
        <v>0</v>
      </c>
    </row>
    <row r="68" spans="1:12" x14ac:dyDescent="0.25">
      <c r="A68" s="24" t="s">
        <v>180</v>
      </c>
      <c r="B68" s="42">
        <f>B37*'Data Crosswalk'!$C$48</f>
        <v>103531345169845.06</v>
      </c>
      <c r="C68" s="42">
        <f>'Data Crosswalk'!$C$47*C37</f>
        <v>0</v>
      </c>
      <c r="D68" s="42">
        <v>0</v>
      </c>
      <c r="E68" s="42">
        <f>E37*'Data Crosswalk'!$C$44</f>
        <v>0</v>
      </c>
      <c r="F68" s="42">
        <f>F37*'Data Crosswalk'!$C$44</f>
        <v>-127955311560.04681</v>
      </c>
      <c r="G68" s="42">
        <f>G37*'Data Crosswalk'!$C$45</f>
        <v>4432371992440.0205</v>
      </c>
      <c r="H68" s="42">
        <f>H37*'Data Crosswalk'!$C$45</f>
        <v>0</v>
      </c>
      <c r="I68" s="42">
        <f>I37*'Data Crosswalk'!$C$45</f>
        <v>0</v>
      </c>
      <c r="J68" s="42">
        <f>J37*'Data Crosswalk'!$C$45</f>
        <v>-205202407057.40839</v>
      </c>
      <c r="K68" s="42">
        <f>K37*'Data Crosswalk'!$C$45</f>
        <v>-15308099566482.664</v>
      </c>
      <c r="L68" s="42">
        <f>L37*'Data Crosswalk'!$C$43</f>
        <v>609635973299.42297</v>
      </c>
    </row>
    <row r="69" spans="1:12" x14ac:dyDescent="0.25">
      <c r="A69" s="25" t="s">
        <v>181</v>
      </c>
      <c r="B69" s="44">
        <f>B38*'Data Crosswalk'!$C$48</f>
        <v>6420889989005385</v>
      </c>
      <c r="C69" s="42">
        <f>'Data Crosswalk'!$C$47*C38</f>
        <v>2550119597934081</v>
      </c>
      <c r="D69" s="42">
        <v>0</v>
      </c>
      <c r="E69" s="42">
        <f>E38*'Data Crosswalk'!$C$44</f>
        <v>-348251706295927.38</v>
      </c>
      <c r="F69" s="42">
        <f>F38*'Data Crosswalk'!$C$44</f>
        <v>-804028526072814.13</v>
      </c>
      <c r="G69" s="42">
        <f>G38*'Data Crosswalk'!$C$45</f>
        <v>981401031992761.25</v>
      </c>
      <c r="H69" s="42">
        <f>H38*'Data Crosswalk'!$C$45</f>
        <v>0</v>
      </c>
      <c r="I69" s="42">
        <f>I38*'Data Crosswalk'!$C$45</f>
        <v>36074583160692.391</v>
      </c>
      <c r="J69" s="42">
        <f>J38*'Data Crosswalk'!$C$45</f>
        <v>18016771339640.453</v>
      </c>
      <c r="K69" s="42">
        <f>K38*'Data Crosswalk'!$C$45</f>
        <v>1615107105467449.8</v>
      </c>
      <c r="L69" s="42">
        <f>L38*'Data Crosswalk'!$C$43</f>
        <v>830857627110451.13</v>
      </c>
    </row>
    <row r="70" spans="1:12" x14ac:dyDescent="0.25">
      <c r="A70" s="24" t="s">
        <v>267</v>
      </c>
      <c r="B70" s="42">
        <f>B39*'Data Crosswalk'!$C$48</f>
        <v>0</v>
      </c>
      <c r="C70" s="42">
        <f>'Data Crosswalk'!$C$47*C39</f>
        <v>-2118658836875791.8</v>
      </c>
      <c r="D70" s="42">
        <v>0</v>
      </c>
      <c r="E70" s="42">
        <f>E39*'Data Crosswalk'!$C$44</f>
        <v>454113400726606.13</v>
      </c>
      <c r="F70" s="42">
        <f>F39*'Data Crosswalk'!$C$44</f>
        <v>1106003061354524.6</v>
      </c>
      <c r="G70" s="42">
        <f>G39*'Data Crosswalk'!$C$45</f>
        <v>0</v>
      </c>
      <c r="H70" s="42">
        <f>H39*'Data Crosswalk'!$C$45</f>
        <v>0</v>
      </c>
      <c r="I70" s="42">
        <f>I39*'Data Crosswalk'!$C$45</f>
        <v>0</v>
      </c>
      <c r="J70" s="42">
        <f>J39*'Data Crosswalk'!$C$45</f>
        <v>0</v>
      </c>
      <c r="K70" s="42">
        <f>K39*'Data Crosswalk'!$C$45</f>
        <v>0</v>
      </c>
      <c r="L70" s="42">
        <f>L39*'Data Crosswalk'!$C$43</f>
        <v>0</v>
      </c>
    </row>
    <row r="71" spans="1:12" x14ac:dyDescent="0.25">
      <c r="A71" s="25" t="s">
        <v>182</v>
      </c>
      <c r="B71" s="42">
        <f>B40*'Data Crosswalk'!$C$48</f>
        <v>-45586385914313.07</v>
      </c>
      <c r="C71" s="42">
        <f>'Data Crosswalk'!$C$47*C40</f>
        <v>0</v>
      </c>
      <c r="D71" s="42">
        <v>0</v>
      </c>
      <c r="E71" s="42">
        <f>E40*'Data Crosswalk'!$C$44</f>
        <v>0</v>
      </c>
      <c r="F71" s="42">
        <f>F40*'Data Crosswalk'!$C$44</f>
        <v>0</v>
      </c>
      <c r="G71" s="42">
        <f>G40*'Data Crosswalk'!$C$45</f>
        <v>0</v>
      </c>
      <c r="H71" s="42">
        <f>H40*'Data Crosswalk'!$C$45</f>
        <v>0</v>
      </c>
      <c r="I71" s="42">
        <f>I40*'Data Crosswalk'!$C$45</f>
        <v>0</v>
      </c>
      <c r="J71" s="42">
        <f>J40*'Data Crosswalk'!$C$45</f>
        <v>0</v>
      </c>
      <c r="K71" s="42">
        <f>K40*'Data Crosswalk'!$C$45</f>
        <v>-52080370911170.242</v>
      </c>
      <c r="L71" s="42">
        <f>L40*'Data Crosswalk'!$C$43</f>
        <v>38102248331.213936</v>
      </c>
    </row>
    <row r="72" spans="1:12" x14ac:dyDescent="0.25">
      <c r="A72" s="24" t="s">
        <v>183</v>
      </c>
      <c r="B72" s="42">
        <f>B41*'Data Crosswalk'!$C$48</f>
        <v>6133066511703297</v>
      </c>
      <c r="C72" s="42">
        <f>'Data Crosswalk'!$C$47*C41</f>
        <v>431460761058289</v>
      </c>
      <c r="D72" s="42">
        <v>0</v>
      </c>
      <c r="E72" s="42">
        <f>E41*'Data Crosswalk'!$C$44</f>
        <v>0</v>
      </c>
      <c r="F72" s="42">
        <f>F41*'Data Crosswalk'!$C$44</f>
        <v>0</v>
      </c>
      <c r="G72" s="42">
        <f>G41*'Data Crosswalk'!$C$45</f>
        <v>0</v>
      </c>
      <c r="H72" s="42">
        <f>H41*'Data Crosswalk'!$C$45</f>
        <v>0</v>
      </c>
      <c r="I72" s="42">
        <f>I41*'Data Crosswalk'!$C$45</f>
        <v>0</v>
      </c>
      <c r="J72" s="42">
        <f>J41*'Data Crosswalk'!$C$45</f>
        <v>0</v>
      </c>
      <c r="K72" s="42">
        <f>K41*'Data Crosswalk'!$C$45</f>
        <v>515222203639740.94</v>
      </c>
      <c r="L72" s="42">
        <f>L41*'Data Crosswalk'!$C$43</f>
        <v>271249905869912</v>
      </c>
    </row>
    <row r="73" spans="1:12" x14ac:dyDescent="0.25">
      <c r="A73" s="25" t="s">
        <v>184</v>
      </c>
      <c r="B73" s="42">
        <f>B42*'Data Crosswalk'!$C$48</f>
        <v>1052696939475110.3</v>
      </c>
      <c r="C73" s="42">
        <f>'Data Crosswalk'!$C$47*C42</f>
        <v>0</v>
      </c>
      <c r="D73" s="42">
        <v>0</v>
      </c>
      <c r="E73" s="42">
        <f>E42*'Data Crosswalk'!$C$44</f>
        <v>0</v>
      </c>
      <c r="F73" s="42">
        <f>F42*'Data Crosswalk'!$C$44</f>
        <v>0</v>
      </c>
      <c r="G73" s="42">
        <f>G42*'Data Crosswalk'!$C$45</f>
        <v>0</v>
      </c>
      <c r="H73" s="42">
        <f>H42*'Data Crosswalk'!$C$45</f>
        <v>0</v>
      </c>
      <c r="I73" s="42">
        <f>I42*'Data Crosswalk'!$C$45</f>
        <v>0</v>
      </c>
      <c r="J73" s="42">
        <f>J42*'Data Crosswalk'!$C$45</f>
        <v>0</v>
      </c>
      <c r="K73" s="42">
        <f>K42*'Data Crosswalk'!$C$45</f>
        <v>515222203639740.94</v>
      </c>
      <c r="L73" s="42">
        <f>L42*'Data Crosswalk'!$C$43</f>
        <v>271249905869912</v>
      </c>
    </row>
    <row r="74" spans="1:12" x14ac:dyDescent="0.25">
      <c r="A74" s="24" t="s">
        <v>185</v>
      </c>
      <c r="B74" s="42">
        <f>B43*'Data Crosswalk'!$C$48</f>
        <v>0</v>
      </c>
      <c r="C74" s="42">
        <f>'Data Crosswalk'!$C$47*C43</f>
        <v>0</v>
      </c>
      <c r="D74" s="42">
        <v>0</v>
      </c>
      <c r="E74" s="42">
        <f>E43*'Data Crosswalk'!$C$44</f>
        <v>0</v>
      </c>
      <c r="F74" s="42">
        <f>F43*'Data Crosswalk'!$C$44</f>
        <v>0</v>
      </c>
      <c r="G74" s="42">
        <f>G43*'Data Crosswalk'!$C$45</f>
        <v>0</v>
      </c>
      <c r="H74" s="42">
        <f>H43*'Data Crosswalk'!$C$45</f>
        <v>0</v>
      </c>
      <c r="I74" s="42">
        <f>I43*'Data Crosswalk'!$C$45</f>
        <v>0</v>
      </c>
      <c r="J74" s="42">
        <f>J43*'Data Crosswalk'!$C$45</f>
        <v>0</v>
      </c>
      <c r="K74" s="42">
        <f>K43*'Data Crosswalk'!$C$45</f>
        <v>0</v>
      </c>
      <c r="L74" s="42">
        <f>L43*'Data Crosswalk'!$C$43</f>
        <v>0</v>
      </c>
    </row>
    <row r="75" spans="1:12" x14ac:dyDescent="0.25">
      <c r="A75" s="25" t="s">
        <v>186</v>
      </c>
      <c r="B75" s="42">
        <f>B44*'Data Crosswalk'!$C$48</f>
        <v>0</v>
      </c>
      <c r="C75" s="42">
        <f>'Data Crosswalk'!$C$47*C44</f>
        <v>0</v>
      </c>
      <c r="D75" s="42">
        <v>0</v>
      </c>
      <c r="E75" s="42">
        <f>E44*'Data Crosswalk'!$C$44</f>
        <v>0</v>
      </c>
      <c r="F75" s="42">
        <f>F44*'Data Crosswalk'!$C$44</f>
        <v>0</v>
      </c>
      <c r="G75" s="42">
        <f>G44*'Data Crosswalk'!$C$45</f>
        <v>0</v>
      </c>
      <c r="H75" s="42">
        <f>H44*'Data Crosswalk'!$C$45</f>
        <v>0</v>
      </c>
      <c r="I75" s="42">
        <f>I44*'Data Crosswalk'!$C$45</f>
        <v>0</v>
      </c>
      <c r="J75" s="42">
        <f>J44*'Data Crosswalk'!$C$45</f>
        <v>0</v>
      </c>
      <c r="K75" s="42">
        <f>K44*'Data Crosswalk'!$C$45</f>
        <v>0</v>
      </c>
      <c r="L75" s="42">
        <f>L44*'Data Crosswalk'!$C$43</f>
        <v>0</v>
      </c>
    </row>
    <row r="76" spans="1:12" x14ac:dyDescent="0.25">
      <c r="A76" s="24" t="s">
        <v>187</v>
      </c>
      <c r="B76" s="43">
        <f>B45*'Data Crosswalk'!$C$48</f>
        <v>5080369572228187</v>
      </c>
      <c r="C76" s="43">
        <f>'Data Crosswalk'!$C$47*C45</f>
        <v>431460761058289</v>
      </c>
      <c r="D76" s="42">
        <v>0</v>
      </c>
      <c r="E76" s="42">
        <f>E45*'Data Crosswalk'!$C$44</f>
        <v>0</v>
      </c>
      <c r="F76" s="42">
        <f>F45*'Data Crosswalk'!$C$44</f>
        <v>0</v>
      </c>
      <c r="G76" s="42">
        <f>G45*'Data Crosswalk'!$C$45</f>
        <v>0</v>
      </c>
      <c r="H76" s="42">
        <f>H45*'Data Crosswalk'!$C$45</f>
        <v>0</v>
      </c>
      <c r="I76" s="42">
        <f>I45*'Data Crosswalk'!$C$45</f>
        <v>0</v>
      </c>
      <c r="J76" s="42">
        <f>J45*'Data Crosswalk'!$C$45</f>
        <v>0</v>
      </c>
      <c r="K76" s="42">
        <f>K45*'Data Crosswalk'!$C$45</f>
        <v>0</v>
      </c>
      <c r="L76" s="42">
        <f>L45*'Data Crosswalk'!$C$43</f>
        <v>0</v>
      </c>
    </row>
    <row r="77" spans="1:12" x14ac:dyDescent="0.25">
      <c r="A77" s="25" t="s">
        <v>188</v>
      </c>
      <c r="B77" s="42">
        <f>B46*'Data Crosswalk'!$C$48</f>
        <v>0</v>
      </c>
      <c r="C77" s="42">
        <f>'Data Crosswalk'!$C$47*C46</f>
        <v>0</v>
      </c>
      <c r="D77" s="42">
        <v>0</v>
      </c>
      <c r="E77" s="42">
        <f>E46*'Data Crosswalk'!$C$44</f>
        <v>0</v>
      </c>
      <c r="F77" s="42">
        <f>F46*'Data Crosswalk'!$C$44</f>
        <v>0</v>
      </c>
      <c r="G77" s="42">
        <f>G46*'Data Crosswalk'!$C$45</f>
        <v>0</v>
      </c>
      <c r="H77" s="42">
        <f>H46*'Data Crosswalk'!$C$45</f>
        <v>0</v>
      </c>
      <c r="I77" s="42">
        <f>I46*'Data Crosswalk'!$C$45</f>
        <v>0</v>
      </c>
      <c r="J77" s="42">
        <f>J46*'Data Crosswalk'!$C$45</f>
        <v>0</v>
      </c>
      <c r="K77" s="42">
        <f>K46*'Data Crosswalk'!$C$45</f>
        <v>0</v>
      </c>
      <c r="L77" s="42">
        <f>L46*'Data Crosswalk'!$C$43</f>
        <v>0</v>
      </c>
    </row>
    <row r="78" spans="1:12" x14ac:dyDescent="0.25">
      <c r="A78" s="24" t="s">
        <v>189</v>
      </c>
      <c r="B78" s="43">
        <f>B47*'Data Crosswalk'!$C$48</f>
        <v>316886495928.69061</v>
      </c>
      <c r="C78" s="42">
        <f>'Data Crosswalk'!$C$47*C47</f>
        <v>0</v>
      </c>
      <c r="D78" s="42">
        <v>0</v>
      </c>
      <c r="E78" s="42">
        <f>E47*'Data Crosswalk'!$C$44</f>
        <v>0</v>
      </c>
      <c r="F78" s="43">
        <f>F47*'Data Crosswalk'!$C$44</f>
        <v>12923486467564.727</v>
      </c>
      <c r="G78" s="42">
        <f>G47*'Data Crosswalk'!$C$45</f>
        <v>0</v>
      </c>
      <c r="H78" s="42">
        <f>H47*'Data Crosswalk'!$C$45</f>
        <v>0</v>
      </c>
      <c r="I78" s="42">
        <f>I47*'Data Crosswalk'!$C$45</f>
        <v>0</v>
      </c>
      <c r="J78" s="42">
        <f>J47*'Data Crosswalk'!$C$45</f>
        <v>0</v>
      </c>
      <c r="K78" s="43">
        <f>K47*'Data Crosswalk'!$C$45</f>
        <v>44241638961577.242</v>
      </c>
      <c r="L78" s="43">
        <f>L47*'Data Crosswalk'!$C$43</f>
        <v>29757855946678.082</v>
      </c>
    </row>
    <row r="79" spans="1:12" x14ac:dyDescent="0.25">
      <c r="A79" s="25" t="s">
        <v>190</v>
      </c>
      <c r="B79" s="42">
        <f>B48*'Data Crosswalk'!$C$48</f>
        <v>0</v>
      </c>
      <c r="C79" s="42">
        <f>'Data Crosswalk'!$C$47*C48</f>
        <v>0</v>
      </c>
      <c r="D79" s="42">
        <v>0</v>
      </c>
      <c r="E79" s="42">
        <f>E48*'Data Crosswalk'!$C$44</f>
        <v>0</v>
      </c>
      <c r="F79" s="42">
        <f>F48*'Data Crosswalk'!$C$44</f>
        <v>0</v>
      </c>
      <c r="G79" s="42">
        <f>G48*'Data Crosswalk'!$C$45</f>
        <v>0</v>
      </c>
      <c r="H79" s="42">
        <f>H48*'Data Crosswalk'!$C$45</f>
        <v>0</v>
      </c>
      <c r="I79" s="42">
        <f>I48*'Data Crosswalk'!$C$45</f>
        <v>0</v>
      </c>
      <c r="J79" s="42">
        <f>J48*'Data Crosswalk'!$C$45</f>
        <v>0</v>
      </c>
      <c r="K79" s="42">
        <f>K48*'Data Crosswalk'!$C$45</f>
        <v>0</v>
      </c>
      <c r="L79" s="42">
        <f>L48*'Data Crosswalk'!$C$43</f>
        <v>0</v>
      </c>
    </row>
    <row r="80" spans="1:12" x14ac:dyDescent="0.25">
      <c r="A80" s="24" t="s">
        <v>191</v>
      </c>
      <c r="B80" s="42">
        <f>B49*'Data Crosswalk'!$C$48</f>
        <v>241920204891846.09</v>
      </c>
      <c r="C80" s="42">
        <f>'Data Crosswalk'!$C$47*C49</f>
        <v>0</v>
      </c>
      <c r="D80" s="42">
        <v>0</v>
      </c>
      <c r="E80" s="42">
        <f>E49*'Data Crosswalk'!$C$44</f>
        <v>105861694430678.72</v>
      </c>
      <c r="F80" s="42">
        <f>F49*'Data Crosswalk'!$C$44</f>
        <v>289051048814145.75</v>
      </c>
      <c r="G80" s="42">
        <f>G49*'Data Crosswalk'!$C$45</f>
        <v>981401031992761.25</v>
      </c>
      <c r="H80" s="42">
        <f>H49*'Data Crosswalk'!$C$45</f>
        <v>0</v>
      </c>
      <c r="I80" s="42">
        <f>I49*'Data Crosswalk'!$C$45</f>
        <v>36074583160692.391</v>
      </c>
      <c r="J80" s="42">
        <f>J49*'Data Crosswalk'!$C$45</f>
        <v>18016771339640.453</v>
      </c>
      <c r="K80" s="42">
        <f>K49*'Data Crosswalk'!$C$45</f>
        <v>1003562891954961.4</v>
      </c>
      <c r="L80" s="42">
        <f>L49*'Data Crosswalk'!$C$43</f>
        <v>529887967542192.19</v>
      </c>
    </row>
    <row r="81" spans="1:12" x14ac:dyDescent="0.25">
      <c r="A81" s="25" t="s">
        <v>78</v>
      </c>
      <c r="B81" s="42">
        <f>B50*'Data Crosswalk'!$C$48</f>
        <v>241920204891846.09</v>
      </c>
      <c r="C81" s="42">
        <f>'Data Crosswalk'!$C$47*C50</f>
        <v>0</v>
      </c>
      <c r="D81" s="42">
        <v>0</v>
      </c>
      <c r="E81" s="42">
        <f>E50*'Data Crosswalk'!$C$44</f>
        <v>0</v>
      </c>
      <c r="F81" s="42">
        <f>F50*'Data Crosswalk'!$C$44</f>
        <v>0</v>
      </c>
      <c r="G81" s="42">
        <f>G50*'Data Crosswalk'!$C$45</f>
        <v>0</v>
      </c>
      <c r="H81" s="42">
        <f>H50*'Data Crosswalk'!$C$45</f>
        <v>0</v>
      </c>
      <c r="I81" s="42">
        <f>I50*'Data Crosswalk'!$C$45</f>
        <v>0</v>
      </c>
      <c r="J81" s="42">
        <f>J50*'Data Crosswalk'!$C$45</f>
        <v>0</v>
      </c>
      <c r="K81" s="42">
        <f>K50*'Data Crosswalk'!$C$45</f>
        <v>170728402671763.75</v>
      </c>
      <c r="L81" s="42">
        <f>L50*'Data Crosswalk'!$C$43</f>
        <v>529887967542192.19</v>
      </c>
    </row>
    <row r="82" spans="1:12" x14ac:dyDescent="0.25">
      <c r="A82" s="24" t="s">
        <v>192</v>
      </c>
      <c r="B82" s="42">
        <f>B51*'Data Crosswalk'!$C$48</f>
        <v>0</v>
      </c>
      <c r="C82" s="42">
        <f>'Data Crosswalk'!$C$47*C51</f>
        <v>0</v>
      </c>
      <c r="D82" s="42">
        <v>0</v>
      </c>
      <c r="E82" s="42">
        <f>E51*'Data Crosswalk'!$C$44</f>
        <v>0</v>
      </c>
      <c r="F82" s="42">
        <f>F51*'Data Crosswalk'!$C$44</f>
        <v>0</v>
      </c>
      <c r="G82" s="42">
        <f>G51*'Data Crosswalk'!$C$45</f>
        <v>981401031992761.25</v>
      </c>
      <c r="H82" s="42">
        <f>H51*'Data Crosswalk'!$C$45</f>
        <v>0</v>
      </c>
      <c r="I82" s="42">
        <f>I51*'Data Crosswalk'!$C$45</f>
        <v>36074583160692.391</v>
      </c>
      <c r="J82" s="42">
        <f>J51*'Data Crosswalk'!$C$45</f>
        <v>0</v>
      </c>
      <c r="K82" s="42">
        <f>K51*'Data Crosswalk'!$C$45</f>
        <v>832834489283197.63</v>
      </c>
      <c r="L82" s="42">
        <f>L51*'Data Crosswalk'!$C$43</f>
        <v>0</v>
      </c>
    </row>
    <row r="83" spans="1:12" x14ac:dyDescent="0.25">
      <c r="A83" s="25" t="s">
        <v>193</v>
      </c>
      <c r="B83" s="42">
        <f>B52*'Data Crosswalk'!$C$48</f>
        <v>0</v>
      </c>
      <c r="C83" s="42">
        <f>'Data Crosswalk'!$C$47*C52</f>
        <v>0</v>
      </c>
      <c r="D83" s="42">
        <v>0</v>
      </c>
      <c r="E83" s="42">
        <f>E52*'Data Crosswalk'!$C$44</f>
        <v>0</v>
      </c>
      <c r="F83" s="42">
        <f>F52*'Data Crosswalk'!$C$44</f>
        <v>46319822784736.945</v>
      </c>
      <c r="G83" s="42">
        <f>G52*'Data Crosswalk'!$C$45</f>
        <v>0</v>
      </c>
      <c r="H83" s="42">
        <f>H52*'Data Crosswalk'!$C$45</f>
        <v>0</v>
      </c>
      <c r="I83" s="42">
        <f>I52*'Data Crosswalk'!$C$45</f>
        <v>0</v>
      </c>
      <c r="J83" s="42">
        <f>J52*'Data Crosswalk'!$C$45</f>
        <v>18016771339640.453</v>
      </c>
      <c r="K83" s="42">
        <f>K52*'Data Crosswalk'!$C$45</f>
        <v>0</v>
      </c>
      <c r="L83" s="42">
        <f>L52*'Data Crosswalk'!$C$43</f>
        <v>0</v>
      </c>
    </row>
    <row r="84" spans="1:12" x14ac:dyDescent="0.25">
      <c r="A84" s="24" t="s">
        <v>194</v>
      </c>
      <c r="B84" s="42">
        <f>B53*'Data Crosswalk'!$C$48</f>
        <v>0</v>
      </c>
      <c r="C84" s="42">
        <f>'Data Crosswalk'!$C$47*C53</f>
        <v>0</v>
      </c>
      <c r="D84" s="42">
        <v>0</v>
      </c>
      <c r="E84" s="42">
        <f>E53*'Data Crosswalk'!$C$44</f>
        <v>0</v>
      </c>
      <c r="F84" s="42">
        <f>F53*'Data Crosswalk'!$C$44</f>
        <v>0</v>
      </c>
      <c r="G84" s="42">
        <f>G53*'Data Crosswalk'!$C$45</f>
        <v>0</v>
      </c>
      <c r="H84" s="42">
        <f>H53*'Data Crosswalk'!$C$45</f>
        <v>0</v>
      </c>
      <c r="I84" s="42">
        <f>I53*'Data Crosswalk'!$C$45</f>
        <v>0</v>
      </c>
      <c r="J84" s="42">
        <f>J53*'Data Crosswalk'!$C$45</f>
        <v>0</v>
      </c>
      <c r="K84" s="42">
        <f>K53*'Data Crosswalk'!$C$45</f>
        <v>0</v>
      </c>
      <c r="L84" s="42">
        <f>L53*'Data Crosswalk'!$C$43</f>
        <v>0</v>
      </c>
    </row>
    <row r="85" spans="1:12" x14ac:dyDescent="0.25">
      <c r="A85" s="25" t="s">
        <v>195</v>
      </c>
      <c r="B85" s="42">
        <f>B54*'Data Crosswalk'!$C$48</f>
        <v>0</v>
      </c>
      <c r="C85" s="42">
        <f>'Data Crosswalk'!$C$47*C54</f>
        <v>0</v>
      </c>
      <c r="D85" s="42">
        <v>0</v>
      </c>
      <c r="E85" s="42">
        <f>E54*'Data Crosswalk'!$C$44</f>
        <v>0</v>
      </c>
      <c r="F85" s="42">
        <f>F54*'Data Crosswalk'!$C$44</f>
        <v>0</v>
      </c>
      <c r="G85" s="42">
        <f>G54*'Data Crosswalk'!$C$45</f>
        <v>0</v>
      </c>
      <c r="H85" s="42">
        <f>H54*'Data Crosswalk'!$C$45</f>
        <v>0</v>
      </c>
      <c r="I85" s="42">
        <f>I54*'Data Crosswalk'!$C$45</f>
        <v>0</v>
      </c>
      <c r="J85" s="42">
        <f>J54*'Data Crosswalk'!$C$45</f>
        <v>0</v>
      </c>
      <c r="K85" s="42">
        <f>K54*'Data Crosswalk'!$C$45</f>
        <v>0</v>
      </c>
      <c r="L85" s="42">
        <f>L54*'Data Crosswalk'!$C$43</f>
        <v>0</v>
      </c>
    </row>
    <row r="86" spans="1:12" x14ac:dyDescent="0.25">
      <c r="A86" s="24" t="s">
        <v>196</v>
      </c>
      <c r="B86" s="42">
        <f>B55*'Data Crosswalk'!$C$48</f>
        <v>0</v>
      </c>
      <c r="C86" s="42">
        <f>'Data Crosswalk'!$C$47*C55</f>
        <v>0</v>
      </c>
      <c r="D86" s="42">
        <v>0</v>
      </c>
      <c r="E86" s="42">
        <f>E55*'Data Crosswalk'!$C$44</f>
        <v>0</v>
      </c>
      <c r="F86" s="42">
        <f>F55*'Data Crosswalk'!$C$44</f>
        <v>0</v>
      </c>
      <c r="G86" s="42">
        <f>G55*'Data Crosswalk'!$C$45</f>
        <v>0</v>
      </c>
      <c r="H86" s="42">
        <f>H55*'Data Crosswalk'!$C$45</f>
        <v>0</v>
      </c>
      <c r="I86" s="42">
        <f>I55*'Data Crosswalk'!$C$45</f>
        <v>0</v>
      </c>
      <c r="J86" s="42">
        <f>J55*'Data Crosswalk'!$C$45</f>
        <v>0</v>
      </c>
      <c r="K86" s="42">
        <f>K55*'Data Crosswalk'!$C$45</f>
        <v>0</v>
      </c>
      <c r="L86" s="42">
        <f>L55*'Data Crosswalk'!$C$43</f>
        <v>0</v>
      </c>
    </row>
    <row r="87" spans="1:12" x14ac:dyDescent="0.25">
      <c r="A87" s="25" t="s">
        <v>197</v>
      </c>
      <c r="B87" s="42">
        <f>B56*'Data Crosswalk'!$C$48</f>
        <v>0</v>
      </c>
      <c r="C87" s="42">
        <f>'Data Crosswalk'!$C$47*C56</f>
        <v>0</v>
      </c>
      <c r="D87" s="42">
        <v>0</v>
      </c>
      <c r="E87" s="42">
        <f>E56*'Data Crosswalk'!$C$44</f>
        <v>0</v>
      </c>
      <c r="F87" s="42">
        <f>F56*'Data Crosswalk'!$C$44</f>
        <v>0</v>
      </c>
      <c r="G87" s="42">
        <f>G56*'Data Crosswalk'!$C$45</f>
        <v>0</v>
      </c>
      <c r="H87" s="42">
        <f>H56*'Data Crosswalk'!$C$45</f>
        <v>0</v>
      </c>
      <c r="I87" s="42">
        <f>I56*'Data Crosswalk'!$C$45</f>
        <v>0</v>
      </c>
      <c r="J87" s="42">
        <f>J56*'Data Crosswalk'!$C$45</f>
        <v>0</v>
      </c>
      <c r="K87" s="42">
        <f>K56*'Data Crosswalk'!$C$45</f>
        <v>0</v>
      </c>
      <c r="L87" s="42">
        <f>L56*'Data Crosswalk'!$C$43</f>
        <v>0</v>
      </c>
    </row>
    <row r="88" spans="1:12" x14ac:dyDescent="0.25">
      <c r="A88" s="24" t="s">
        <v>198</v>
      </c>
      <c r="B88" s="42">
        <f>B57*'Data Crosswalk'!$C$48</f>
        <v>0</v>
      </c>
      <c r="C88" s="42">
        <f>'Data Crosswalk'!$C$47*C57</f>
        <v>0</v>
      </c>
      <c r="D88" s="42">
        <v>0</v>
      </c>
      <c r="E88" s="42">
        <f>E57*'Data Crosswalk'!$C$44</f>
        <v>105861694430678.72</v>
      </c>
      <c r="F88" s="42">
        <f>F57*'Data Crosswalk'!$C$44</f>
        <v>242731226029408.78</v>
      </c>
      <c r="G88" s="42">
        <f>G57*'Data Crosswalk'!$C$45</f>
        <v>0</v>
      </c>
      <c r="H88" s="42">
        <f>H57*'Data Crosswalk'!$C$45</f>
        <v>0</v>
      </c>
      <c r="I88" s="42">
        <f>I57*'Data Crosswalk'!$C$45</f>
        <v>0</v>
      </c>
      <c r="J88" s="42">
        <f>J57*'Data Crosswalk'!$C$45</f>
        <v>0</v>
      </c>
      <c r="K88" s="42">
        <f>K57*'Data Crosswalk'!$C$45</f>
        <v>0</v>
      </c>
      <c r="L88" s="42">
        <f>L57*'Data Crosswalk'!$C$43</f>
        <v>0</v>
      </c>
    </row>
    <row r="89" spans="1:12" ht="29.25" thickBot="1" x14ac:dyDescent="0.3">
      <c r="A89" s="39" t="s">
        <v>268</v>
      </c>
      <c r="B89" s="42">
        <f>B58*'Data Crosswalk'!$C$48</f>
        <v>0</v>
      </c>
      <c r="C89" s="42">
        <f>'Data Crosswalk'!$C$47*C58</f>
        <v>0</v>
      </c>
      <c r="D89" s="42">
        <v>0</v>
      </c>
      <c r="E89" s="42">
        <f>E58*'Data Crosswalk'!$C$44</f>
        <v>105861694430678.72</v>
      </c>
      <c r="F89" s="42">
        <f>F58*'Data Crosswalk'!$C$44</f>
        <v>242731226029408.78</v>
      </c>
      <c r="G89" s="42">
        <f>G58*'Data Crosswalk'!$C$45</f>
        <v>0</v>
      </c>
      <c r="H89" s="42">
        <f>H58*'Data Crosswalk'!$C$45</f>
        <v>0</v>
      </c>
      <c r="I89" s="42">
        <f>I58*'Data Crosswalk'!$C$45</f>
        <v>0</v>
      </c>
      <c r="J89" s="42">
        <f>J58*'Data Crosswalk'!$C$45</f>
        <v>0</v>
      </c>
      <c r="K89" s="42">
        <f>K58*'Data Crosswalk'!$C$45</f>
        <v>0</v>
      </c>
      <c r="L89" s="42">
        <f>L58*'Data Crosswalk'!$C$43</f>
        <v>0</v>
      </c>
    </row>
    <row r="90" spans="1:12" ht="15.75" thickTop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9"/>
  <sheetViews>
    <sheetView tabSelected="1" workbookViewId="0">
      <selection activeCell="H18" sqref="H18"/>
    </sheetView>
  </sheetViews>
  <sheetFormatPr defaultRowHeight="15" x14ac:dyDescent="0.25"/>
  <cols>
    <col min="1" max="1" width="32.42578125" bestFit="1" customWidth="1"/>
    <col min="2" max="2" width="13" customWidth="1"/>
  </cols>
  <sheetData>
    <row r="1" spans="1:11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158</v>
      </c>
      <c r="I1" t="s">
        <v>159</v>
      </c>
      <c r="J1" t="s">
        <v>160</v>
      </c>
      <c r="K1" t="s">
        <v>161</v>
      </c>
    </row>
    <row r="2" spans="1:11" x14ac:dyDescent="0.25">
      <c r="A2" t="s">
        <v>162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 t="s">
        <v>163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4">
        <f>SUM('IEA Data'!B78,'IEA Data'!K78,'IEA Data'!L78)/SUM('IEA Data'!B76,'IEA Data'!B78,'IEA Data'!K78,'IEA Data'!L78)</f>
        <v>1.4417247155826287E-2</v>
      </c>
      <c r="I3">
        <v>1</v>
      </c>
      <c r="J3">
        <f>1-('IEA Data'!C76/'IEA Data'!C72)</f>
        <v>0</v>
      </c>
      <c r="K3">
        <v>1</v>
      </c>
    </row>
    <row r="4" spans="1:11" x14ac:dyDescent="0.25">
      <c r="A4" t="s">
        <v>164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25">
      <c r="A5" t="s">
        <v>165</v>
      </c>
      <c r="B5">
        <v>1</v>
      </c>
      <c r="C5">
        <v>1</v>
      </c>
      <c r="D5" s="45">
        <f>1-('IEA Data'!B27*'Data Crosswalk'!C42/'Energy Use (from BIFUbC)'!B60)</f>
        <v>0.73872942891006843</v>
      </c>
      <c r="E5">
        <v>1</v>
      </c>
      <c r="F5">
        <v>1</v>
      </c>
      <c r="G5">
        <v>1</v>
      </c>
      <c r="H5">
        <v>1</v>
      </c>
      <c r="I5">
        <v>1</v>
      </c>
      <c r="J5" s="46">
        <f>1-'IEA Data'!F89/('IEA Data'!F80-'IEA Data'!F83)</f>
        <v>0</v>
      </c>
      <c r="K5">
        <v>1</v>
      </c>
    </row>
    <row r="6" spans="1:11" x14ac:dyDescent="0.25">
      <c r="A6" t="s">
        <v>166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5">
      <c r="A7" t="s">
        <v>173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25">
      <c r="A8" t="s">
        <v>167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25">
      <c r="A9" t="s">
        <v>168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 Crosswalk</vt:lpstr>
      <vt:lpstr>Energy Use (from BIFUbC)</vt:lpstr>
      <vt:lpstr>Non-KEM Industry Data</vt:lpstr>
      <vt:lpstr>IEA Data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2015-09-10T20:43:56Z</dcterms:created>
  <dcterms:modified xsi:type="dcterms:W3CDTF">2019-09-05T17:03:11Z</dcterms:modified>
</cp:coreProperties>
</file>