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P\InputData\indst\FoNEtVwP\"/>
    </mc:Choice>
  </mc:AlternateContent>
  <bookViews>
    <workbookView xWindow="0" yWindow="0" windowWidth="26250" windowHeight="12510"/>
  </bookViews>
  <sheets>
    <sheet name="About" sheetId="1" r:id="rId1"/>
    <sheet name="Cement" sheetId="3" r:id="rId2"/>
    <sheet name="Iron &amp; Steel" sheetId="5" r:id="rId3"/>
    <sheet name="Chemicals" sheetId="6" r:id="rId4"/>
    <sheet name="Electricity Suppliers" sheetId="4" r:id="rId5"/>
    <sheet name="FoNEtVwP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5" l="1"/>
  <c r="B29" i="5"/>
  <c r="B32" i="5" l="1"/>
  <c r="B33" i="5" s="1"/>
  <c r="B49" i="5" s="1"/>
  <c r="B37" i="5"/>
  <c r="B38" i="5"/>
  <c r="B39" i="5"/>
  <c r="B40" i="5"/>
  <c r="B41" i="5"/>
  <c r="B42" i="5"/>
  <c r="B43" i="5"/>
  <c r="B44" i="5"/>
  <c r="B45" i="5"/>
  <c r="B46" i="5"/>
  <c r="B47" i="5"/>
  <c r="B48" i="5"/>
  <c r="A46" i="5"/>
  <c r="A47" i="5"/>
  <c r="A48" i="5"/>
  <c r="A45" i="5"/>
  <c r="A44" i="5"/>
  <c r="A43" i="5"/>
  <c r="A42" i="5"/>
  <c r="A39" i="5"/>
  <c r="A40" i="5"/>
  <c r="A41" i="5"/>
  <c r="A38" i="5"/>
  <c r="A37" i="5"/>
  <c r="B4" i="2" l="1"/>
</calcChain>
</file>

<file path=xl/sharedStrings.xml><?xml version="1.0" encoding="utf-8"?>
<sst xmlns="http://schemas.openxmlformats.org/spreadsheetml/2006/main" count="123" uniqueCount="108">
  <si>
    <t>FoNEtVwP Fraction of Nonenergy Expenditures that Vary with Production</t>
  </si>
  <si>
    <t>Source:</t>
  </si>
  <si>
    <t>Notes</t>
  </si>
  <si>
    <t>This variable specifies the share of non-energy expenses of each industry</t>
  </si>
  <si>
    <t>that vary with that industry's production.  Many industries have large fixed</t>
  </si>
  <si>
    <t>costs that they cannot ramp up and down, such as pension plans for</t>
  </si>
  <si>
    <t>retired employees, paying off debt on facilities that have already been</t>
  </si>
  <si>
    <t>constructed, fixed O&amp;M, etc.  Other expenses may be able to be</t>
  </si>
  <si>
    <t>partially adjusted in response to production changes (such as current</t>
  </si>
  <si>
    <t>For example, if an industry pays 1 unit of fixed expenses, 1 unit of</t>
  </si>
  <si>
    <t>as much as production (e.g. when production declines by 2%, these</t>
  </si>
  <si>
    <t>labor costs), but may not change as much as production changes</t>
  </si>
  <si>
    <t>(e.g. if production goes down 2%, perhaps certain expenses only go</t>
  </si>
  <si>
    <t>down 1%).  This variable should contain a weighted average of the</t>
  </si>
  <si>
    <t>responsiveness of an industry's non-energy expenses to production</t>
  </si>
  <si>
    <t>changes.</t>
  </si>
  <si>
    <t>expenses decline by 1%), that industry's fraction is 0.5.</t>
  </si>
  <si>
    <t>expenses that vary with production, and 1 unit of expenses that only move half</t>
  </si>
  <si>
    <t>Fraction of Nonenergy Expenses that Vary with Production (dimensionless)</t>
  </si>
  <si>
    <t>Cement and other carbonate use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</si>
  <si>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</si>
  <si>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</si>
  <si>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</si>
  <si>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</si>
  <si>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</si>
  <si>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</si>
  <si>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</si>
  <si>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Data from Heidelberg Cement Group</t>
  </si>
  <si>
    <t>Material Costs</t>
  </si>
  <si>
    <t>Raw Materials</t>
  </si>
  <si>
    <t>Supplies, repair materials, and packaging</t>
  </si>
  <si>
    <t>Costs of energy</t>
  </si>
  <si>
    <t>Data from PacificCorp 2018 Annual Filing</t>
  </si>
  <si>
    <t>https://www.brkenergy.com/assets/upload/financial-filing/BHE%2012.31.18%20Form%2010-K_vFINAL-3.pdf</t>
  </si>
  <si>
    <t>Amount</t>
  </si>
  <si>
    <t>Page #</t>
  </si>
  <si>
    <t>Year: 2018, Unit: million $</t>
  </si>
  <si>
    <t>Cost of sales</t>
  </si>
  <si>
    <t>Operations and maintenance</t>
  </si>
  <si>
    <t>Depreciation and amortization</t>
  </si>
  <si>
    <t>Property and other taxes</t>
  </si>
  <si>
    <t>Real estate</t>
  </si>
  <si>
    <t>Interest expense</t>
  </si>
  <si>
    <t>Operating Expenses</t>
  </si>
  <si>
    <t>Other Expenses</t>
  </si>
  <si>
    <t>Pension and other postretirement benefit plans</t>
  </si>
  <si>
    <t>https://corporate.arcelormittal.com/~/media/Files/A/ArcelorMittal/investors/annual-reports/2018/annual-report-2018.pdf</t>
  </si>
  <si>
    <t>ArcelorMittal 2018 Annual Report</t>
  </si>
  <si>
    <t>Materials</t>
  </si>
  <si>
    <t>Labor costs</t>
  </si>
  <si>
    <t>Logistic Expenses</t>
  </si>
  <si>
    <t>Gain on bargain purchase</t>
  </si>
  <si>
    <t>Impairment</t>
  </si>
  <si>
    <t>Other</t>
  </si>
  <si>
    <t>Est. Variable Share</t>
  </si>
  <si>
    <t>Item</t>
  </si>
  <si>
    <t>Value</t>
  </si>
  <si>
    <t>Selling, general, and administrative expenses</t>
  </si>
  <si>
    <t>Financing costs - net</t>
  </si>
  <si>
    <t>Income tax</t>
  </si>
  <si>
    <t>Consolidated Statement of Operations (Page 97)</t>
  </si>
  <si>
    <t>All values for year 2018 in millions of U.S. dollars</t>
  </si>
  <si>
    <t>Cost of Sales Components (Page 130)</t>
  </si>
  <si>
    <t>Includes R&amp;D (p. 136), servicing defined benefit obligations (p. 169), etc.</t>
  </si>
  <si>
    <t>Financing Cost Components (Page 159)</t>
  </si>
  <si>
    <t>Chng. In mandatory convertible bonds &amp; PPA</t>
  </si>
  <si>
    <t>Accretion of defined benefit obligations, etc.</t>
  </si>
  <si>
    <t>Net foreign exchange result</t>
  </si>
  <si>
    <t>Other (TSR, bank fees, etc.)</t>
  </si>
  <si>
    <t>Interest income</t>
  </si>
  <si>
    <t>Merging Expenses Into One Table</t>
  </si>
  <si>
    <t>Estimating Energy Share of Materials Input Costs</t>
  </si>
  <si>
    <t>Total Cost of Sales</t>
  </si>
  <si>
    <t>Energy Share (low estimate)</t>
  </si>
  <si>
    <t>Energy Share (high estimate)</t>
  </si>
  <si>
    <t>Est. Energy Costs</t>
  </si>
  <si>
    <t>Est. Non-energy materials costs</t>
  </si>
  <si>
    <t>broken out below</t>
  </si>
  <si>
    <t>adjusted to exclude energy below</t>
  </si>
  <si>
    <t>not an expenditure</t>
  </si>
  <si>
    <t>Iron &amp; Steel</t>
  </si>
  <si>
    <t>ArcelorMittal</t>
  </si>
  <si>
    <t>Annual Report 2018</t>
  </si>
  <si>
    <t>Pages 97, 130, 159</t>
  </si>
  <si>
    <t>World Steel Association</t>
  </si>
  <si>
    <t>Fact Sheet: Energy Use in the Steel Industry</t>
  </si>
  <si>
    <t>https://www.worldsteel.org/en/dam/jcr:f07b864c-908e-4229-9f92-669f1c3abf4c/fact_energy_2019.pdf</t>
  </si>
  <si>
    <t>Page 1, gray box, bullet 1</t>
  </si>
  <si>
    <t>From World Steel Association fact sheet</t>
  </si>
  <si>
    <t>DowDuPont</t>
  </si>
  <si>
    <t>https://s23.q4cdn.com/116192123/files/doc_financials/2018/DOWDUPONT-2018-10-K-Final-02.11.19.pdf</t>
  </si>
  <si>
    <t>2018 10-K</t>
  </si>
  <si>
    <t>Page</t>
  </si>
  <si>
    <t>Pension plan contributions</t>
  </si>
  <si>
    <t>Environmental charges</t>
  </si>
  <si>
    <t>Asbestos-related charges</t>
  </si>
  <si>
    <t>Main table</t>
  </si>
  <si>
    <t>Cash flow breakdowns - net income, investing activities, financing activities</t>
  </si>
  <si>
    <t>2017 summary table unaudited</t>
  </si>
  <si>
    <t>R&amp;D expenses</t>
  </si>
  <si>
    <t>Amortization of intangibles</t>
  </si>
  <si>
    <t>Restructuring, goodwill impairment, and asset-related charges</t>
  </si>
  <si>
    <t>Integration and separation costs</t>
  </si>
  <si>
    <t>Asbestos-related charge</t>
  </si>
  <si>
    <t>Equity in earnings of nonconsolidated affiliates</t>
  </si>
  <si>
    <t>Sundry income</t>
  </si>
  <si>
    <t>Interest expense and amortization of debt discount</t>
  </si>
  <si>
    <t>Loss from discontinued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</si>
</sst>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2" borderId="0" xfId="0" applyFont="1" applyFill="1"/>
    <xf numFmtId="0" fontId="0" fillId="2" borderId="0" xfId="0" applyFill="1" applyAlignment="1">
      <alignment horizontal="right"/>
    </xf>
    <xf numFmtId="0" fontId="1" fillId="3" borderId="0" xfId="0" applyFont="1" applyFill="1"/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/>
    <xf numFmtId="0" fontId="1" fillId="3" borderId="0" xfId="0" applyFont="1" applyFill="1" applyAlignment="1">
      <alignment horizontal="left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23.q4cdn.com/116192123/files/doc_financials/2018/DOWDUPONT-2018-10-K-Final-02.11.19.pdf" TargetMode="External"/><Relationship Id="rId2" Type="http://schemas.openxmlformats.org/officeDocument/2006/relationships/hyperlink" Target="https://www.worldsteel.org/en/dam/jcr:f07b864c-908e-4229-9f92-669f1c3abf4c/fact_energy_2019.pdf" TargetMode="External"/><Relationship Id="rId1" Type="http://schemas.openxmlformats.org/officeDocument/2006/relationships/hyperlink" Target="https://corporate.arcelormittal.com/~/media/Files/A/ArcelorMittal/investors/annual-reports/2018/annual-report-2018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kenergy.com/assets/upload/financial-filing/BHE%2012.31.18%20Form%2010-K_vFINAL-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/>
  </sheetViews>
  <sheetFormatPr defaultRowHeight="15" x14ac:dyDescent="0.25"/>
  <cols>
    <col min="2" max="2" width="70.85546875" style="14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9" t="s">
        <v>80</v>
      </c>
    </row>
    <row r="4" spans="1:2" x14ac:dyDescent="0.25">
      <c r="B4" s="14" t="s">
        <v>81</v>
      </c>
    </row>
    <row r="5" spans="1:2" x14ac:dyDescent="0.25">
      <c r="B5" s="14">
        <v>2019</v>
      </c>
    </row>
    <row r="6" spans="1:2" x14ac:dyDescent="0.25">
      <c r="B6" s="14" t="s">
        <v>82</v>
      </c>
    </row>
    <row r="7" spans="1:2" x14ac:dyDescent="0.25">
      <c r="B7" s="4" t="s">
        <v>46</v>
      </c>
    </row>
    <row r="8" spans="1:2" x14ac:dyDescent="0.25">
      <c r="B8" s="14" t="s">
        <v>83</v>
      </c>
    </row>
    <row r="10" spans="1:2" x14ac:dyDescent="0.25">
      <c r="B10" s="14" t="s">
        <v>84</v>
      </c>
    </row>
    <row r="11" spans="1:2" x14ac:dyDescent="0.25">
      <c r="B11" s="14">
        <v>2019</v>
      </c>
    </row>
    <row r="12" spans="1:2" x14ac:dyDescent="0.25">
      <c r="B12" s="14" t="s">
        <v>85</v>
      </c>
    </row>
    <row r="13" spans="1:2" x14ac:dyDescent="0.25">
      <c r="B13" s="4" t="s">
        <v>86</v>
      </c>
    </row>
    <row r="14" spans="1:2" x14ac:dyDescent="0.25">
      <c r="B14" s="14" t="s">
        <v>87</v>
      </c>
    </row>
    <row r="16" spans="1:2" x14ac:dyDescent="0.25">
      <c r="B16" s="19" t="s">
        <v>22</v>
      </c>
    </row>
    <row r="17" spans="1:2" x14ac:dyDescent="0.25">
      <c r="B17" s="14" t="s">
        <v>89</v>
      </c>
    </row>
    <row r="18" spans="1:2" x14ac:dyDescent="0.25">
      <c r="B18" s="14">
        <v>2019</v>
      </c>
    </row>
    <row r="19" spans="1:2" x14ac:dyDescent="0.25">
      <c r="B19" s="14" t="s">
        <v>91</v>
      </c>
    </row>
    <row r="20" spans="1:2" x14ac:dyDescent="0.25">
      <c r="B20" s="4" t="s">
        <v>90</v>
      </c>
    </row>
    <row r="25" spans="1:2" x14ac:dyDescent="0.25">
      <c r="A25" s="1" t="s">
        <v>2</v>
      </c>
    </row>
    <row r="26" spans="1:2" x14ac:dyDescent="0.25">
      <c r="A26" t="s">
        <v>3</v>
      </c>
    </row>
    <row r="27" spans="1:2" x14ac:dyDescent="0.25">
      <c r="A27" t="s">
        <v>4</v>
      </c>
    </row>
    <row r="28" spans="1:2" x14ac:dyDescent="0.25">
      <c r="A28" t="s">
        <v>5</v>
      </c>
    </row>
    <row r="29" spans="1:2" x14ac:dyDescent="0.25">
      <c r="A29" t="s">
        <v>6</v>
      </c>
    </row>
    <row r="30" spans="1:2" x14ac:dyDescent="0.25">
      <c r="A30" t="s">
        <v>7</v>
      </c>
    </row>
    <row r="31" spans="1:2" x14ac:dyDescent="0.25">
      <c r="A31" t="s">
        <v>8</v>
      </c>
    </row>
    <row r="32" spans="1:2" x14ac:dyDescent="0.25">
      <c r="A32" t="s">
        <v>11</v>
      </c>
    </row>
    <row r="33" spans="1:1" x14ac:dyDescent="0.25">
      <c r="A33" t="s">
        <v>12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8" spans="1:1" x14ac:dyDescent="0.25">
      <c r="A38" t="s">
        <v>9</v>
      </c>
    </row>
    <row r="39" spans="1:1" x14ac:dyDescent="0.25">
      <c r="A39" t="s">
        <v>17</v>
      </c>
    </row>
    <row r="40" spans="1:1" x14ac:dyDescent="0.25">
      <c r="A40" t="s">
        <v>10</v>
      </c>
    </row>
    <row r="41" spans="1:1" x14ac:dyDescent="0.25">
      <c r="A41" t="s">
        <v>16</v>
      </c>
    </row>
  </sheetData>
  <hyperlinks>
    <hyperlink ref="B7" r:id="rId1"/>
    <hyperlink ref="B13" r:id="rId2"/>
    <hyperlink ref="B20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cols>
    <col min="1" max="1" width="42.140625" customWidth="1"/>
    <col min="2" max="2" width="12.85546875" customWidth="1"/>
  </cols>
  <sheetData>
    <row r="1" spans="1:3" x14ac:dyDescent="0.25">
      <c r="A1" t="s">
        <v>27</v>
      </c>
    </row>
    <row r="3" spans="1:3" x14ac:dyDescent="0.25">
      <c r="A3" t="s">
        <v>28</v>
      </c>
    </row>
    <row r="4" spans="1:3" x14ac:dyDescent="0.25">
      <c r="A4" t="s">
        <v>29</v>
      </c>
      <c r="C4">
        <v>2518.9</v>
      </c>
    </row>
    <row r="5" spans="1:3" x14ac:dyDescent="0.25">
      <c r="A5" t="s">
        <v>30</v>
      </c>
      <c r="C5" s="3">
        <v>1053.2</v>
      </c>
    </row>
    <row r="6" spans="1:3" x14ac:dyDescent="0.25">
      <c r="A6" t="s">
        <v>31</v>
      </c>
      <c r="C6">
        <v>1985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/>
  </sheetViews>
  <sheetFormatPr defaultRowHeight="15" x14ac:dyDescent="0.25"/>
  <cols>
    <col min="1" max="1" width="44.7109375" customWidth="1"/>
    <col min="2" max="2" width="9.140625" style="5"/>
    <col min="3" max="3" width="21.7109375" style="5" customWidth="1"/>
  </cols>
  <sheetData>
    <row r="1" spans="1:3" x14ac:dyDescent="0.25">
      <c r="A1" s="1" t="s">
        <v>47</v>
      </c>
    </row>
    <row r="3" spans="1:3" x14ac:dyDescent="0.25">
      <c r="A3" s="7" t="s">
        <v>61</v>
      </c>
    </row>
    <row r="5" spans="1:3" x14ac:dyDescent="0.25">
      <c r="A5" s="10" t="s">
        <v>60</v>
      </c>
      <c r="B5" s="12" t="s">
        <v>56</v>
      </c>
      <c r="C5" s="14"/>
    </row>
    <row r="6" spans="1:3" x14ac:dyDescent="0.25">
      <c r="A6" t="s">
        <v>37</v>
      </c>
      <c r="B6" s="16">
        <v>67025</v>
      </c>
      <c r="C6" s="14" t="s">
        <v>77</v>
      </c>
    </row>
    <row r="7" spans="1:3" x14ac:dyDescent="0.25">
      <c r="A7" t="s">
        <v>57</v>
      </c>
      <c r="B7" s="5">
        <v>2469</v>
      </c>
      <c r="C7" s="14" t="s">
        <v>63</v>
      </c>
    </row>
    <row r="8" spans="1:3" x14ac:dyDescent="0.25">
      <c r="A8" t="s">
        <v>58</v>
      </c>
      <c r="B8" s="16">
        <v>2210</v>
      </c>
      <c r="C8" s="14" t="s">
        <v>77</v>
      </c>
    </row>
    <row r="9" spans="1:3" x14ac:dyDescent="0.25">
      <c r="A9" t="s">
        <v>59</v>
      </c>
      <c r="B9" s="5">
        <v>349</v>
      </c>
      <c r="C9" s="14"/>
    </row>
    <row r="10" spans="1:3" x14ac:dyDescent="0.25">
      <c r="C10" s="14"/>
    </row>
    <row r="11" spans="1:3" x14ac:dyDescent="0.25">
      <c r="A11" s="10" t="s">
        <v>62</v>
      </c>
      <c r="B11" s="12" t="s">
        <v>56</v>
      </c>
      <c r="C11" s="17"/>
    </row>
    <row r="12" spans="1:3" x14ac:dyDescent="0.25">
      <c r="A12" t="s">
        <v>48</v>
      </c>
      <c r="B12" s="16">
        <v>46842</v>
      </c>
      <c r="C12" s="14" t="s">
        <v>78</v>
      </c>
    </row>
    <row r="13" spans="1:3" x14ac:dyDescent="0.25">
      <c r="A13" t="s">
        <v>49</v>
      </c>
      <c r="B13" s="5">
        <v>9206</v>
      </c>
      <c r="C13" s="14"/>
    </row>
    <row r="14" spans="1:3" x14ac:dyDescent="0.25">
      <c r="A14" t="s">
        <v>50</v>
      </c>
      <c r="B14" s="5">
        <v>4974</v>
      </c>
      <c r="C14" s="14"/>
    </row>
    <row r="15" spans="1:3" x14ac:dyDescent="0.25">
      <c r="A15" t="s">
        <v>39</v>
      </c>
      <c r="B15" s="5">
        <v>2799</v>
      </c>
      <c r="C15" s="14"/>
    </row>
    <row r="16" spans="1:3" x14ac:dyDescent="0.25">
      <c r="A16" t="s">
        <v>51</v>
      </c>
      <c r="B16" s="16">
        <v>-209</v>
      </c>
      <c r="C16" s="14" t="s">
        <v>79</v>
      </c>
    </row>
    <row r="17" spans="1:3" x14ac:dyDescent="0.25">
      <c r="A17" t="s">
        <v>52</v>
      </c>
      <c r="B17" s="5">
        <v>994</v>
      </c>
      <c r="C17" s="14"/>
    </row>
    <row r="18" spans="1:3" x14ac:dyDescent="0.25">
      <c r="A18" t="s">
        <v>53</v>
      </c>
      <c r="B18" s="5">
        <v>2419</v>
      </c>
      <c r="C18" s="14"/>
    </row>
    <row r="19" spans="1:3" x14ac:dyDescent="0.25">
      <c r="C19" s="14"/>
    </row>
    <row r="20" spans="1:3" x14ac:dyDescent="0.25">
      <c r="A20" s="10" t="s">
        <v>64</v>
      </c>
      <c r="B20" s="12" t="s">
        <v>56</v>
      </c>
      <c r="C20" s="17"/>
    </row>
    <row r="21" spans="1:3" x14ac:dyDescent="0.25">
      <c r="A21" t="s">
        <v>42</v>
      </c>
      <c r="B21" s="5">
        <v>687</v>
      </c>
      <c r="C21" s="14"/>
    </row>
    <row r="22" spans="1:3" x14ac:dyDescent="0.25">
      <c r="A22" t="s">
        <v>69</v>
      </c>
      <c r="B22" s="16">
        <v>-72</v>
      </c>
      <c r="C22" s="14" t="s">
        <v>79</v>
      </c>
    </row>
    <row r="23" spans="1:3" x14ac:dyDescent="0.25">
      <c r="A23" t="s">
        <v>65</v>
      </c>
      <c r="B23" s="5">
        <v>572</v>
      </c>
      <c r="C23" s="14"/>
    </row>
    <row r="24" spans="1:3" x14ac:dyDescent="0.25">
      <c r="A24" t="s">
        <v>66</v>
      </c>
      <c r="B24" s="5">
        <v>349</v>
      </c>
      <c r="C24" s="14"/>
    </row>
    <row r="25" spans="1:3" x14ac:dyDescent="0.25">
      <c r="A25" t="s">
        <v>67</v>
      </c>
      <c r="B25" s="5">
        <v>235</v>
      </c>
      <c r="C25" s="14"/>
    </row>
    <row r="26" spans="1:3" x14ac:dyDescent="0.25">
      <c r="A26" t="s">
        <v>68</v>
      </c>
      <c r="B26" s="5">
        <v>439</v>
      </c>
      <c r="C26" s="14"/>
    </row>
    <row r="27" spans="1:3" x14ac:dyDescent="0.25">
      <c r="C27" s="14"/>
    </row>
    <row r="28" spans="1:3" x14ac:dyDescent="0.25">
      <c r="A28" s="10" t="s">
        <v>71</v>
      </c>
      <c r="B28" s="11"/>
      <c r="C28" s="14"/>
    </row>
    <row r="29" spans="1:3" x14ac:dyDescent="0.25">
      <c r="A29" t="s">
        <v>72</v>
      </c>
      <c r="B29" s="5">
        <f>SUM(B12:B18)</f>
        <v>67025</v>
      </c>
      <c r="C29" s="14"/>
    </row>
    <row r="30" spans="1:3" x14ac:dyDescent="0.25">
      <c r="A30" t="s">
        <v>73</v>
      </c>
      <c r="B30" s="13">
        <v>0.2</v>
      </c>
      <c r="C30" s="14" t="s">
        <v>88</v>
      </c>
    </row>
    <row r="31" spans="1:3" x14ac:dyDescent="0.25">
      <c r="A31" t="s">
        <v>74</v>
      </c>
      <c r="B31" s="13">
        <v>0.4</v>
      </c>
      <c r="C31" s="14" t="s">
        <v>88</v>
      </c>
    </row>
    <row r="32" spans="1:3" x14ac:dyDescent="0.25">
      <c r="A32" t="s">
        <v>75</v>
      </c>
      <c r="B32" s="15">
        <f>B29*AVERAGE(B30:B31)</f>
        <v>20107.500000000004</v>
      </c>
      <c r="C32" s="14"/>
    </row>
    <row r="33" spans="1:3" x14ac:dyDescent="0.25">
      <c r="A33" t="s">
        <v>76</v>
      </c>
      <c r="B33" s="15">
        <f>B12-B32</f>
        <v>26734.499999999996</v>
      </c>
      <c r="C33" s="14"/>
    </row>
    <row r="35" spans="1:3" x14ac:dyDescent="0.25">
      <c r="A35" s="8" t="s">
        <v>70</v>
      </c>
      <c r="B35" s="9"/>
      <c r="C35" s="9"/>
    </row>
    <row r="36" spans="1:3" x14ac:dyDescent="0.25">
      <c r="A36" s="1" t="s">
        <v>55</v>
      </c>
      <c r="B36" s="6" t="s">
        <v>56</v>
      </c>
      <c r="C36" s="6" t="s">
        <v>54</v>
      </c>
    </row>
    <row r="37" spans="1:3" x14ac:dyDescent="0.25">
      <c r="A37" t="str">
        <f>A7</f>
        <v>Selling, general, and administrative expenses</v>
      </c>
      <c r="B37">
        <f>B7</f>
        <v>2469</v>
      </c>
      <c r="C37" s="5">
        <v>0.5</v>
      </c>
    </row>
    <row r="38" spans="1:3" x14ac:dyDescent="0.25">
      <c r="A38" t="str">
        <f>A9</f>
        <v>Income tax</v>
      </c>
      <c r="B38">
        <f>B9</f>
        <v>349</v>
      </c>
      <c r="C38" s="5">
        <v>1</v>
      </c>
    </row>
    <row r="39" spans="1:3" x14ac:dyDescent="0.25">
      <c r="A39" t="str">
        <f t="shared" ref="A39:B41" si="0">A13</f>
        <v>Labor costs</v>
      </c>
      <c r="B39">
        <f t="shared" si="0"/>
        <v>9206</v>
      </c>
      <c r="C39" s="5">
        <v>0.5</v>
      </c>
    </row>
    <row r="40" spans="1:3" x14ac:dyDescent="0.25">
      <c r="A40" t="str">
        <f t="shared" si="0"/>
        <v>Logistic Expenses</v>
      </c>
      <c r="B40">
        <f t="shared" si="0"/>
        <v>4974</v>
      </c>
      <c r="C40" s="5">
        <v>1</v>
      </c>
    </row>
    <row r="41" spans="1:3" x14ac:dyDescent="0.25">
      <c r="A41" t="str">
        <f t="shared" si="0"/>
        <v>Depreciation and amortization</v>
      </c>
      <c r="B41">
        <f t="shared" si="0"/>
        <v>2799</v>
      </c>
      <c r="C41" s="5">
        <v>0</v>
      </c>
    </row>
    <row r="42" spans="1:3" x14ac:dyDescent="0.25">
      <c r="A42" t="str">
        <f>A17</f>
        <v>Impairment</v>
      </c>
      <c r="B42">
        <f>B17</f>
        <v>994</v>
      </c>
      <c r="C42" s="5">
        <v>0</v>
      </c>
    </row>
    <row r="43" spans="1:3" x14ac:dyDescent="0.25">
      <c r="A43" t="str">
        <f>A18</f>
        <v>Other</v>
      </c>
      <c r="B43">
        <f>B18</f>
        <v>2419</v>
      </c>
      <c r="C43" s="5">
        <v>0</v>
      </c>
    </row>
    <row r="44" spans="1:3" x14ac:dyDescent="0.25">
      <c r="A44" t="str">
        <f>A21</f>
        <v>Interest expense</v>
      </c>
      <c r="B44">
        <f>B21</f>
        <v>687</v>
      </c>
      <c r="C44" s="5">
        <v>0</v>
      </c>
    </row>
    <row r="45" spans="1:3" x14ac:dyDescent="0.25">
      <c r="A45" t="str">
        <f>A23</f>
        <v>Chng. In mandatory convertible bonds &amp; PPA</v>
      </c>
      <c r="B45">
        <f>B23</f>
        <v>572</v>
      </c>
      <c r="C45" s="5">
        <v>0</v>
      </c>
    </row>
    <row r="46" spans="1:3" x14ac:dyDescent="0.25">
      <c r="A46" t="str">
        <f t="shared" ref="A46:B48" si="1">A24</f>
        <v>Accretion of defined benefit obligations, etc.</v>
      </c>
      <c r="B46">
        <f t="shared" si="1"/>
        <v>349</v>
      </c>
      <c r="C46" s="5">
        <v>0</v>
      </c>
    </row>
    <row r="47" spans="1:3" x14ac:dyDescent="0.25">
      <c r="A47" t="str">
        <f t="shared" si="1"/>
        <v>Net foreign exchange result</v>
      </c>
      <c r="B47">
        <f t="shared" si="1"/>
        <v>235</v>
      </c>
      <c r="C47" s="5">
        <v>0</v>
      </c>
    </row>
    <row r="48" spans="1:3" x14ac:dyDescent="0.25">
      <c r="A48" t="str">
        <f t="shared" si="1"/>
        <v>Other (TSR, bank fees, etc.)</v>
      </c>
      <c r="B48">
        <f t="shared" si="1"/>
        <v>439</v>
      </c>
      <c r="C48" s="5">
        <v>0</v>
      </c>
    </row>
    <row r="49" spans="1:3" x14ac:dyDescent="0.25">
      <c r="A49" t="str">
        <f>A33</f>
        <v>Est. Non-energy materials costs</v>
      </c>
      <c r="B49" s="18">
        <f>B33</f>
        <v>26734.499999999996</v>
      </c>
      <c r="C49" s="5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7" sqref="A27"/>
    </sheetView>
  </sheetViews>
  <sheetFormatPr defaultRowHeight="15" x14ac:dyDescent="0.25"/>
  <cols>
    <col min="1" max="1" width="61" customWidth="1"/>
  </cols>
  <sheetData>
    <row r="1" spans="1:2" x14ac:dyDescent="0.25">
      <c r="A1" s="1" t="s">
        <v>89</v>
      </c>
    </row>
    <row r="3" spans="1:2" x14ac:dyDescent="0.25">
      <c r="A3" t="s">
        <v>92</v>
      </c>
    </row>
    <row r="4" spans="1:2" x14ac:dyDescent="0.25">
      <c r="A4">
        <v>50</v>
      </c>
      <c r="B4" t="s">
        <v>98</v>
      </c>
    </row>
    <row r="5" spans="1:2" x14ac:dyDescent="0.25">
      <c r="A5">
        <v>73</v>
      </c>
      <c r="B5" t="s">
        <v>93</v>
      </c>
    </row>
    <row r="6" spans="1:2" x14ac:dyDescent="0.25">
      <c r="A6">
        <v>82</v>
      </c>
      <c r="B6" t="s">
        <v>94</v>
      </c>
    </row>
    <row r="7" spans="1:2" x14ac:dyDescent="0.25">
      <c r="A7">
        <v>85</v>
      </c>
      <c r="B7" t="s">
        <v>95</v>
      </c>
    </row>
    <row r="8" spans="1:2" x14ac:dyDescent="0.25">
      <c r="A8">
        <v>90</v>
      </c>
      <c r="B8" t="s">
        <v>96</v>
      </c>
    </row>
    <row r="9" spans="1:2" x14ac:dyDescent="0.25">
      <c r="A9">
        <v>93</v>
      </c>
      <c r="B9" t="s">
        <v>97</v>
      </c>
    </row>
    <row r="13" spans="1:2" x14ac:dyDescent="0.25">
      <c r="A13" t="s">
        <v>37</v>
      </c>
      <c r="B13">
        <v>65333</v>
      </c>
    </row>
    <row r="14" spans="1:2" x14ac:dyDescent="0.25">
      <c r="A14" t="s">
        <v>99</v>
      </c>
      <c r="B14">
        <v>3060</v>
      </c>
    </row>
    <row r="15" spans="1:2" x14ac:dyDescent="0.25">
      <c r="A15" t="s">
        <v>57</v>
      </c>
      <c r="B15">
        <v>6709</v>
      </c>
    </row>
    <row r="16" spans="1:2" x14ac:dyDescent="0.25">
      <c r="A16" t="s">
        <v>100</v>
      </c>
      <c r="B16">
        <v>1903</v>
      </c>
    </row>
    <row r="17" spans="1:2" x14ac:dyDescent="0.25">
      <c r="A17" t="s">
        <v>101</v>
      </c>
      <c r="B17">
        <v>1105</v>
      </c>
    </row>
    <row r="18" spans="1:2" x14ac:dyDescent="0.25">
      <c r="A18" t="s">
        <v>102</v>
      </c>
      <c r="B18">
        <v>2463</v>
      </c>
    </row>
    <row r="19" spans="1:2" x14ac:dyDescent="0.25">
      <c r="A19" t="s">
        <v>103</v>
      </c>
      <c r="B19">
        <v>0</v>
      </c>
    </row>
    <row r="20" spans="1:2" x14ac:dyDescent="0.25">
      <c r="A20" t="s">
        <v>104</v>
      </c>
      <c r="B20">
        <v>1001</v>
      </c>
    </row>
    <row r="21" spans="1:2" x14ac:dyDescent="0.25">
      <c r="A21" t="s">
        <v>105</v>
      </c>
      <c r="B21">
        <v>592</v>
      </c>
    </row>
    <row r="22" spans="1:2" x14ac:dyDescent="0.25">
      <c r="A22" t="s">
        <v>106</v>
      </c>
      <c r="B22">
        <v>1504</v>
      </c>
    </row>
    <row r="24" spans="1:2" x14ac:dyDescent="0.25">
      <c r="A24" t="s">
        <v>59</v>
      </c>
      <c r="B24">
        <v>1489</v>
      </c>
    </row>
    <row r="25" spans="1:2" x14ac:dyDescent="0.25">
      <c r="A25" t="s">
        <v>107</v>
      </c>
      <c r="B25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5" sqref="D5"/>
    </sheetView>
  </sheetViews>
  <sheetFormatPr defaultRowHeight="15" x14ac:dyDescent="0.25"/>
  <cols>
    <col min="1" max="1" width="45.85546875" customWidth="1"/>
    <col min="2" max="3" width="12.42578125" style="5" customWidth="1"/>
    <col min="4" max="4" width="26.42578125" customWidth="1"/>
  </cols>
  <sheetData>
    <row r="1" spans="1:4" x14ac:dyDescent="0.25">
      <c r="A1" t="s">
        <v>32</v>
      </c>
    </row>
    <row r="2" spans="1:4" x14ac:dyDescent="0.25">
      <c r="A2" s="4" t="s">
        <v>33</v>
      </c>
    </row>
    <row r="4" spans="1:4" x14ac:dyDescent="0.25">
      <c r="A4" s="7" t="s">
        <v>36</v>
      </c>
    </row>
    <row r="5" spans="1:4" x14ac:dyDescent="0.25">
      <c r="A5" s="1" t="s">
        <v>43</v>
      </c>
      <c r="B5" s="6" t="s">
        <v>34</v>
      </c>
      <c r="C5" s="6" t="s">
        <v>35</v>
      </c>
      <c r="D5" s="6" t="s">
        <v>54</v>
      </c>
    </row>
    <row r="6" spans="1:4" x14ac:dyDescent="0.25">
      <c r="A6" t="s">
        <v>37</v>
      </c>
      <c r="B6" s="5">
        <v>4769</v>
      </c>
      <c r="C6" s="5">
        <v>120</v>
      </c>
      <c r="D6">
        <v>0.5</v>
      </c>
    </row>
    <row r="7" spans="1:4" x14ac:dyDescent="0.25">
      <c r="A7" t="s">
        <v>38</v>
      </c>
      <c r="B7" s="5">
        <v>3440</v>
      </c>
      <c r="C7" s="5">
        <v>120</v>
      </c>
      <c r="D7">
        <v>0.5</v>
      </c>
    </row>
    <row r="8" spans="1:4" x14ac:dyDescent="0.25">
      <c r="A8" t="s">
        <v>39</v>
      </c>
      <c r="B8" s="5">
        <v>2933</v>
      </c>
      <c r="C8" s="5">
        <v>120</v>
      </c>
      <c r="D8">
        <v>0</v>
      </c>
    </row>
    <row r="9" spans="1:4" x14ac:dyDescent="0.25">
      <c r="A9" t="s">
        <v>40</v>
      </c>
      <c r="B9" s="5">
        <v>573</v>
      </c>
      <c r="C9" s="5">
        <v>120</v>
      </c>
      <c r="D9">
        <v>1</v>
      </c>
    </row>
    <row r="10" spans="1:4" x14ac:dyDescent="0.25">
      <c r="A10" t="s">
        <v>41</v>
      </c>
      <c r="B10" s="5">
        <v>4000</v>
      </c>
      <c r="C10" s="5">
        <v>120</v>
      </c>
      <c r="D10">
        <v>1</v>
      </c>
    </row>
    <row r="12" spans="1:4" x14ac:dyDescent="0.25">
      <c r="A12" s="1" t="s">
        <v>44</v>
      </c>
    </row>
    <row r="13" spans="1:4" x14ac:dyDescent="0.25">
      <c r="A13" t="s">
        <v>42</v>
      </c>
      <c r="B13" s="5">
        <v>1838</v>
      </c>
      <c r="C13" s="5">
        <v>120</v>
      </c>
      <c r="D13">
        <v>0</v>
      </c>
    </row>
    <row r="14" spans="1:4" x14ac:dyDescent="0.25">
      <c r="A14" t="s">
        <v>45</v>
      </c>
      <c r="B14" s="5">
        <v>54</v>
      </c>
      <c r="C14" s="5">
        <v>123</v>
      </c>
      <c r="D14">
        <v>0</v>
      </c>
    </row>
  </sheetData>
  <hyperlinks>
    <hyperlink ref="A2" r:id="rId1" display="https://www.brkenergy.com/assets/upload/financial-filing/BHE 12.31.18 Form 10-K_vFINAL-3.pdf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9"/>
  <sheetViews>
    <sheetView workbookViewId="0"/>
  </sheetViews>
  <sheetFormatPr defaultRowHeight="15" x14ac:dyDescent="0.25"/>
  <cols>
    <col min="1" max="1" width="36.42578125" customWidth="1"/>
  </cols>
  <sheetData>
    <row r="1" spans="1:2" ht="30" x14ac:dyDescent="0.25">
      <c r="A1" s="2" t="s">
        <v>18</v>
      </c>
    </row>
    <row r="2" spans="1:2" x14ac:dyDescent="0.25">
      <c r="A2" t="s">
        <v>19</v>
      </c>
      <c r="B2" s="20">
        <v>0.5</v>
      </c>
    </row>
    <row r="3" spans="1:2" x14ac:dyDescent="0.25">
      <c r="A3" t="s">
        <v>20</v>
      </c>
      <c r="B3" s="20">
        <v>0.5</v>
      </c>
    </row>
    <row r="4" spans="1:2" x14ac:dyDescent="0.25">
      <c r="A4" t="s">
        <v>21</v>
      </c>
      <c r="B4">
        <f>SUMPRODUCT('Iron &amp; Steel'!B37:B49,'Iron &amp; Steel'!C37:C49)/SUM('Iron &amp; Steel'!B37:B49)</f>
        <v>0.72558949958354479</v>
      </c>
    </row>
    <row r="5" spans="1:2" x14ac:dyDescent="0.25">
      <c r="A5" t="s">
        <v>22</v>
      </c>
      <c r="B5" s="20">
        <v>0.5</v>
      </c>
    </row>
    <row r="6" spans="1:2" x14ac:dyDescent="0.25">
      <c r="A6" t="s">
        <v>23</v>
      </c>
      <c r="B6" s="20">
        <v>0.5</v>
      </c>
    </row>
    <row r="7" spans="1:2" x14ac:dyDescent="0.25">
      <c r="A7" t="s">
        <v>24</v>
      </c>
      <c r="B7" s="20">
        <v>0.5</v>
      </c>
    </row>
    <row r="8" spans="1:2" x14ac:dyDescent="0.25">
      <c r="A8" t="s">
        <v>25</v>
      </c>
      <c r="B8" s="20">
        <v>0.5</v>
      </c>
    </row>
    <row r="9" spans="1:2" x14ac:dyDescent="0.25">
      <c r="A9" t="s">
        <v>26</v>
      </c>
      <c r="B9" s="2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Cement</vt:lpstr>
      <vt:lpstr>Iron &amp; Steel</vt:lpstr>
      <vt:lpstr>Chemicals</vt:lpstr>
      <vt:lpstr>Electricity Suppliers</vt:lpstr>
      <vt:lpstr>FoNEtVwP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2019-09-04T22:28:55Z</dcterms:created>
  <dcterms:modified xsi:type="dcterms:W3CDTF">2019-09-05T22:07:51Z</dcterms:modified>
</cp:coreProperties>
</file>